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defaultThemeVersion="124226"/>
  <mc:AlternateContent xmlns:mc="http://schemas.openxmlformats.org/markup-compatibility/2006">
    <mc:Choice Requires="x15">
      <x15ac:absPath xmlns:x15ac="http://schemas.microsoft.com/office/spreadsheetml/2010/11/ac" url="C:\Users\amb44461\Downloads\"/>
    </mc:Choice>
  </mc:AlternateContent>
  <xr:revisionPtr revIDLastSave="0" documentId="13_ncr:1_{8F358635-07A6-4B9B-B7AC-C286E873BC0B}" xr6:coauthVersionLast="36" xr6:coauthVersionMax="36" xr10:uidLastSave="{00000000-0000-0000-0000-000000000000}"/>
  <bookViews>
    <workbookView xWindow="0" yWindow="1800" windowWidth="28800" windowHeight="14580" tabRatio="777" firstSheet="5" activeTab="10" xr2:uid="{00000000-000D-0000-FFFF-FFFF00000000}"/>
  </bookViews>
  <sheets>
    <sheet name="PARS Needed List" sheetId="17" r:id="rId1"/>
    <sheet name="PAR Instructions" sheetId="2" r:id="rId2"/>
    <sheet name="Sample 1 _Class Cancel" sheetId="3" r:id="rId3"/>
    <sheet name="Sample 2_Withdrawal" sheetId="4" r:id="rId4"/>
    <sheet name="Sample 3 Late Start " sheetId="5" r:id="rId5"/>
    <sheet name="Sample 4 Low Enrollment" sheetId="6" r:id="rId6"/>
    <sheet name="Sample 5 Low Enroll, Late Start" sheetId="7" r:id="rId7"/>
    <sheet name="Sample 6 _1Reg_1Low Enrolled" sheetId="8" r:id="rId8"/>
    <sheet name="Sample 7 Dept Chair" sheetId="20" r:id="rId9"/>
    <sheet name="Sample 8 Rehired Annuit" sheetId="10" r:id="rId10"/>
    <sheet name="Sample 9A Summer TA" sheetId="24" r:id="rId11"/>
    <sheet name="Sample 9B Grad Asst Mo" sheetId="18" r:id="rId12"/>
    <sheet name="Sample 10 Service Retirement" sheetId="13" r:id="rId13"/>
    <sheet name="Sample 11 Resignation" sheetId="12" r:id="rId14"/>
    <sheet name="Sample 12 Complete 5 Yr FERP" sheetId="14" r:id="rId15"/>
    <sheet name="Sample 13A Service Retirement" sheetId="16" r:id="rId16"/>
    <sheet name="Sample 13B FERP after Retire" sheetId="15" r:id="rId17"/>
  </sheets>
  <definedNames>
    <definedName name="_xlnm.Print_Area" localSheetId="1">'PAR Instructions'!$A$1:$D$43</definedName>
    <definedName name="_xlnm.Print_Area" localSheetId="2">'Sample 1 _Class Cancel'!$A$1:$AL$49</definedName>
    <definedName name="_xlnm.Print_Area" localSheetId="12">'Sample 10 Service Retirement'!$A$1:$AL$49</definedName>
    <definedName name="_xlnm.Print_Area" localSheetId="13">'Sample 11 Resignation'!$A$1:$AL$49</definedName>
    <definedName name="_xlnm.Print_Area" localSheetId="14">'Sample 12 Complete 5 Yr FERP'!$A$1:$AL$49</definedName>
    <definedName name="_xlnm.Print_Area" localSheetId="15">'Sample 13A Service Retirement'!$A$1:$AL$49</definedName>
    <definedName name="_xlnm.Print_Area" localSheetId="16">'Sample 13B FERP after Retire'!$A$1:$AL$49</definedName>
    <definedName name="_xlnm.Print_Area" localSheetId="3">'Sample 2_Withdrawal'!$A$1:$AL$49</definedName>
    <definedName name="_xlnm.Print_Area" localSheetId="4">'Sample 3 Late Start '!$A$1:$AL$49</definedName>
    <definedName name="_xlnm.Print_Area" localSheetId="5">'Sample 4 Low Enrollment'!$A$1:$AL$49</definedName>
    <definedName name="_xlnm.Print_Area" localSheetId="6">'Sample 5 Low Enroll, Late Start'!$A$1:$AL$49</definedName>
    <definedName name="_xlnm.Print_Area" localSheetId="7">'Sample 6 _1Reg_1Low Enrolled'!$A$1:$AL$49</definedName>
    <definedName name="_xlnm.Print_Area" localSheetId="8">'Sample 7 Dept Chair'!$A$1:$AL$49</definedName>
    <definedName name="_xlnm.Print_Area" localSheetId="9">'Sample 8 Rehired Annuit'!$A$1:$AL$49</definedName>
    <definedName name="_xlnm.Print_Area" localSheetId="10">'Sample 9A Summer TA'!$A$1:$AL$44</definedName>
    <definedName name="_xlnm.Print_Area" localSheetId="11">'Sample 9B Grad Asst Mo'!$A$1:$AL$49</definedName>
    <definedName name="_xlnm.Print_Titles" localSheetId="1">'PAR Instructions'!$2:$2</definedName>
  </definedNames>
  <calcPr calcId="191029"/>
</workbook>
</file>

<file path=xl/calcChain.xml><?xml version="1.0" encoding="utf-8"?>
<calcChain xmlns="http://schemas.openxmlformats.org/spreadsheetml/2006/main">
  <c r="M20" i="24" l="1"/>
  <c r="Q20" i="24"/>
  <c r="AB20" i="24"/>
  <c r="AI20" i="24" s="1"/>
  <c r="M24" i="24"/>
  <c r="Q24" i="24"/>
  <c r="X24" i="24"/>
  <c r="AB24" i="24"/>
  <c r="AI25" i="24"/>
  <c r="M26" i="24"/>
  <c r="Q26" i="24"/>
  <c r="X26" i="24"/>
  <c r="AB26" i="24"/>
  <c r="M27" i="24"/>
  <c r="Q27" i="24"/>
  <c r="X27" i="24"/>
  <c r="AB27" i="24"/>
  <c r="AI27" i="24" l="1"/>
  <c r="AM27" i="24" s="1"/>
  <c r="AE27" i="24" s="1"/>
  <c r="AI24" i="24"/>
  <c r="AM25" i="24" s="1"/>
  <c r="AE24" i="24" s="1"/>
  <c r="AI26" i="24"/>
  <c r="AM26" i="24" s="1"/>
  <c r="AE26" i="24" s="1"/>
  <c r="G31" i="20" l="1"/>
  <c r="H31" i="20" s="1"/>
  <c r="M31" i="20" s="1"/>
  <c r="AI22" i="18" l="1"/>
  <c r="AB29" i="7"/>
  <c r="AB27" i="7"/>
  <c r="AI29" i="7" s="1"/>
  <c r="AB29" i="6"/>
  <c r="AB27" i="6"/>
  <c r="AI27" i="6" s="1"/>
  <c r="AI29" i="6"/>
  <c r="AB29" i="5"/>
  <c r="AI29" i="5" s="1"/>
  <c r="AB27" i="5"/>
  <c r="AI27" i="5"/>
  <c r="AB29" i="4"/>
  <c r="AI29" i="4" s="1"/>
  <c r="AB27" i="4"/>
  <c r="AI27" i="4"/>
  <c r="AB29" i="3"/>
  <c r="AI29" i="3" s="1"/>
  <c r="AB27" i="3"/>
  <c r="AI27" i="3" s="1"/>
  <c r="AI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100-000001000000}">
      <text>
        <r>
          <rPr>
            <sz val="8"/>
            <color indexed="81"/>
            <rFont val="Tahoma"/>
            <family val="2"/>
          </rPr>
          <t>Enter Employee's CSUN ID #.</t>
        </r>
      </text>
    </comment>
    <comment ref="S2" authorId="0" shapeId="0" xr:uid="{00000000-0006-0000-0100-000002000000}">
      <text>
        <r>
          <rPr>
            <sz val="8"/>
            <color indexed="81"/>
            <rFont val="Tahoma"/>
            <family val="2"/>
          </rPr>
          <t>Enter PS Record # that corresponds to to Position #.</t>
        </r>
      </text>
    </comment>
    <comment ref="AB2" authorId="0" shapeId="0" xr:uid="{00000000-0006-0000-0100-000003000000}">
      <text>
        <r>
          <rPr>
            <sz val="8"/>
            <color indexed="81"/>
            <rFont val="Tahoma"/>
            <family val="2"/>
          </rPr>
          <t>Enter PS Position #  from Managers'  Workbench that applies to 'New/Changed Information".  If # does not exist, write "New".</t>
        </r>
      </text>
    </comment>
    <comment ref="G16" authorId="1" shapeId="0" xr:uid="{00000000-0006-0000-0100-000004000000}">
      <text>
        <r>
          <rPr>
            <b/>
            <sz val="8"/>
            <color indexed="81"/>
            <rFont val="Tahoma"/>
            <family val="2"/>
          </rPr>
          <t>ex: Lecturer, B</t>
        </r>
      </text>
    </comment>
    <comment ref="S16" authorId="1" shapeId="0" xr:uid="{00000000-0006-0000-0100-000005000000}">
      <text>
        <r>
          <rPr>
            <b/>
            <sz val="8"/>
            <color indexed="81"/>
            <rFont val="Tahoma"/>
            <family val="2"/>
          </rPr>
          <t>eg: AY</t>
        </r>
      </text>
    </comment>
    <comment ref="AB16" authorId="1" shapeId="0" xr:uid="{00000000-0006-0000-0100-000006000000}">
      <text>
        <r>
          <rPr>
            <b/>
            <sz val="8"/>
            <color indexed="81"/>
            <rFont val="Tahoma"/>
            <family val="2"/>
          </rPr>
          <t>eg: Anthropology</t>
        </r>
      </text>
    </comment>
    <comment ref="A24" authorId="1" shapeId="0" xr:uid="{00000000-0006-0000-0100-000007000000}">
      <text>
        <r>
          <rPr>
            <sz val="8"/>
            <color indexed="81"/>
            <rFont val="Tahoma"/>
            <family val="2"/>
          </rPr>
          <t>Complete all cells in this row.</t>
        </r>
      </text>
    </comment>
    <comment ref="X24" authorId="1" shapeId="0" xr:uid="{00000000-0006-0000-0100-000008000000}">
      <text>
        <r>
          <rPr>
            <sz val="8"/>
            <color indexed="81"/>
            <rFont val="Arial Narrow"/>
            <family val="2"/>
          </rPr>
          <t>Can only enter Units to Tenth, eg: 3.3;  Complete for Temporary/Part-Time Faculty and Teaching Associates Only.</t>
        </r>
      </text>
    </comment>
    <comment ref="X29" authorId="1" shapeId="0" xr:uid="{00000000-0006-0000-0100-000009000000}">
      <text>
        <r>
          <rPr>
            <sz val="8"/>
            <color indexed="81"/>
            <rFont val="Arial Narrow"/>
            <family val="2"/>
          </rPr>
          <t>Can only enter Units to Tenth, eg: 3.3</t>
        </r>
      </text>
    </comment>
    <comment ref="E34" authorId="0" shapeId="0" xr:uid="{00000000-0006-0000-0100-00000A000000}">
      <text>
        <r>
          <rPr>
            <sz val="8"/>
            <color indexed="81"/>
            <rFont val="Tahoma"/>
            <family val="2"/>
          </rPr>
          <t xml:space="preserve">A copy will be sent to the MAR's Office after the PAR is processed by Human Resources.
</t>
        </r>
      </text>
    </comment>
    <comment ref="E36" authorId="0" shapeId="0" xr:uid="{00000000-0006-0000-01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Medina, Joe</author>
  </authors>
  <commentList>
    <comment ref="E2" authorId="0" shapeId="0" xr:uid="{00000000-0006-0000-0A00-000001000000}">
      <text>
        <r>
          <rPr>
            <sz val="8"/>
            <color indexed="81"/>
            <rFont val="Tahoma"/>
            <family val="2"/>
          </rPr>
          <t>Enter Employee's CSUN ID #.</t>
        </r>
      </text>
    </comment>
    <comment ref="S2" authorId="0" shapeId="0" xr:uid="{00000000-0006-0000-0A00-000002000000}">
      <text>
        <r>
          <rPr>
            <sz val="8"/>
            <color indexed="81"/>
            <rFont val="Tahoma"/>
            <family val="2"/>
          </rPr>
          <t>Enter PS Record # that corresponds to to Position #.</t>
        </r>
      </text>
    </comment>
    <comment ref="AB2" authorId="0" shapeId="0" xr:uid="{00000000-0006-0000-0A00-000003000000}">
      <text>
        <r>
          <rPr>
            <sz val="8"/>
            <color indexed="81"/>
            <rFont val="Tahoma"/>
            <family val="2"/>
          </rPr>
          <t>Enter PS Position #  from Managers'  Workbench that applies to 'New/Changed Information".  If # does not exist, write "New".</t>
        </r>
      </text>
    </comment>
    <comment ref="G16" authorId="1" shapeId="0" xr:uid="{00000000-0006-0000-0A00-000004000000}">
      <text>
        <r>
          <rPr>
            <b/>
            <sz val="8"/>
            <color indexed="81"/>
            <rFont val="Tahoma"/>
            <family val="2"/>
          </rPr>
          <t>ex: Lecturer, B</t>
        </r>
      </text>
    </comment>
    <comment ref="S16" authorId="1" shapeId="0" xr:uid="{00000000-0006-0000-0A00-000005000000}">
      <text>
        <r>
          <rPr>
            <b/>
            <sz val="8"/>
            <color indexed="81"/>
            <rFont val="Tahoma"/>
            <family val="2"/>
          </rPr>
          <t>eg: AY</t>
        </r>
      </text>
    </comment>
    <comment ref="AB16" authorId="1" shapeId="0" xr:uid="{00000000-0006-0000-0A00-000006000000}">
      <text>
        <r>
          <rPr>
            <b/>
            <sz val="8"/>
            <color indexed="81"/>
            <rFont val="Tahoma"/>
            <family val="2"/>
          </rPr>
          <t>eg: Anthropology</t>
        </r>
      </text>
    </comment>
    <comment ref="A24" authorId="1" shapeId="0" xr:uid="{00000000-0006-0000-0A00-000007000000}">
      <text>
        <r>
          <rPr>
            <sz val="8"/>
            <color indexed="81"/>
            <rFont val="Tahoma"/>
            <family val="2"/>
          </rPr>
          <t>Complete all cells in this row.</t>
        </r>
      </text>
    </comment>
    <comment ref="AE27" authorId="2" shapeId="0" xr:uid="{00000000-0006-0000-0A00-000008000000}">
      <text>
        <r>
          <rPr>
            <sz val="9"/>
            <color indexed="81"/>
            <rFont val="Tahoma"/>
            <family val="2"/>
          </rPr>
          <t xml:space="preserve">HR will attach a calculation sheet </t>
        </r>
      </text>
    </comment>
    <comment ref="X29" authorId="1" shapeId="0" xr:uid="{00000000-0006-0000-0A00-000009000000}">
      <text>
        <r>
          <rPr>
            <sz val="8"/>
            <color indexed="81"/>
            <rFont val="Arial Narrow"/>
            <family val="2"/>
          </rPr>
          <t>Can only enter Units to Tenth, eg: 3.3</t>
        </r>
      </text>
    </comment>
    <comment ref="E34" authorId="0" shapeId="0" xr:uid="{00000000-0006-0000-0A00-00000A000000}">
      <text>
        <r>
          <rPr>
            <sz val="8"/>
            <color indexed="81"/>
            <rFont val="Tahoma"/>
            <family val="2"/>
          </rPr>
          <t xml:space="preserve">A copy will be sent to the MAR's Office after the PAR is processed by Human Resources.
</t>
        </r>
      </text>
    </comment>
    <comment ref="E36" authorId="0" shapeId="0" xr:uid="{00000000-0006-0000-0A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B00-000001000000}">
      <text>
        <r>
          <rPr>
            <sz val="8"/>
            <color indexed="81"/>
            <rFont val="Tahoma"/>
            <family val="2"/>
          </rPr>
          <t>Enter Employee's CSUN ID #.</t>
        </r>
      </text>
    </comment>
    <comment ref="S2" authorId="0" shapeId="0" xr:uid="{00000000-0006-0000-0B00-000002000000}">
      <text>
        <r>
          <rPr>
            <sz val="8"/>
            <color indexed="81"/>
            <rFont val="Tahoma"/>
            <family val="2"/>
          </rPr>
          <t>Enter PS Record # that corresponds to to Position #.</t>
        </r>
      </text>
    </comment>
    <comment ref="AB2" authorId="0" shapeId="0" xr:uid="{00000000-0006-0000-0B00-000003000000}">
      <text>
        <r>
          <rPr>
            <sz val="8"/>
            <color indexed="81"/>
            <rFont val="Tahoma"/>
            <family val="2"/>
          </rPr>
          <t>Enter PS Position #  from Managers'  Workbench that applies to 'New/Changed Information".  If # does not exist, write "New".</t>
        </r>
      </text>
    </comment>
    <comment ref="G16" authorId="1" shapeId="0" xr:uid="{00000000-0006-0000-0B00-000004000000}">
      <text>
        <r>
          <rPr>
            <b/>
            <sz val="8"/>
            <color indexed="81"/>
            <rFont val="Tahoma"/>
            <family val="2"/>
          </rPr>
          <t>ex: Lecturer, B</t>
        </r>
      </text>
    </comment>
    <comment ref="S16" authorId="1" shapeId="0" xr:uid="{00000000-0006-0000-0B00-000005000000}">
      <text>
        <r>
          <rPr>
            <b/>
            <sz val="8"/>
            <color indexed="81"/>
            <rFont val="Tahoma"/>
            <family val="2"/>
          </rPr>
          <t>eg: AY</t>
        </r>
      </text>
    </comment>
    <comment ref="AB16" authorId="1" shapeId="0" xr:uid="{00000000-0006-0000-0B00-000006000000}">
      <text>
        <r>
          <rPr>
            <b/>
            <sz val="8"/>
            <color indexed="81"/>
            <rFont val="Tahoma"/>
            <family val="2"/>
          </rPr>
          <t>eg: Anthropology</t>
        </r>
      </text>
    </comment>
    <comment ref="A24" authorId="1" shapeId="0" xr:uid="{00000000-0006-0000-0B00-000007000000}">
      <text>
        <r>
          <rPr>
            <sz val="8"/>
            <color indexed="81"/>
            <rFont val="Tahoma"/>
            <family val="2"/>
          </rPr>
          <t>Complete all cells in this row.</t>
        </r>
      </text>
    </comment>
    <comment ref="X24" authorId="1" shapeId="0" xr:uid="{00000000-0006-0000-0B00-000008000000}">
      <text>
        <r>
          <rPr>
            <sz val="8"/>
            <color indexed="81"/>
            <rFont val="Arial Narrow"/>
            <family val="2"/>
          </rPr>
          <t>Can only enter Units to Tenth, eg: 3.3;  Complete for Temporary/Part-Time Faculty and Teaching Associates Only.</t>
        </r>
      </text>
    </comment>
    <comment ref="X29" authorId="1" shapeId="0" xr:uid="{00000000-0006-0000-0B00-000009000000}">
      <text>
        <r>
          <rPr>
            <sz val="8"/>
            <color indexed="81"/>
            <rFont val="Arial Narrow"/>
            <family val="2"/>
          </rPr>
          <t>Can only enter Units to Tenth, eg: 3.3</t>
        </r>
      </text>
    </comment>
    <comment ref="E34" authorId="0" shapeId="0" xr:uid="{00000000-0006-0000-0B00-00000A000000}">
      <text>
        <r>
          <rPr>
            <sz val="8"/>
            <color indexed="81"/>
            <rFont val="Tahoma"/>
            <family val="2"/>
          </rPr>
          <t xml:space="preserve">A copy will be sent to the MAR's Office after the PAR is processed by Human Resources.
</t>
        </r>
      </text>
    </comment>
    <comment ref="E36" authorId="0" shapeId="0" xr:uid="{00000000-0006-0000-0B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C00-000001000000}">
      <text>
        <r>
          <rPr>
            <sz val="8"/>
            <color indexed="81"/>
            <rFont val="Tahoma"/>
            <family val="2"/>
          </rPr>
          <t>Enter Employee's CSUN ID #.</t>
        </r>
      </text>
    </comment>
    <comment ref="S2" authorId="0" shapeId="0" xr:uid="{00000000-0006-0000-0C00-000002000000}">
      <text>
        <r>
          <rPr>
            <sz val="8"/>
            <color indexed="81"/>
            <rFont val="Tahoma"/>
            <family val="2"/>
          </rPr>
          <t>Enter PS Record # that corresponds to to Position #.</t>
        </r>
      </text>
    </comment>
    <comment ref="AB2" authorId="0" shapeId="0" xr:uid="{00000000-0006-0000-0C00-000003000000}">
      <text>
        <r>
          <rPr>
            <sz val="8"/>
            <color indexed="81"/>
            <rFont val="Tahoma"/>
            <family val="2"/>
          </rPr>
          <t>Enter PS Position #  from Managers'  Workbench that applies to 'New/Changed Information".  If # does not exist, write "New".</t>
        </r>
      </text>
    </comment>
    <comment ref="G16" authorId="1" shapeId="0" xr:uid="{00000000-0006-0000-0C00-000004000000}">
      <text>
        <r>
          <rPr>
            <b/>
            <sz val="8"/>
            <color indexed="81"/>
            <rFont val="Tahoma"/>
            <family val="2"/>
          </rPr>
          <t>ex: Lecturer, B</t>
        </r>
      </text>
    </comment>
    <comment ref="S16" authorId="1" shapeId="0" xr:uid="{00000000-0006-0000-0C00-000005000000}">
      <text>
        <r>
          <rPr>
            <b/>
            <sz val="8"/>
            <color indexed="81"/>
            <rFont val="Tahoma"/>
            <family val="2"/>
          </rPr>
          <t>eg: AY</t>
        </r>
      </text>
    </comment>
    <comment ref="AB16" authorId="1" shapeId="0" xr:uid="{00000000-0006-0000-0C00-000006000000}">
      <text>
        <r>
          <rPr>
            <b/>
            <sz val="8"/>
            <color indexed="81"/>
            <rFont val="Tahoma"/>
            <family val="2"/>
          </rPr>
          <t>eg: Anthropology</t>
        </r>
      </text>
    </comment>
    <comment ref="A24" authorId="1" shapeId="0" xr:uid="{00000000-0006-0000-0C00-000007000000}">
      <text>
        <r>
          <rPr>
            <sz val="8"/>
            <color indexed="81"/>
            <rFont val="Tahoma"/>
            <family val="2"/>
          </rPr>
          <t>Complete all cells in this row.</t>
        </r>
      </text>
    </comment>
    <comment ref="X24" authorId="1" shapeId="0" xr:uid="{00000000-0006-0000-0C00-000008000000}">
      <text>
        <r>
          <rPr>
            <sz val="8"/>
            <color indexed="81"/>
            <rFont val="Arial Narrow"/>
            <family val="2"/>
          </rPr>
          <t>Can only enter Units to Tenth, eg: 3.3;  Complete for Temporary/Part-Time Faculty and Teaching Associates Only.</t>
        </r>
      </text>
    </comment>
    <comment ref="X29" authorId="1" shapeId="0" xr:uid="{00000000-0006-0000-0C00-000009000000}">
      <text>
        <r>
          <rPr>
            <sz val="8"/>
            <color indexed="81"/>
            <rFont val="Arial Narrow"/>
            <family val="2"/>
          </rPr>
          <t>Can only enter Units to Tenth, eg: 3.3</t>
        </r>
      </text>
    </comment>
    <comment ref="E34" authorId="0" shapeId="0" xr:uid="{00000000-0006-0000-0C00-00000A000000}">
      <text>
        <r>
          <rPr>
            <sz val="8"/>
            <color indexed="81"/>
            <rFont val="Tahoma"/>
            <family val="2"/>
          </rPr>
          <t xml:space="preserve">A copy will be sent to the MAR's Office after the PAR is processed by Human Resources.
</t>
        </r>
      </text>
    </comment>
    <comment ref="E36" authorId="0" shapeId="0" xr:uid="{00000000-0006-0000-0C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D00-000001000000}">
      <text>
        <r>
          <rPr>
            <sz val="8"/>
            <color indexed="81"/>
            <rFont val="Tahoma"/>
            <family val="2"/>
          </rPr>
          <t>Enter Employee's CSUN ID #.</t>
        </r>
      </text>
    </comment>
    <comment ref="S2" authorId="0" shapeId="0" xr:uid="{00000000-0006-0000-0D00-000002000000}">
      <text>
        <r>
          <rPr>
            <sz val="8"/>
            <color indexed="81"/>
            <rFont val="Tahoma"/>
            <family val="2"/>
          </rPr>
          <t>Enter PS Record # that corresponds to to Position #.</t>
        </r>
      </text>
    </comment>
    <comment ref="AB2" authorId="0" shapeId="0" xr:uid="{00000000-0006-0000-0D00-000003000000}">
      <text>
        <r>
          <rPr>
            <sz val="8"/>
            <color indexed="81"/>
            <rFont val="Tahoma"/>
            <family val="2"/>
          </rPr>
          <t>Enter PS Position #  from Managers'  Workbench that applies to 'New/Changed Information".  If # does not exist, write "New".</t>
        </r>
      </text>
    </comment>
    <comment ref="G16" authorId="1" shapeId="0" xr:uid="{00000000-0006-0000-0D00-000004000000}">
      <text>
        <r>
          <rPr>
            <b/>
            <sz val="8"/>
            <color indexed="81"/>
            <rFont val="Tahoma"/>
            <family val="2"/>
          </rPr>
          <t>ex: Lecturer, B</t>
        </r>
      </text>
    </comment>
    <comment ref="S16" authorId="1" shapeId="0" xr:uid="{00000000-0006-0000-0D00-000005000000}">
      <text>
        <r>
          <rPr>
            <b/>
            <sz val="8"/>
            <color indexed="81"/>
            <rFont val="Tahoma"/>
            <family val="2"/>
          </rPr>
          <t>eg: AY</t>
        </r>
      </text>
    </comment>
    <comment ref="AB16" authorId="1" shapeId="0" xr:uid="{00000000-0006-0000-0D00-000006000000}">
      <text>
        <r>
          <rPr>
            <b/>
            <sz val="8"/>
            <color indexed="81"/>
            <rFont val="Tahoma"/>
            <family val="2"/>
          </rPr>
          <t>eg: Anthropology</t>
        </r>
      </text>
    </comment>
    <comment ref="A24" authorId="1" shapeId="0" xr:uid="{00000000-0006-0000-0D00-000007000000}">
      <text>
        <r>
          <rPr>
            <sz val="8"/>
            <color indexed="81"/>
            <rFont val="Tahoma"/>
            <family val="2"/>
          </rPr>
          <t>Complete all cells in this row.</t>
        </r>
      </text>
    </comment>
    <comment ref="X24" authorId="1" shapeId="0" xr:uid="{00000000-0006-0000-0D00-000008000000}">
      <text>
        <r>
          <rPr>
            <sz val="8"/>
            <color indexed="81"/>
            <rFont val="Arial Narrow"/>
            <family val="2"/>
          </rPr>
          <t>Can only enter Units to Tenth, eg: 3.3;  Complete for Temporary/Part-Time Faculty and Teaching Associates Only.</t>
        </r>
      </text>
    </comment>
    <comment ref="X29" authorId="1" shapeId="0" xr:uid="{00000000-0006-0000-0D00-000009000000}">
      <text>
        <r>
          <rPr>
            <sz val="8"/>
            <color indexed="81"/>
            <rFont val="Arial Narrow"/>
            <family val="2"/>
          </rPr>
          <t>Can only enter Units to Tenth, eg: 3.3</t>
        </r>
      </text>
    </comment>
    <comment ref="E34" authorId="0" shapeId="0" xr:uid="{00000000-0006-0000-0D00-00000A000000}">
      <text>
        <r>
          <rPr>
            <sz val="8"/>
            <color indexed="81"/>
            <rFont val="Tahoma"/>
            <family val="2"/>
          </rPr>
          <t xml:space="preserve">A copy will be sent to the MAR's Office after the PAR is processed by Human Resources.
</t>
        </r>
      </text>
    </comment>
    <comment ref="E36" authorId="0" shapeId="0" xr:uid="{00000000-0006-0000-0D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E00-000001000000}">
      <text>
        <r>
          <rPr>
            <sz val="8"/>
            <color indexed="81"/>
            <rFont val="Tahoma"/>
            <family val="2"/>
          </rPr>
          <t>Enter Employee's CSUN ID #.</t>
        </r>
      </text>
    </comment>
    <comment ref="S2" authorId="0" shapeId="0" xr:uid="{00000000-0006-0000-0E00-000002000000}">
      <text>
        <r>
          <rPr>
            <sz val="8"/>
            <color indexed="81"/>
            <rFont val="Tahoma"/>
            <family val="2"/>
          </rPr>
          <t>Enter PS Record # that corresponds to to Position #.</t>
        </r>
      </text>
    </comment>
    <comment ref="AB2" authorId="0" shapeId="0" xr:uid="{00000000-0006-0000-0E00-000003000000}">
      <text>
        <r>
          <rPr>
            <sz val="8"/>
            <color indexed="81"/>
            <rFont val="Tahoma"/>
            <family val="2"/>
          </rPr>
          <t>Enter PS Position #  from Managers'  Workbench that applies to 'New/Changed Information".  If # does not exist, write "New".</t>
        </r>
      </text>
    </comment>
    <comment ref="G16" authorId="1" shapeId="0" xr:uid="{00000000-0006-0000-0E00-000004000000}">
      <text>
        <r>
          <rPr>
            <b/>
            <sz val="8"/>
            <color indexed="81"/>
            <rFont val="Tahoma"/>
            <family val="2"/>
          </rPr>
          <t>ex: Lecturer, B</t>
        </r>
      </text>
    </comment>
    <comment ref="S16" authorId="1" shapeId="0" xr:uid="{00000000-0006-0000-0E00-000005000000}">
      <text>
        <r>
          <rPr>
            <b/>
            <sz val="8"/>
            <color indexed="81"/>
            <rFont val="Tahoma"/>
            <family val="2"/>
          </rPr>
          <t>eg: AY</t>
        </r>
      </text>
    </comment>
    <comment ref="AB16" authorId="1" shapeId="0" xr:uid="{00000000-0006-0000-0E00-000006000000}">
      <text>
        <r>
          <rPr>
            <b/>
            <sz val="8"/>
            <color indexed="81"/>
            <rFont val="Tahoma"/>
            <family val="2"/>
          </rPr>
          <t>eg: Anthropology</t>
        </r>
      </text>
    </comment>
    <comment ref="A24" authorId="1" shapeId="0" xr:uid="{00000000-0006-0000-0E00-000007000000}">
      <text>
        <r>
          <rPr>
            <sz val="8"/>
            <color indexed="81"/>
            <rFont val="Tahoma"/>
            <family val="2"/>
          </rPr>
          <t>Complete all cells in this row.</t>
        </r>
      </text>
    </comment>
    <comment ref="X24" authorId="1" shapeId="0" xr:uid="{00000000-0006-0000-0E00-000008000000}">
      <text>
        <r>
          <rPr>
            <sz val="8"/>
            <color indexed="81"/>
            <rFont val="Arial Narrow"/>
            <family val="2"/>
          </rPr>
          <t>Can only enter Units to Tenth, eg: 3.3;  Complete for Temporary/Part-Time Faculty and Teaching Associates Only.</t>
        </r>
      </text>
    </comment>
    <comment ref="X29" authorId="1" shapeId="0" xr:uid="{00000000-0006-0000-0E00-000009000000}">
      <text>
        <r>
          <rPr>
            <sz val="8"/>
            <color indexed="81"/>
            <rFont val="Arial Narrow"/>
            <family val="2"/>
          </rPr>
          <t>Can only enter Units to Tenth, eg: 3.3</t>
        </r>
      </text>
    </comment>
    <comment ref="E34" authorId="0" shapeId="0" xr:uid="{00000000-0006-0000-0E00-00000A000000}">
      <text>
        <r>
          <rPr>
            <sz val="8"/>
            <color indexed="81"/>
            <rFont val="Tahoma"/>
            <family val="2"/>
          </rPr>
          <t xml:space="preserve">A copy will be sent to the MAR's Office after the PAR is processed by Human Resources.
</t>
        </r>
      </text>
    </comment>
    <comment ref="E36" authorId="0" shapeId="0" xr:uid="{00000000-0006-0000-0E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F00-000001000000}">
      <text>
        <r>
          <rPr>
            <sz val="8"/>
            <color indexed="81"/>
            <rFont val="Tahoma"/>
            <family val="2"/>
          </rPr>
          <t>Enter Employee's CSUN ID #.</t>
        </r>
      </text>
    </comment>
    <comment ref="S2" authorId="0" shapeId="0" xr:uid="{00000000-0006-0000-0F00-000002000000}">
      <text>
        <r>
          <rPr>
            <sz val="8"/>
            <color indexed="81"/>
            <rFont val="Tahoma"/>
            <family val="2"/>
          </rPr>
          <t>Enter PS Record # that corresponds to to Position #.</t>
        </r>
      </text>
    </comment>
    <comment ref="AB2" authorId="0" shapeId="0" xr:uid="{00000000-0006-0000-0F00-000003000000}">
      <text>
        <r>
          <rPr>
            <sz val="8"/>
            <color indexed="81"/>
            <rFont val="Tahoma"/>
            <family val="2"/>
          </rPr>
          <t>Enter PS Position #  from Managers'  Workbench that applies to 'New/Changed Information".  If # does not exist, write "New".</t>
        </r>
      </text>
    </comment>
    <comment ref="G16" authorId="1" shapeId="0" xr:uid="{00000000-0006-0000-0F00-000004000000}">
      <text>
        <r>
          <rPr>
            <b/>
            <sz val="8"/>
            <color indexed="81"/>
            <rFont val="Tahoma"/>
            <family val="2"/>
          </rPr>
          <t>ex: Lecturer, B</t>
        </r>
      </text>
    </comment>
    <comment ref="S16" authorId="1" shapeId="0" xr:uid="{00000000-0006-0000-0F00-000005000000}">
      <text>
        <r>
          <rPr>
            <b/>
            <sz val="8"/>
            <color indexed="81"/>
            <rFont val="Tahoma"/>
            <family val="2"/>
          </rPr>
          <t>eg: AY</t>
        </r>
      </text>
    </comment>
    <comment ref="AB16" authorId="1" shapeId="0" xr:uid="{00000000-0006-0000-0F00-000006000000}">
      <text>
        <r>
          <rPr>
            <b/>
            <sz val="8"/>
            <color indexed="81"/>
            <rFont val="Tahoma"/>
            <family val="2"/>
          </rPr>
          <t>eg: Anthropology</t>
        </r>
      </text>
    </comment>
    <comment ref="A24" authorId="1" shapeId="0" xr:uid="{00000000-0006-0000-0F00-000007000000}">
      <text>
        <r>
          <rPr>
            <sz val="8"/>
            <color indexed="81"/>
            <rFont val="Tahoma"/>
            <family val="2"/>
          </rPr>
          <t>Complete all cells in this row.</t>
        </r>
      </text>
    </comment>
    <comment ref="X24" authorId="1" shapeId="0" xr:uid="{00000000-0006-0000-0F00-000008000000}">
      <text>
        <r>
          <rPr>
            <sz val="8"/>
            <color indexed="81"/>
            <rFont val="Arial Narrow"/>
            <family val="2"/>
          </rPr>
          <t>Can only enter Units to Tenth, eg: 3.3;  Complete for Temporary/Part-Time Faculty and Teaching Associates Only.</t>
        </r>
      </text>
    </comment>
    <comment ref="X29" authorId="1" shapeId="0" xr:uid="{00000000-0006-0000-0F00-000009000000}">
      <text>
        <r>
          <rPr>
            <sz val="8"/>
            <color indexed="81"/>
            <rFont val="Arial Narrow"/>
            <family val="2"/>
          </rPr>
          <t>Can only enter Units to Tenth, eg: 3.3</t>
        </r>
      </text>
    </comment>
    <comment ref="E34" authorId="0" shapeId="0" xr:uid="{00000000-0006-0000-0F00-00000A000000}">
      <text>
        <r>
          <rPr>
            <sz val="8"/>
            <color indexed="81"/>
            <rFont val="Tahoma"/>
            <family val="2"/>
          </rPr>
          <t xml:space="preserve">A copy will be sent to the MAR's Office after the PAR is processed by Human Resources.
</t>
        </r>
      </text>
    </comment>
    <comment ref="E36" authorId="0" shapeId="0" xr:uid="{00000000-0006-0000-0F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200-000001000000}">
      <text>
        <r>
          <rPr>
            <sz val="8"/>
            <color indexed="81"/>
            <rFont val="Tahoma"/>
            <family val="2"/>
          </rPr>
          <t>Enter Employee's CSUN ID #.</t>
        </r>
      </text>
    </comment>
    <comment ref="S2" authorId="0" shapeId="0" xr:uid="{00000000-0006-0000-0200-000002000000}">
      <text>
        <r>
          <rPr>
            <sz val="8"/>
            <color indexed="81"/>
            <rFont val="Tahoma"/>
            <family val="2"/>
          </rPr>
          <t>Enter PS Record # that corresponds to to Position #.</t>
        </r>
      </text>
    </comment>
    <comment ref="AB2" authorId="0" shapeId="0" xr:uid="{00000000-0006-0000-0200-000003000000}">
      <text>
        <r>
          <rPr>
            <sz val="8"/>
            <color indexed="81"/>
            <rFont val="Tahoma"/>
            <family val="2"/>
          </rPr>
          <t>Enter PS Position #  from Managers'  Workbench that applies to 'New/Changed Information".  If # does not exist, write "New".</t>
        </r>
      </text>
    </comment>
    <comment ref="G16" authorId="1" shapeId="0" xr:uid="{00000000-0006-0000-0200-000004000000}">
      <text>
        <r>
          <rPr>
            <b/>
            <sz val="8"/>
            <color indexed="81"/>
            <rFont val="Tahoma"/>
            <family val="2"/>
          </rPr>
          <t>ex: Lecturer, B</t>
        </r>
      </text>
    </comment>
    <comment ref="S16" authorId="1" shapeId="0" xr:uid="{00000000-0006-0000-0200-000005000000}">
      <text>
        <r>
          <rPr>
            <b/>
            <sz val="8"/>
            <color indexed="81"/>
            <rFont val="Tahoma"/>
            <family val="2"/>
          </rPr>
          <t>eg: AY</t>
        </r>
      </text>
    </comment>
    <comment ref="AB16" authorId="1" shapeId="0" xr:uid="{00000000-0006-0000-0200-000006000000}">
      <text>
        <r>
          <rPr>
            <b/>
            <sz val="8"/>
            <color indexed="81"/>
            <rFont val="Tahoma"/>
            <family val="2"/>
          </rPr>
          <t>eg: Anthropology</t>
        </r>
      </text>
    </comment>
    <comment ref="A24" authorId="1" shapeId="0" xr:uid="{00000000-0006-0000-0200-000007000000}">
      <text>
        <r>
          <rPr>
            <sz val="8"/>
            <color indexed="81"/>
            <rFont val="Tahoma"/>
            <family val="2"/>
          </rPr>
          <t>Complete all cells in this row.</t>
        </r>
      </text>
    </comment>
    <comment ref="X24" authorId="1" shapeId="0" xr:uid="{00000000-0006-0000-0200-000008000000}">
      <text>
        <r>
          <rPr>
            <sz val="8"/>
            <color indexed="81"/>
            <rFont val="Arial Narrow"/>
            <family val="2"/>
          </rPr>
          <t>Can only enter Units to Tenth, eg: 3.3;  Complete for Temporary/Part-Time Faculty and Teaching Associates Only.</t>
        </r>
      </text>
    </comment>
    <comment ref="X29" authorId="1" shapeId="0" xr:uid="{00000000-0006-0000-0200-000009000000}">
      <text>
        <r>
          <rPr>
            <sz val="8"/>
            <color indexed="81"/>
            <rFont val="Arial Narrow"/>
            <family val="2"/>
          </rPr>
          <t>Can only enter Units to Tenth, eg: 3.3</t>
        </r>
      </text>
    </comment>
    <comment ref="E34" authorId="0" shapeId="0" xr:uid="{00000000-0006-0000-0200-00000A000000}">
      <text>
        <r>
          <rPr>
            <sz val="8"/>
            <color indexed="81"/>
            <rFont val="Tahoma"/>
            <family val="2"/>
          </rPr>
          <t xml:space="preserve">A copy will be sent to the MAR's Office after the PAR is processed by Human Resources.
</t>
        </r>
      </text>
    </comment>
    <comment ref="E36" authorId="0" shapeId="0" xr:uid="{00000000-0006-0000-02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300-000001000000}">
      <text>
        <r>
          <rPr>
            <sz val="8"/>
            <color indexed="81"/>
            <rFont val="Tahoma"/>
            <family val="2"/>
          </rPr>
          <t>Enter Employee's CSUN ID #.</t>
        </r>
      </text>
    </comment>
    <comment ref="S2" authorId="0" shapeId="0" xr:uid="{00000000-0006-0000-0300-000002000000}">
      <text>
        <r>
          <rPr>
            <sz val="8"/>
            <color indexed="81"/>
            <rFont val="Tahoma"/>
            <family val="2"/>
          </rPr>
          <t>Enter PS Record # that corresponds to to Position #.</t>
        </r>
      </text>
    </comment>
    <comment ref="AB2" authorId="0" shapeId="0" xr:uid="{00000000-0006-0000-0300-000003000000}">
      <text>
        <r>
          <rPr>
            <sz val="8"/>
            <color indexed="81"/>
            <rFont val="Tahoma"/>
            <family val="2"/>
          </rPr>
          <t>Enter PS Position #  from Managers'  Workbench that applies to 'New/Changed Information".  If # does not exist, write "New".</t>
        </r>
      </text>
    </comment>
    <comment ref="G16" authorId="1" shapeId="0" xr:uid="{00000000-0006-0000-0300-000004000000}">
      <text>
        <r>
          <rPr>
            <b/>
            <sz val="8"/>
            <color indexed="81"/>
            <rFont val="Tahoma"/>
            <family val="2"/>
          </rPr>
          <t>ex: Lecturer, C</t>
        </r>
      </text>
    </comment>
    <comment ref="S16" authorId="1" shapeId="0" xr:uid="{00000000-0006-0000-0300-000005000000}">
      <text>
        <r>
          <rPr>
            <b/>
            <sz val="8"/>
            <color indexed="81"/>
            <rFont val="Tahoma"/>
            <family val="2"/>
          </rPr>
          <t>eg: AY</t>
        </r>
      </text>
    </comment>
    <comment ref="AB16" authorId="1" shapeId="0" xr:uid="{00000000-0006-0000-0300-000006000000}">
      <text>
        <r>
          <rPr>
            <b/>
            <sz val="8"/>
            <color indexed="81"/>
            <rFont val="Tahoma"/>
            <family val="2"/>
          </rPr>
          <t>eg: Anthropology</t>
        </r>
      </text>
    </comment>
    <comment ref="A24" authorId="1" shapeId="0" xr:uid="{00000000-0006-0000-0300-000007000000}">
      <text>
        <r>
          <rPr>
            <sz val="8"/>
            <color indexed="81"/>
            <rFont val="Tahoma"/>
            <family val="2"/>
          </rPr>
          <t>Complete all cells in this row.</t>
        </r>
      </text>
    </comment>
    <comment ref="X24" authorId="1" shapeId="0" xr:uid="{00000000-0006-0000-0300-000008000000}">
      <text>
        <r>
          <rPr>
            <sz val="8"/>
            <color indexed="81"/>
            <rFont val="Arial Narrow"/>
            <family val="2"/>
          </rPr>
          <t>Can only enter Units to Tenth, eg: 3.3;  Complete for Temporary/Part-Time Faculty and Teaching Associates Only.</t>
        </r>
      </text>
    </comment>
    <comment ref="X29" authorId="1" shapeId="0" xr:uid="{00000000-0006-0000-0300-000009000000}">
      <text>
        <r>
          <rPr>
            <sz val="8"/>
            <color indexed="81"/>
            <rFont val="Arial Narrow"/>
            <family val="2"/>
          </rPr>
          <t>Can only enter Units to Tenth, eg: 3.3</t>
        </r>
      </text>
    </comment>
    <comment ref="E34" authorId="0" shapeId="0" xr:uid="{00000000-0006-0000-0300-00000A000000}">
      <text>
        <r>
          <rPr>
            <sz val="8"/>
            <color indexed="81"/>
            <rFont val="Tahoma"/>
            <family val="2"/>
          </rPr>
          <t xml:space="preserve">A copy will be sent to the MAR's Office after the PAR is processed by Human Resources.
</t>
        </r>
      </text>
    </comment>
    <comment ref="E36" authorId="0" shapeId="0" xr:uid="{00000000-0006-0000-03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400-000001000000}">
      <text>
        <r>
          <rPr>
            <sz val="8"/>
            <color indexed="81"/>
            <rFont val="Tahoma"/>
            <family val="2"/>
          </rPr>
          <t>Enter Employee's CSUN ID #.</t>
        </r>
      </text>
    </comment>
    <comment ref="S2" authorId="0" shapeId="0" xr:uid="{00000000-0006-0000-0400-000002000000}">
      <text>
        <r>
          <rPr>
            <sz val="8"/>
            <color indexed="81"/>
            <rFont val="Tahoma"/>
            <family val="2"/>
          </rPr>
          <t>Enter PS Record # that corresponds to to Position #.</t>
        </r>
      </text>
    </comment>
    <comment ref="AB2" authorId="0" shapeId="0" xr:uid="{00000000-0006-0000-0400-000003000000}">
      <text>
        <r>
          <rPr>
            <sz val="8"/>
            <color indexed="81"/>
            <rFont val="Tahoma"/>
            <family val="2"/>
          </rPr>
          <t>Enter PS Position #  from Managers'  Workbench that applies to 'New/Changed Information".  If # does not exist, write "New".</t>
        </r>
      </text>
    </comment>
    <comment ref="G16" authorId="1" shapeId="0" xr:uid="{00000000-0006-0000-0400-000004000000}">
      <text>
        <r>
          <rPr>
            <b/>
            <sz val="8"/>
            <color indexed="81"/>
            <rFont val="Tahoma"/>
            <family val="2"/>
          </rPr>
          <t>ex: Lecturer, L</t>
        </r>
      </text>
    </comment>
    <comment ref="S16" authorId="1" shapeId="0" xr:uid="{00000000-0006-0000-0400-000005000000}">
      <text>
        <r>
          <rPr>
            <b/>
            <sz val="8"/>
            <color indexed="81"/>
            <rFont val="Tahoma"/>
            <family val="2"/>
          </rPr>
          <t>eg: AY</t>
        </r>
      </text>
    </comment>
    <comment ref="AB16" authorId="1" shapeId="0" xr:uid="{00000000-0006-0000-0400-000006000000}">
      <text>
        <r>
          <rPr>
            <b/>
            <sz val="8"/>
            <color indexed="81"/>
            <rFont val="Tahoma"/>
            <family val="2"/>
          </rPr>
          <t>eg: Anthropology</t>
        </r>
      </text>
    </comment>
    <comment ref="A24" authorId="1" shapeId="0" xr:uid="{00000000-0006-0000-0400-000007000000}">
      <text>
        <r>
          <rPr>
            <sz val="8"/>
            <color indexed="81"/>
            <rFont val="Tahoma"/>
            <family val="2"/>
          </rPr>
          <t>Complete all cells in this row.</t>
        </r>
      </text>
    </comment>
    <comment ref="X24" authorId="1" shapeId="0" xr:uid="{00000000-0006-0000-0400-000008000000}">
      <text>
        <r>
          <rPr>
            <sz val="8"/>
            <color indexed="81"/>
            <rFont val="Arial Narrow"/>
            <family val="2"/>
          </rPr>
          <t>Can only enter Units to Tenth, eg: 3.3;  Complete for Temporary/Part-Time Faculty and Teaching Associates Only.</t>
        </r>
      </text>
    </comment>
    <comment ref="X29" authorId="1" shapeId="0" xr:uid="{00000000-0006-0000-0400-000009000000}">
      <text>
        <r>
          <rPr>
            <sz val="8"/>
            <color indexed="81"/>
            <rFont val="Arial Narrow"/>
            <family val="2"/>
          </rPr>
          <t>Can only enter Units to Tenth, eg: 3.3</t>
        </r>
      </text>
    </comment>
    <comment ref="E34" authorId="0" shapeId="0" xr:uid="{00000000-0006-0000-0400-00000A000000}">
      <text>
        <r>
          <rPr>
            <sz val="8"/>
            <color indexed="81"/>
            <rFont val="Tahoma"/>
            <family val="2"/>
          </rPr>
          <t xml:space="preserve">A copy will be sent to the MAR's Office after the PAR is processed by Human Resources.
</t>
        </r>
      </text>
    </comment>
    <comment ref="E36" authorId="0" shapeId="0" xr:uid="{00000000-0006-0000-04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500-000001000000}">
      <text>
        <r>
          <rPr>
            <sz val="8"/>
            <color indexed="81"/>
            <rFont val="Tahoma"/>
            <family val="2"/>
          </rPr>
          <t>Enter Employee's CSUN ID #.</t>
        </r>
      </text>
    </comment>
    <comment ref="S2" authorId="0" shapeId="0" xr:uid="{00000000-0006-0000-0500-000002000000}">
      <text>
        <r>
          <rPr>
            <sz val="8"/>
            <color indexed="81"/>
            <rFont val="Tahoma"/>
            <family val="2"/>
          </rPr>
          <t>Enter PS Record # that corresponds to to Position #.</t>
        </r>
      </text>
    </comment>
    <comment ref="AB2" authorId="0" shapeId="0" xr:uid="{00000000-0006-0000-0500-000003000000}">
      <text>
        <r>
          <rPr>
            <sz val="8"/>
            <color indexed="81"/>
            <rFont val="Tahoma"/>
            <family val="2"/>
          </rPr>
          <t>Enter PS Position #  from Managers'  Workbench that applies to 'New/Changed Information".  If # does not exist, write "New".</t>
        </r>
      </text>
    </comment>
    <comment ref="G16" authorId="1" shapeId="0" xr:uid="{00000000-0006-0000-0500-000004000000}">
      <text>
        <r>
          <rPr>
            <b/>
            <sz val="8"/>
            <color indexed="81"/>
            <rFont val="Tahoma"/>
            <family val="2"/>
          </rPr>
          <t>ex: Lecturer, C</t>
        </r>
      </text>
    </comment>
    <comment ref="S16" authorId="1" shapeId="0" xr:uid="{00000000-0006-0000-0500-000005000000}">
      <text>
        <r>
          <rPr>
            <b/>
            <sz val="8"/>
            <color indexed="81"/>
            <rFont val="Tahoma"/>
            <family val="2"/>
          </rPr>
          <t>eg: AY</t>
        </r>
      </text>
    </comment>
    <comment ref="AB16" authorId="1" shapeId="0" xr:uid="{00000000-0006-0000-0500-000006000000}">
      <text>
        <r>
          <rPr>
            <b/>
            <sz val="8"/>
            <color indexed="81"/>
            <rFont val="Tahoma"/>
            <family val="2"/>
          </rPr>
          <t>eg: Anthropology</t>
        </r>
      </text>
    </comment>
    <comment ref="A24" authorId="1" shapeId="0" xr:uid="{00000000-0006-0000-0500-000007000000}">
      <text>
        <r>
          <rPr>
            <sz val="8"/>
            <color indexed="81"/>
            <rFont val="Tahoma"/>
            <family val="2"/>
          </rPr>
          <t>Complete all cells in this row.</t>
        </r>
      </text>
    </comment>
    <comment ref="X24" authorId="1" shapeId="0" xr:uid="{00000000-0006-0000-0500-000008000000}">
      <text>
        <r>
          <rPr>
            <sz val="8"/>
            <color indexed="81"/>
            <rFont val="Arial Narrow"/>
            <family val="2"/>
          </rPr>
          <t>Can only enter Units to Tenth, eg: 3.3;  Complete for Temporary/Part-Time Faculty and Teaching Associates Only.</t>
        </r>
      </text>
    </comment>
    <comment ref="X29" authorId="1" shapeId="0" xr:uid="{00000000-0006-0000-0500-000009000000}">
      <text>
        <r>
          <rPr>
            <sz val="8"/>
            <color indexed="81"/>
            <rFont val="Arial Narrow"/>
            <family val="2"/>
          </rPr>
          <t>Can only enter Units to Tenth, eg: 3.3</t>
        </r>
      </text>
    </comment>
    <comment ref="E34" authorId="0" shapeId="0" xr:uid="{00000000-0006-0000-0500-00000A000000}">
      <text>
        <r>
          <rPr>
            <sz val="8"/>
            <color indexed="81"/>
            <rFont val="Tahoma"/>
            <family val="2"/>
          </rPr>
          <t xml:space="preserve">A copy will be sent to the MAR's Office after the PAR is processed by Human Resources.
</t>
        </r>
      </text>
    </comment>
    <comment ref="E36" authorId="0" shapeId="0" xr:uid="{00000000-0006-0000-05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600-000001000000}">
      <text>
        <r>
          <rPr>
            <sz val="8"/>
            <color indexed="81"/>
            <rFont val="Tahoma"/>
            <family val="2"/>
          </rPr>
          <t>Enter Employee's CSUN ID #.</t>
        </r>
      </text>
    </comment>
    <comment ref="S2" authorId="0" shapeId="0" xr:uid="{00000000-0006-0000-0600-000002000000}">
      <text>
        <r>
          <rPr>
            <sz val="8"/>
            <color indexed="81"/>
            <rFont val="Tahoma"/>
            <family val="2"/>
          </rPr>
          <t>Enter PS Record # that corresponds to to Position #.</t>
        </r>
      </text>
    </comment>
    <comment ref="AB2" authorId="0" shapeId="0" xr:uid="{00000000-0006-0000-0600-000003000000}">
      <text>
        <r>
          <rPr>
            <sz val="8"/>
            <color indexed="81"/>
            <rFont val="Tahoma"/>
            <family val="2"/>
          </rPr>
          <t>Enter PS Position #  from Managers'  Workbench that applies to 'New/Changed Information".  If # does not exist, write "New".</t>
        </r>
      </text>
    </comment>
    <comment ref="G16" authorId="1" shapeId="0" xr:uid="{00000000-0006-0000-0600-000004000000}">
      <text>
        <r>
          <rPr>
            <b/>
            <sz val="8"/>
            <color indexed="81"/>
            <rFont val="Tahoma"/>
            <family val="2"/>
          </rPr>
          <t>ex: Lecturer, L</t>
        </r>
      </text>
    </comment>
    <comment ref="S16" authorId="1" shapeId="0" xr:uid="{00000000-0006-0000-0600-000005000000}">
      <text>
        <r>
          <rPr>
            <b/>
            <sz val="8"/>
            <color indexed="81"/>
            <rFont val="Tahoma"/>
            <family val="2"/>
          </rPr>
          <t>eg: AY</t>
        </r>
      </text>
    </comment>
    <comment ref="AB16" authorId="1" shapeId="0" xr:uid="{00000000-0006-0000-0600-000006000000}">
      <text>
        <r>
          <rPr>
            <b/>
            <sz val="8"/>
            <color indexed="81"/>
            <rFont val="Tahoma"/>
            <family val="2"/>
          </rPr>
          <t>eg: Anthropology</t>
        </r>
      </text>
    </comment>
    <comment ref="A24" authorId="1" shapeId="0" xr:uid="{00000000-0006-0000-0600-000007000000}">
      <text>
        <r>
          <rPr>
            <sz val="8"/>
            <color indexed="81"/>
            <rFont val="Tahoma"/>
            <family val="2"/>
          </rPr>
          <t>Complete all cells in this row.</t>
        </r>
      </text>
    </comment>
    <comment ref="X24" authorId="1" shapeId="0" xr:uid="{00000000-0006-0000-0600-000008000000}">
      <text>
        <r>
          <rPr>
            <sz val="8"/>
            <color indexed="81"/>
            <rFont val="Arial Narrow"/>
            <family val="2"/>
          </rPr>
          <t>Can only enter Units to Tenth, eg: 3.3;  Complete for Temporary/Part-Time Faculty and Teaching Associates Only.</t>
        </r>
      </text>
    </comment>
    <comment ref="X29" authorId="1" shapeId="0" xr:uid="{00000000-0006-0000-0600-000009000000}">
      <text>
        <r>
          <rPr>
            <sz val="8"/>
            <color indexed="81"/>
            <rFont val="Arial Narrow"/>
            <family val="2"/>
          </rPr>
          <t>Can only enter Units to Tenth, eg: 3.3</t>
        </r>
      </text>
    </comment>
    <comment ref="E34" authorId="0" shapeId="0" xr:uid="{00000000-0006-0000-0600-00000A000000}">
      <text>
        <r>
          <rPr>
            <sz val="8"/>
            <color indexed="81"/>
            <rFont val="Tahoma"/>
            <family val="2"/>
          </rPr>
          <t xml:space="preserve">A copy will be sent to the MAR's Office after the PAR is processed by Human Resources.
</t>
        </r>
      </text>
    </comment>
    <comment ref="E36" authorId="0" shapeId="0" xr:uid="{00000000-0006-0000-06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000-000001000000}">
      <text>
        <r>
          <rPr>
            <sz val="8"/>
            <color indexed="81"/>
            <rFont val="Tahoma"/>
            <family val="2"/>
          </rPr>
          <t>Enter Employee's CSUN ID #.</t>
        </r>
      </text>
    </comment>
    <comment ref="S2" authorId="0" shapeId="0" xr:uid="{00000000-0006-0000-0000-000002000000}">
      <text>
        <r>
          <rPr>
            <sz val="8"/>
            <color indexed="81"/>
            <rFont val="Tahoma"/>
            <family val="2"/>
          </rPr>
          <t>Enter PS Record # that corresponds to to Position #.</t>
        </r>
      </text>
    </comment>
    <comment ref="AB2" authorId="0" shapeId="0" xr:uid="{00000000-0006-0000-0000-000003000000}">
      <text>
        <r>
          <rPr>
            <sz val="8"/>
            <color indexed="81"/>
            <rFont val="Tahoma"/>
            <family val="2"/>
          </rPr>
          <t>Enter PS Position #  from Managers'  Workbench that applies to 'New/Changed Information".  If # does not exist, write "New".</t>
        </r>
      </text>
    </comment>
    <comment ref="G16" authorId="1" shapeId="0" xr:uid="{00000000-0006-0000-0000-000004000000}">
      <text>
        <r>
          <rPr>
            <b/>
            <sz val="8"/>
            <color indexed="81"/>
            <rFont val="Tahoma"/>
            <family val="2"/>
          </rPr>
          <t>ex: Lecturer, B</t>
        </r>
      </text>
    </comment>
    <comment ref="S16" authorId="1" shapeId="0" xr:uid="{00000000-0006-0000-0000-000005000000}">
      <text>
        <r>
          <rPr>
            <b/>
            <sz val="8"/>
            <color indexed="81"/>
            <rFont val="Tahoma"/>
            <family val="2"/>
          </rPr>
          <t>eg: AY</t>
        </r>
      </text>
    </comment>
    <comment ref="AB16" authorId="1" shapeId="0" xr:uid="{00000000-0006-0000-0000-000006000000}">
      <text>
        <r>
          <rPr>
            <b/>
            <sz val="8"/>
            <color indexed="81"/>
            <rFont val="Tahoma"/>
            <family val="2"/>
          </rPr>
          <t>eg: Anthropology</t>
        </r>
      </text>
    </comment>
    <comment ref="A24" authorId="1" shapeId="0" xr:uid="{00000000-0006-0000-0000-000007000000}">
      <text>
        <r>
          <rPr>
            <sz val="8"/>
            <color indexed="81"/>
            <rFont val="Tahoma"/>
            <family val="2"/>
          </rPr>
          <t>Complete all cells in this row.</t>
        </r>
      </text>
    </comment>
    <comment ref="X29" authorId="1" shapeId="0" xr:uid="{00000000-0006-0000-0000-000008000000}">
      <text>
        <r>
          <rPr>
            <sz val="8"/>
            <color indexed="81"/>
            <rFont val="Arial Narrow"/>
            <family val="2"/>
          </rPr>
          <t>Can only enter Units to Tenth, eg: 3.3</t>
        </r>
      </text>
    </comment>
    <comment ref="E34" authorId="0" shapeId="0" xr:uid="{00000000-0006-0000-0000-000009000000}">
      <text>
        <r>
          <rPr>
            <sz val="8"/>
            <color indexed="81"/>
            <rFont val="Tahoma"/>
            <family val="2"/>
          </rPr>
          <t xml:space="preserve">A copy will be sent to the MAR's Office after the PAR is processed by Human Resources.
</t>
        </r>
      </text>
    </comment>
    <comment ref="E36" authorId="0" shapeId="0" xr:uid="{00000000-0006-0000-0000-00000A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00000000-0006-0000-0800-000001000000}">
      <text>
        <r>
          <rPr>
            <sz val="8"/>
            <color indexed="81"/>
            <rFont val="Tahoma"/>
            <family val="2"/>
          </rPr>
          <t>Enter Employee's CSUN ID #.</t>
        </r>
      </text>
    </comment>
    <comment ref="S2" authorId="0" shapeId="0" xr:uid="{00000000-0006-0000-0800-000002000000}">
      <text>
        <r>
          <rPr>
            <sz val="8"/>
            <color indexed="81"/>
            <rFont val="Tahoma"/>
            <family val="2"/>
          </rPr>
          <t>Enter PS Record # that corresponds to to Position #.</t>
        </r>
      </text>
    </comment>
    <comment ref="AB2" authorId="0" shapeId="0" xr:uid="{00000000-0006-0000-0800-000003000000}">
      <text>
        <r>
          <rPr>
            <sz val="8"/>
            <color indexed="81"/>
            <rFont val="Tahoma"/>
            <family val="2"/>
          </rPr>
          <t>Enter PS Position #  from Managers'  Workbench that applies to 'New/Changed Information".  If # does not exist, write "New".</t>
        </r>
      </text>
    </comment>
    <comment ref="G16" authorId="1" shapeId="0" xr:uid="{00000000-0006-0000-0800-000004000000}">
      <text>
        <r>
          <rPr>
            <b/>
            <sz val="8"/>
            <color indexed="81"/>
            <rFont val="Tahoma"/>
            <family val="2"/>
          </rPr>
          <t>ex: Lecturer, B</t>
        </r>
      </text>
    </comment>
    <comment ref="S16" authorId="1" shapeId="0" xr:uid="{00000000-0006-0000-0800-000005000000}">
      <text>
        <r>
          <rPr>
            <b/>
            <sz val="8"/>
            <color indexed="81"/>
            <rFont val="Tahoma"/>
            <family val="2"/>
          </rPr>
          <t>eg: AY</t>
        </r>
      </text>
    </comment>
    <comment ref="AB16" authorId="1" shapeId="0" xr:uid="{00000000-0006-0000-0800-000006000000}">
      <text>
        <r>
          <rPr>
            <b/>
            <sz val="8"/>
            <color indexed="81"/>
            <rFont val="Tahoma"/>
            <family val="2"/>
          </rPr>
          <t>eg: Anthropology</t>
        </r>
      </text>
    </comment>
    <comment ref="A24" authorId="1" shapeId="0" xr:uid="{00000000-0006-0000-0800-000007000000}">
      <text>
        <r>
          <rPr>
            <sz val="8"/>
            <color indexed="81"/>
            <rFont val="Tahoma"/>
            <family val="2"/>
          </rPr>
          <t>Complete all cells in this row.</t>
        </r>
      </text>
    </comment>
    <comment ref="X24" authorId="1" shapeId="0" xr:uid="{00000000-0006-0000-0800-000008000000}">
      <text>
        <r>
          <rPr>
            <sz val="8"/>
            <color indexed="81"/>
            <rFont val="Arial Narrow"/>
            <family val="2"/>
          </rPr>
          <t>Can only enter Units to Tenth, eg: 3.3;  Complete for Temporary/Part-Time Faculty and Teaching Associates Only.</t>
        </r>
      </text>
    </comment>
    <comment ref="X29" authorId="1" shapeId="0" xr:uid="{00000000-0006-0000-0800-000009000000}">
      <text>
        <r>
          <rPr>
            <sz val="8"/>
            <color indexed="81"/>
            <rFont val="Arial Narrow"/>
            <family val="2"/>
          </rPr>
          <t>Can only enter Units to Tenth, eg: 3.3</t>
        </r>
      </text>
    </comment>
    <comment ref="E34" authorId="0" shapeId="0" xr:uid="{00000000-0006-0000-0800-00000A000000}">
      <text>
        <r>
          <rPr>
            <sz val="8"/>
            <color indexed="81"/>
            <rFont val="Tahoma"/>
            <family val="2"/>
          </rPr>
          <t xml:space="preserve">A copy will be sent to the MAR's Office after the PAR is processed by Human Resources.
</t>
        </r>
      </text>
    </comment>
    <comment ref="E36" authorId="0" shapeId="0" xr:uid="{00000000-0006-0000-0800-00000B00000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Albert Alcazar</author>
    <author>Frank William Stranzl</author>
  </authors>
  <commentList>
    <comment ref="E2" authorId="0" shapeId="0" xr:uid="{AA338E6D-B9C5-4FB6-9DFB-6F8A2248F490}">
      <text>
        <r>
          <rPr>
            <sz val="8"/>
            <color indexed="81"/>
            <rFont val="Tahoma"/>
            <family val="2"/>
          </rPr>
          <t>Enter Employee's CSUN ID #.</t>
        </r>
      </text>
    </comment>
    <comment ref="S2" authorId="0" shapeId="0" xr:uid="{A929C3D9-57A3-4257-9A68-B51BFFCF0138}">
      <text>
        <r>
          <rPr>
            <sz val="8"/>
            <color indexed="81"/>
            <rFont val="Tahoma"/>
            <family val="2"/>
          </rPr>
          <t>Enter PS Record # that corresponds to to Position #.</t>
        </r>
      </text>
    </comment>
    <comment ref="AB2" authorId="0" shapeId="0" xr:uid="{DDFE17FB-77E9-4E74-990C-930A333926DD}">
      <text>
        <r>
          <rPr>
            <sz val="8"/>
            <color indexed="81"/>
            <rFont val="Tahoma"/>
            <family val="2"/>
          </rPr>
          <t>Enter PS Position #  from Managers'  Workbench that applies to 'New/Changed Information".  If # does not exist, write "New".</t>
        </r>
      </text>
    </comment>
    <comment ref="G14" authorId="1" shapeId="0" xr:uid="{71AB1004-A499-4DFD-B83A-3A84D5B2816C}">
      <text>
        <r>
          <rPr>
            <b/>
            <sz val="8"/>
            <color indexed="81"/>
            <rFont val="Tahoma"/>
            <family val="2"/>
          </rPr>
          <t>ex: Lecturer, B</t>
        </r>
      </text>
    </comment>
    <comment ref="S14" authorId="1" shapeId="0" xr:uid="{A1AD60E7-CC4E-4C43-A898-E9575684B7C4}">
      <text>
        <r>
          <rPr>
            <b/>
            <sz val="8"/>
            <color indexed="81"/>
            <rFont val="Tahoma"/>
            <family val="2"/>
          </rPr>
          <t>eg: AY</t>
        </r>
      </text>
    </comment>
    <comment ref="AB14" authorId="1" shapeId="0" xr:uid="{53D8DA3C-1F04-4342-8D35-A747416E7756}">
      <text>
        <r>
          <rPr>
            <b/>
            <sz val="8"/>
            <color indexed="81"/>
            <rFont val="Tahoma"/>
            <family val="2"/>
          </rPr>
          <t>eg: Anthropology</t>
        </r>
      </text>
    </comment>
    <comment ref="E30" authorId="0" shapeId="0" xr:uid="{B7BA7805-5411-402B-B34B-B9663DC2C081}">
      <text>
        <r>
          <rPr>
            <sz val="8"/>
            <color indexed="81"/>
            <rFont val="Tahoma"/>
            <family val="2"/>
          </rPr>
          <t xml:space="preserve">A copy will be sent to the MAR's Office after the PAR is processed by Human Resources.
</t>
        </r>
      </text>
    </comment>
    <comment ref="E32" authorId="0" shapeId="0" xr:uid="{B00FEBCA-2F47-4D29-83ED-B4FEA5F34313}">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<sst xmlns="http://schemas.openxmlformats.org/spreadsheetml/2006/main" count="2054" uniqueCount="398">
  <si>
    <t>1.</t>
  </si>
  <si>
    <t>College/Division:</t>
  </si>
  <si>
    <t xml:space="preserve">                    Date:</t>
  </si>
  <si>
    <t xml:space="preserve">2. </t>
  </si>
  <si>
    <t>Empl ID #:</t>
  </si>
  <si>
    <t xml:space="preserve">Record #:    </t>
  </si>
  <si>
    <t>Empl Position #:</t>
  </si>
  <si>
    <t>3.</t>
  </si>
  <si>
    <t>Name:</t>
  </si>
  <si>
    <t>Mr.</t>
  </si>
  <si>
    <t>Ms.</t>
  </si>
  <si>
    <t>Dr.</t>
  </si>
  <si>
    <t>First Name</t>
  </si>
  <si>
    <t>MI</t>
  </si>
  <si>
    <t>Last Name</t>
  </si>
  <si>
    <t>4.</t>
  </si>
  <si>
    <t>Reports to (name):</t>
  </si>
  <si>
    <t>Reports to (position #):</t>
  </si>
  <si>
    <t>5.</t>
  </si>
  <si>
    <t>Action Requested:</t>
  </si>
  <si>
    <t>6.</t>
  </si>
  <si>
    <t>Full-Time</t>
  </si>
  <si>
    <t>Part-Time</t>
  </si>
  <si>
    <t>GA</t>
  </si>
  <si>
    <t>TA</t>
  </si>
  <si>
    <t>ISA</t>
  </si>
  <si>
    <t>Article 12, 3-Year</t>
  </si>
  <si>
    <t>PRTB</t>
  </si>
  <si>
    <t>FERP</t>
  </si>
  <si>
    <t>Rehired Annuitant</t>
  </si>
  <si>
    <t xml:space="preserve">               Job Classification/Grade</t>
  </si>
  <si>
    <t xml:space="preserve">  Academic Year/12-Month/Monthly</t>
  </si>
  <si>
    <t xml:space="preserve">                        Department</t>
  </si>
  <si>
    <t>7. Current     Information</t>
  </si>
  <si>
    <t>8. New/Changed          Information</t>
  </si>
  <si>
    <t>Job #1</t>
  </si>
  <si>
    <t>Dept ID</t>
  </si>
  <si>
    <t>Job Code</t>
  </si>
  <si>
    <t>Transaction Effective Date</t>
  </si>
  <si>
    <t>Appt/Leave   End Date</t>
  </si>
  <si>
    <t>Rank</t>
  </si>
  <si>
    <t>Paid Units*</t>
  </si>
  <si>
    <t>Time Base</t>
  </si>
  <si>
    <t>Base Salary</t>
  </si>
  <si>
    <t>Actual Salary</t>
  </si>
  <si>
    <t xml:space="preserve">9. Current Information </t>
  </si>
  <si>
    <t>Job #2</t>
  </si>
  <si>
    <t>Effective Date</t>
  </si>
  <si>
    <t>End Date</t>
  </si>
  <si>
    <t>11. Current Information</t>
  </si>
  <si>
    <t xml:space="preserve">13. Transitional Leave Balances:    Sick_______    Vacation_______    PH_______                                                                                                                     </t>
  </si>
  <si>
    <t>APPROVALS:</t>
  </si>
  <si>
    <t>Name (Please Type or Print):</t>
  </si>
  <si>
    <t>Signature:</t>
  </si>
  <si>
    <t>Date:</t>
  </si>
  <si>
    <t>Extension:</t>
  </si>
  <si>
    <t>Mail Drop:</t>
  </si>
  <si>
    <t>Prepared By:</t>
  </si>
  <si>
    <t>Dept Chair:</t>
  </si>
  <si>
    <t>FA / HR:</t>
  </si>
  <si>
    <t>Date To HR OPS:</t>
  </si>
  <si>
    <t>~ Submit Completed PAR Form to Human Resources by the 10th of the Month to meet Monthly Processing &amp; Payroll Cut-Off Deadlines ~</t>
  </si>
  <si>
    <t>* Complete "Paid Units" for Temporary/Part-Time Faculty and Teaching Associates Only</t>
  </si>
  <si>
    <t>For Human Resources Use Only</t>
  </si>
  <si>
    <t>14. Remarks:</t>
  </si>
  <si>
    <t>Action/Reason:</t>
  </si>
  <si>
    <t>Effective Date:</t>
  </si>
  <si>
    <t>PIMS TranCode:</t>
  </si>
  <si>
    <t>Appt End:</t>
  </si>
  <si>
    <t>Last Day Worked:</t>
  </si>
  <si>
    <t>Payroll Return:</t>
  </si>
  <si>
    <t>Empl Class:</t>
  </si>
  <si>
    <t>AM Pay Group:</t>
  </si>
  <si>
    <t>Prob Code:</t>
  </si>
  <si>
    <t>Prob End Date:</t>
  </si>
  <si>
    <t>Anni Date:</t>
  </si>
  <si>
    <t>Appt Duration:</t>
  </si>
  <si>
    <t>Ret Code:</t>
  </si>
  <si>
    <t>Sabb Elig Date:</t>
  </si>
  <si>
    <t>DIP Elig Date:</t>
  </si>
  <si>
    <t>FMI Amt:</t>
  </si>
  <si>
    <t>FERP End Date:</t>
  </si>
  <si>
    <t>Remaining SSI's:</t>
  </si>
  <si>
    <t>Final Anni Date:</t>
  </si>
  <si>
    <t>PRTB End Date:</t>
  </si>
  <si>
    <t>Visa Type:</t>
  </si>
  <si>
    <t>Visa Exp Date:</t>
  </si>
  <si>
    <t>2481 AdminFrac:</t>
  </si>
  <si>
    <t>OPS Input Init:</t>
  </si>
  <si>
    <t>OPS Input Date:</t>
  </si>
  <si>
    <t>OPS Audit Init:</t>
  </si>
  <si>
    <t>OPS Audit Date:</t>
  </si>
  <si>
    <t>10. New Information</t>
  </si>
  <si>
    <t>12. New Information</t>
  </si>
  <si>
    <t>Line #</t>
  </si>
  <si>
    <t>Item</t>
  </si>
  <si>
    <t>Instructions</t>
  </si>
  <si>
    <t xml:space="preserve"> </t>
  </si>
  <si>
    <t>College/Division</t>
  </si>
  <si>
    <t>Enter the name of the College or Division.</t>
  </si>
  <si>
    <t>Date</t>
  </si>
  <si>
    <t>Enter today's date.  This should be the date the form was prepared.</t>
  </si>
  <si>
    <t>Empl ID #</t>
  </si>
  <si>
    <t>Enter the Faculty member's 9-digit PeopleSoft ID Number.  If the faculty member is a new employee, or is not currently in the PeopleSoft system, enter "NEW" in this section.</t>
  </si>
  <si>
    <t>Record #</t>
  </si>
  <si>
    <t xml:space="preserve">Enter the Employee's corresponding PS Record Number.  </t>
  </si>
  <si>
    <t>Empl Position #</t>
  </si>
  <si>
    <t>Enter the Employee's Position Number from Manager's Workbench that corresponds to the New/Changed Information.  If a position number does not exist, write "New".</t>
  </si>
  <si>
    <t>Reports to (name)</t>
  </si>
  <si>
    <t>Enter the name of the faculty member's direct supervisor .</t>
  </si>
  <si>
    <t>Reports to (position #)</t>
  </si>
  <si>
    <t>Enter the position number of the faculty member's direct supervisor.</t>
  </si>
  <si>
    <t>Prefix</t>
  </si>
  <si>
    <t>Check the appropriate Prefix box.  If Sign-In documents are different, HRIS will key from sign-in paperwork.</t>
  </si>
  <si>
    <t>Enter the full, legal First Name as it appears on the Social Security Card (do not use nicknames or abbreviated names).</t>
  </si>
  <si>
    <t>Enter the Middle Initial, if any.</t>
  </si>
  <si>
    <t>Type in the full, legal Last Name as it appears on the Social Security Card.</t>
  </si>
  <si>
    <t>Action Requested</t>
  </si>
  <si>
    <t>Indicate the specific type of transaction that is being requested (e.g., appointment, reassignment, timebase change, promotion, resignation, retirement, retroactive correction, etc.). Provide as much detailed information as you can to assist Human Resources in determining what it is you are trying to accomplish.  Please refer to PAR samples provided or contact the Office of Human Resources for assistance (ext. 6687).  If a retirement or separation, note and discuss with Payroll any payout issues in advance.</t>
  </si>
  <si>
    <t>Employee Type</t>
  </si>
  <si>
    <t xml:space="preserve">Check the appropriate box or boxes to indicate the faculty member's status on the effective date of this transaction.  </t>
  </si>
  <si>
    <t>Current Classification/Grade</t>
  </si>
  <si>
    <t xml:space="preserve">Indicate the faculty member's current job classification (Professor, Dept Chair, Lecturer, Teaching Associate, Graduate Assistant, etc.) and grade (A,B,C,D) when appropriate.  </t>
  </si>
  <si>
    <t>Academic Year/12-month/Monthly</t>
  </si>
  <si>
    <t xml:space="preserve">Indicate which job status the faculty member currently holds. </t>
  </si>
  <si>
    <t>Current Department</t>
  </si>
  <si>
    <t xml:space="preserve">Indicate the faculty member's Department or Work Location prior to this transaction. </t>
  </si>
  <si>
    <t>New/Changed Classification</t>
  </si>
  <si>
    <t xml:space="preserve">Enter the faculty member's new payroll classification after this transaction, even if not different from current classification.  For Example:  An Associate Professor AY (current classification)  promoted to Professor AY (new classification).  See CSU Salary Schedule for Unit-3 Faculty Job Classifications. </t>
  </si>
  <si>
    <t xml:space="preserve">Indicate which job status the faculty member will hold after this transaction, even if not different from current status. </t>
  </si>
  <si>
    <t>New/Changed Department</t>
  </si>
  <si>
    <t>Enter the faculty member's new department/work location after this transaction, even if not different then current department.</t>
  </si>
  <si>
    <t>Current Dept ID</t>
  </si>
  <si>
    <t>Enter the faculty member's current 5-digit Department ID.</t>
  </si>
  <si>
    <t>Current Job Code</t>
  </si>
  <si>
    <t>Enter the faculty member's current 4-digit Job Code (Payroll Classification Code).</t>
  </si>
  <si>
    <t>Current Appt/Leave End Date</t>
  </si>
  <si>
    <t xml:space="preserve">Enter the current Appointment End Date or current Leave End Date, as appropriate.  Leave blank for new employees.  The appointment end date for Tenure-track faculty is INDEF (indefinite) unless they are on leave and have a Leave End Date instead. </t>
  </si>
  <si>
    <t>Current Rank</t>
  </si>
  <si>
    <t>Enter the current faculty rank (0, 1, 2, 3, 4, or 5).  Professor, Librarian, and Lecturer D = Rank 5;  Associate Professor, Assoc Librarian, and Lecturer C = Rank 4, etc.  Refer to CSU Salary Schedule for rank options within each Job Code.</t>
  </si>
  <si>
    <t>Current Paid Units</t>
  </si>
  <si>
    <t>Current Time Base</t>
  </si>
  <si>
    <r>
      <t xml:space="preserve">Enter the current timebase in effect before this transaction takes place.  </t>
    </r>
    <r>
      <rPr>
        <b/>
        <sz val="10"/>
        <rFont val="Arial"/>
        <family val="2"/>
      </rPr>
      <t>For part-time faculty</t>
    </r>
    <r>
      <rPr>
        <sz val="11"/>
        <color theme="1"/>
        <rFont val="Arial"/>
        <family val="2"/>
      </rPr>
      <t xml:space="preserve"> (fewer than 14.9 paid units) </t>
    </r>
    <r>
      <rPr>
        <b/>
        <sz val="10"/>
        <rFont val="Arial"/>
        <family val="2"/>
      </rPr>
      <t>enter the timebase as a fraction</t>
    </r>
    <r>
      <rPr>
        <sz val="11"/>
        <color theme="1"/>
        <rFont val="Arial"/>
        <family val="2"/>
      </rPr>
      <t xml:space="preserve"> (3/15, 12/15, etc.).  </t>
    </r>
    <r>
      <rPr>
        <b/>
        <sz val="10"/>
        <rFont val="Arial"/>
        <family val="2"/>
      </rPr>
      <t>For full-time faculty</t>
    </r>
    <r>
      <rPr>
        <sz val="11"/>
        <color theme="1"/>
        <rFont val="Arial"/>
        <family val="2"/>
      </rPr>
      <t xml:space="preserve"> (14.9 or 15 paid units), </t>
    </r>
    <r>
      <rPr>
        <b/>
        <sz val="10"/>
        <rFont val="Arial"/>
        <family val="2"/>
      </rPr>
      <t>enter 1.0</t>
    </r>
    <r>
      <rPr>
        <sz val="11"/>
        <color theme="1"/>
        <rFont val="Arial"/>
        <family val="2"/>
      </rPr>
      <t>.</t>
    </r>
    <r>
      <rPr>
        <sz val="11"/>
        <color theme="1"/>
        <rFont val="Arial"/>
        <family val="2"/>
      </rPr>
      <t xml:space="preserve"> The timebase will be converted to a 2-digit decimal (.20, .80, .33, etc.) on the PAR, but the Actual Salary will be calculated automatically by multiplying the fraction times the full-time rate of pay.  It is important to enter the fraction rather than the 2-digit decimal since the fraction may result in a decimal of more than 2-digits (e.g., 1/3 = .3333333333-333).  The Actual Salary must be calculated using the fraction in order to be accurate. Refer to the Timebase Fraction Table for Payroll Fractions.</t>
    </r>
  </si>
  <si>
    <t>Current Base Salary</t>
  </si>
  <si>
    <t>Enter the current full-time monthly rate of pay.  This is the salary the faculty member would receive if full-time.</t>
  </si>
  <si>
    <t>Current Actual Salary</t>
  </si>
  <si>
    <t>The Actual Salary will populate automatically if the timebase has been keyed as a fraction (less than full-time) or 1.0 (full-time) and the full-time rate of pay has been entered in the Base Salary field.  Difference-in-Pay Actual Salaries and Hourly Intermittent Salaries must be entered manually.</t>
  </si>
  <si>
    <t>New/Changed
Dept ID</t>
  </si>
  <si>
    <t>Enter the 5-digit Department ID code that will be in effect upon implementation of this transaction, even if there is no change from current Dept ID.</t>
  </si>
  <si>
    <t>New/Changed Job Code</t>
  </si>
  <si>
    <t>Enter the 4-digit CSU Job Code that will be in effect upon implementation of this transaction. ( e.g., 2358 for Lecturer AY, 2360 for Tenure-Track Faculty, etc.), even if there was no change from previous Job Code.</t>
  </si>
  <si>
    <t>Enter the effective date of this transaction.  For new or continuing faculty transactions (appointments, leaves, reassignments, timebase changes, etc.), this would be the beginning of the day on which the new or changed status is to take effect (Beginning of Business).  For separating faculty (separations, resignations, and retirements), this would be the last day they will be in their current status (Close of Business).</t>
  </si>
  <si>
    <t>New/Changed
Appt/Leave 
End Date</t>
  </si>
  <si>
    <t>This should be the last day of the Temporary Appointment or Leave (if on leave status).  All Temporary Appointments and all Leaves must have an ending date.  Enter INDEF (indefinite) for probationary or tenured faculty unless on leave.</t>
  </si>
  <si>
    <t>New/Changed Rank</t>
  </si>
  <si>
    <t>Enter the rank code (0, 1, 2, 3, 4, or 5) that will be in effect upon implementation of transaction, even if not different from current Rank.</t>
  </si>
  <si>
    <t>New/Changed Paid Units</t>
  </si>
  <si>
    <t>New/Changed
Time Base</t>
  </si>
  <si>
    <t xml:space="preserve">Enter the timebase as a fraction (3/15, 12/15, etc.) for part-time faculty;  enter 1.0 for full-time faculty.  </t>
  </si>
  <si>
    <t>New/Changed Base Salary</t>
  </si>
  <si>
    <t>Enter the Base Salary (full-time rate of pay) that will be in effect upon implementation of transaction.</t>
  </si>
  <si>
    <t>New/Changed Actual Salary</t>
  </si>
  <si>
    <t>The Actual Salary will populate automatically if the timebase has been keyed as a fraction (less than full-time) or 1.0 (full-time) and the full-time rate of pay has been entered on the PAR.  For faculty on Difference-in-Pay Leaves, the Actual Salary will need to be manually entered (Regular AY Base Salary minus the full-time rate for Rank 2, minimum of salary range (currently $3,035).</t>
  </si>
  <si>
    <t>See Above</t>
  </si>
  <si>
    <t>Complete only if the individual has two concurrent positions</t>
  </si>
  <si>
    <t>Transitional Leave Balances</t>
  </si>
  <si>
    <t>Complete only for Faculty transitioning between job classifications (eg.: from AY to 12-month).</t>
  </si>
  <si>
    <t>Remarks</t>
  </si>
  <si>
    <t>For Human Resources use only.</t>
  </si>
  <si>
    <t>Approvals</t>
  </si>
  <si>
    <t>Complete for Temporary/Part-Time Faculty and TA's only.  Enter the number of units for which the faculty member is being paid before this transaction takes place.  Paid Units can only be to the tenth decimal.</t>
  </si>
  <si>
    <t>For Part-Time Faculty Only.  Enter the number of units for which the faculty member is to be paid upon implementation of this transaction, even if no different from current Paid Units.  Can only be to tenth decimal.</t>
  </si>
  <si>
    <t>Science and Mathematics</t>
  </si>
  <si>
    <t>100000000</t>
  </si>
  <si>
    <t>99744065</t>
  </si>
  <si>
    <t>X</t>
  </si>
  <si>
    <t>A</t>
  </si>
  <si>
    <t>Yesenia</t>
  </si>
  <si>
    <t>10160</t>
  </si>
  <si>
    <t>2324</t>
  </si>
  <si>
    <t>2354</t>
  </si>
  <si>
    <t>Teaching Associate</t>
  </si>
  <si>
    <t>Academic Year</t>
  </si>
  <si>
    <t>Chemistry and Biochemistry</t>
  </si>
  <si>
    <t>Department Chair</t>
  </si>
  <si>
    <t>MDECOE</t>
  </si>
  <si>
    <t>100014064</t>
  </si>
  <si>
    <t>99741242</t>
  </si>
  <si>
    <t xml:space="preserve">Antoniette </t>
  </si>
  <si>
    <t>M</t>
  </si>
  <si>
    <t>Herrera</t>
  </si>
  <si>
    <t>Courteney D. White</t>
  </si>
  <si>
    <t>10122</t>
  </si>
  <si>
    <t>2357</t>
  </si>
  <si>
    <t>Professor</t>
  </si>
  <si>
    <t>EPC</t>
  </si>
  <si>
    <t>MCCAMC</t>
  </si>
  <si>
    <t>100012345</t>
  </si>
  <si>
    <t>99737000</t>
  </si>
  <si>
    <t>Maxwell</t>
  </si>
  <si>
    <t>W</t>
  </si>
  <si>
    <t>Park</t>
  </si>
  <si>
    <t>John P. Eastwood</t>
  </si>
  <si>
    <t>Faculty member withdrew from course (documentation attached). Session 03- ART 100.</t>
  </si>
  <si>
    <t>Lecturer A</t>
  </si>
  <si>
    <t>Art</t>
  </si>
  <si>
    <t>10094</t>
  </si>
  <si>
    <t>Karen</t>
  </si>
  <si>
    <t>J</t>
  </si>
  <si>
    <t>100012347</t>
  </si>
  <si>
    <t>Greulich</t>
  </si>
  <si>
    <t>Joseph</t>
  </si>
  <si>
    <t xml:space="preserve">K. </t>
  </si>
  <si>
    <t>Greene</t>
  </si>
  <si>
    <t>Low Enrolled Summer Course- Salary Adjustment.</t>
  </si>
  <si>
    <t>100012348</t>
  </si>
  <si>
    <t>100012349</t>
  </si>
  <si>
    <t>Wendell</t>
  </si>
  <si>
    <t>100012350</t>
  </si>
  <si>
    <t>Samantha</t>
  </si>
  <si>
    <t>Lee</t>
  </si>
  <si>
    <t>100012351</t>
  </si>
  <si>
    <t>Anabella</t>
  </si>
  <si>
    <t>M.</t>
  </si>
  <si>
    <t>Samaritano</t>
  </si>
  <si>
    <t>12-Month Department Chair Teaching Summer Session 01- ART 615</t>
  </si>
  <si>
    <t>Professor / Department Chair</t>
  </si>
  <si>
    <t>12 Month</t>
  </si>
  <si>
    <t>2481</t>
  </si>
  <si>
    <t>Indef</t>
  </si>
  <si>
    <t>M. Dean</t>
  </si>
  <si>
    <t>CHUM</t>
  </si>
  <si>
    <t>000011903</t>
  </si>
  <si>
    <t>P</t>
  </si>
  <si>
    <t>Moran</t>
  </si>
  <si>
    <t>John</t>
  </si>
  <si>
    <t>Mary Prado</t>
  </si>
  <si>
    <t>10147</t>
  </si>
  <si>
    <t>2358</t>
  </si>
  <si>
    <t xml:space="preserve">Lecturer </t>
  </si>
  <si>
    <t>Chicana/o Studies</t>
  </si>
  <si>
    <t>99710123</t>
  </si>
  <si>
    <t xml:space="preserve">R. </t>
  </si>
  <si>
    <t>Assistant Professor</t>
  </si>
  <si>
    <t>2360</t>
  </si>
  <si>
    <t>CSBS</t>
  </si>
  <si>
    <t>007121700</t>
  </si>
  <si>
    <t>Carolina</t>
  </si>
  <si>
    <t>100067890</t>
  </si>
  <si>
    <t>Elmer</t>
  </si>
  <si>
    <t>Mary S. Doe</t>
  </si>
  <si>
    <t>Benson-Ramirez</t>
  </si>
  <si>
    <t>007121800</t>
  </si>
  <si>
    <t>99752508</t>
  </si>
  <si>
    <t>Final Separation. Faculty member completed 5 Years of FERP.</t>
  </si>
  <si>
    <t>10177</t>
  </si>
  <si>
    <t>Sociology</t>
  </si>
  <si>
    <t>Hannah</t>
  </si>
  <si>
    <t>Rose</t>
  </si>
  <si>
    <t>Will teach 100% each Fall semester.</t>
  </si>
  <si>
    <t>Coronado</t>
  </si>
  <si>
    <t>x</t>
  </si>
  <si>
    <t>Submit Personnel Action Request Forms (PARs) to Human Resources for the following Summer transactions using the effective dates indicated throughout this guide.  Late transactions can cause overpayments to employees and the assessment of fees to the University by the State Controller's Office.</t>
  </si>
  <si>
    <t>Transaction Type</t>
  </si>
  <si>
    <t>Comments</t>
  </si>
  <si>
    <t>Summer Sample</t>
  </si>
  <si>
    <t>Class Cancellation</t>
  </si>
  <si>
    <t>Adjust the salary pro-rata for faculty members whose summer course has been cancelled.  A faculty member is to receive compensation pro-rata for each class taught prior to cancellation.</t>
  </si>
  <si>
    <t># 1</t>
  </si>
  <si>
    <t>Withdrawal by Instructor</t>
  </si>
  <si>
    <t>Adjust the salary pro-rata for faculty members who have withdrawn from a course.  Attach any documentation regarding the nature of the withdrawal and reference in the Action Requested field as well.</t>
  </si>
  <si>
    <t>#2</t>
  </si>
  <si>
    <t>Late Start</t>
  </si>
  <si>
    <t>Faculty who are hired to teach a summer course later than the Session start date must be processed via a PAR.  Indicate in the Action Requested field the number of pro-rata days the faculty member is to be compensated.</t>
  </si>
  <si>
    <t># 3</t>
  </si>
  <si>
    <t>Low Enrollment Adjustment</t>
  </si>
  <si>
    <t># 4</t>
  </si>
  <si>
    <t>Low Enrollment &amp; Late Start Adjustment</t>
  </si>
  <si>
    <t># 5</t>
  </si>
  <si>
    <t>Instructor with one Regular and one Low Enrolled Course</t>
  </si>
  <si>
    <t xml:space="preserve">If a faculty member has two concurrent courses and one course is determined to be low enrolled, use Sample PAR #6.  Reflect the course with full pay in Job #1 (lines 9 &amp; 10) and the course with low enrollment in Job #2 (lines 11 &amp;12). </t>
  </si>
  <si>
    <t># 6</t>
  </si>
  <si>
    <t># 7</t>
  </si>
  <si>
    <t>Rehired Annuitants teaching in Summer must be processed via a PAR.</t>
  </si>
  <si>
    <t># 8</t>
  </si>
  <si>
    <t>Retirements *</t>
  </si>
  <si>
    <t>Effective Date of Separation must be prior to 1st day of new AY or Semester and should be at least one day before the PERS Retirement Date.*  Attach documentation and indicate on the PAR whether or not the person will participate in FERP.</t>
  </si>
  <si>
    <t># 10</t>
  </si>
  <si>
    <t>Separation / Resignation *</t>
  </si>
  <si>
    <t>Attach Copy of Resignation Letter.*</t>
  </si>
  <si>
    <t># 11</t>
  </si>
  <si>
    <t>Completing 5 Years of FERP</t>
  </si>
  <si>
    <t>Attach Copy of Separation Clearance Forms (Parts 1 &amp; 2).*</t>
  </si>
  <si>
    <t># 12</t>
  </si>
  <si>
    <t>New FERP</t>
  </si>
  <si>
    <t>* Separation/Clearance Forms (Parts 1 &amp; 2) must be submitted for resignations, separations and retirements; Only Part 1 of the Separation/Clearance Forms must be submitted for retirements participating in FERP with Part 2 to be submitted upon Final Separation, completion of FERP.</t>
  </si>
  <si>
    <t># 13 A          # 13 B</t>
  </si>
  <si>
    <t xml:space="preserve">Faculty teaching courses determined to be low enrolled as of census, must have their compensation adjusted accordingly via a PAR. Indicate in the Action Requested field the number of students below 20 enrolled in the course along with the percentage of reduction in compensation. Note that a course with 13 or fewer students may only reduce a faculty members’ full salary by up to 35%.  </t>
  </si>
  <si>
    <t>MM/DD/YY</t>
  </si>
  <si>
    <t>Course meets  M-W 1730-2200. Class cancelled after first meeting on MM/DD/YY.Pro-rate for academic work days:</t>
  </si>
  <si>
    <t>Class cancelled due to low enrollment. Summer YYYY Self-Supported, Session 02-EPC 609</t>
  </si>
  <si>
    <t xml:space="preserve">Course meets MWF 4:00-6:30; Faculty withdrew after MM/DD/YYYY class meeting. Pro-rate for academic </t>
  </si>
  <si>
    <t>Late start. Summer YYYY Self Support, Session 3- ART 100 (Replaced Maxwell W. Park)</t>
  </si>
  <si>
    <t xml:space="preserve">Faculty member start date (MM/DD/YY, pro-rate = 24 days worked of 30 possible in session. </t>
  </si>
  <si>
    <t>Low enrolled and late start, Session 03 - ART 104 (Start Date: MM/DD/YY, 13 students at Census)</t>
  </si>
  <si>
    <t xml:space="preserve">One Regular Course and One Low Enrolled Summer Course. Summer YYYY Self-Supported,  </t>
  </si>
  <si>
    <t xml:space="preserve">Service Retirement Effective MM/DD/YY, per attached documention. </t>
  </si>
  <si>
    <t>Rehired Annuitant teaching Summer YYYY Self Support, Session 02, CHS 432</t>
  </si>
  <si>
    <t xml:space="preserve">Separation PAR. Faculty member resigned. Resignation letter dated MM/DD/YY, Separation </t>
  </si>
  <si>
    <t>Clearance Forms attached. Last day worked: MM/DD/YY</t>
  </si>
  <si>
    <t>Clearance Forms attached.Taught FT Spring only. Last day worked: MM/DD/YY</t>
  </si>
  <si>
    <t>Faculty member retiring effective MM/DD/YY close of business.</t>
  </si>
  <si>
    <t>Commencing FERP effective Fall YYYY. Will teach 100% each Fall semester.</t>
  </si>
  <si>
    <t>Faculty member commencing FERP participation, Fall of AY YYYY-YYYY.</t>
  </si>
  <si>
    <t xml:space="preserve">Based on 5 Yr FERP Program: Last year of FERP = YYYY-YYYY. </t>
  </si>
  <si>
    <t>CalPERS Service Retirement Date MM/DD/YY.</t>
  </si>
  <si>
    <t>Lecturer L</t>
  </si>
  <si>
    <t>Lecturer C</t>
  </si>
  <si>
    <r>
      <t>12-month Department Chairs teaching summer courses must be processed via a PAR. Compensation for a chair is determined by taking the 1/30</t>
    </r>
    <r>
      <rPr>
        <vertAlign val="superscript"/>
        <sz val="10"/>
        <color indexed="8"/>
        <rFont val="Arial"/>
        <family val="2"/>
      </rPr>
      <t>th</t>
    </r>
    <r>
      <rPr>
        <sz val="10"/>
        <color indexed="8"/>
        <rFont val="Arial"/>
        <family val="2"/>
      </rPr>
      <t xml:space="preserve"> rate from the chair's</t>
    </r>
    <r>
      <rPr>
        <b/>
        <sz val="10"/>
        <color indexed="8"/>
        <rFont val="Arial"/>
        <family val="2"/>
      </rPr>
      <t xml:space="preserve"> academic year salary</t>
    </r>
    <r>
      <rPr>
        <sz val="10"/>
        <color indexed="8"/>
        <rFont val="Arial"/>
        <family val="2"/>
      </rPr>
      <t xml:space="preserve">. Indicate in the Action Requested field the academic year salary, unit rate, number of units being taught, and total summer salary. Please contact Faculty Affairs for assistance with chair stipend and AY Salary figures.  </t>
    </r>
    <r>
      <rPr>
        <b/>
        <sz val="10"/>
        <color indexed="8"/>
        <rFont val="Arial"/>
        <family val="2"/>
      </rPr>
      <t>PARS for Department Chairs teaching during Summer must be submitted to Faculty Affairs.</t>
    </r>
  </si>
  <si>
    <t>Last day worked: MM/DD/YY. Will not participate in FERP.</t>
  </si>
  <si>
    <t xml:space="preserve">Separation / Clearance Form Part I attached. </t>
  </si>
  <si>
    <t xml:space="preserve">Separation Clearance Form Part l and Part II attached. </t>
  </si>
  <si>
    <t>Nathan</t>
  </si>
  <si>
    <t>Xavier</t>
  </si>
  <si>
    <t>Graduate Assistant</t>
  </si>
  <si>
    <t>Monthly</t>
  </si>
  <si>
    <t>Mathematics</t>
  </si>
  <si>
    <t>2325</t>
  </si>
  <si>
    <t>Hire as Graduate Assistant Monthly from MM/DD/YY to MM/DD/YY.</t>
  </si>
  <si>
    <t>Separate from Job Code 2325 effective MM/DD/YY close of business.</t>
  </si>
  <si>
    <t>99744627</t>
  </si>
  <si>
    <t>Graduate Assitant Monthly</t>
  </si>
  <si>
    <t xml:space="preserve">See PAR Sample 3 and 4 above. </t>
  </si>
  <si>
    <t># 9 A</t>
  </si>
  <si>
    <t>#9 B</t>
  </si>
  <si>
    <t>2355</t>
  </si>
  <si>
    <t>Gottlieb</t>
  </si>
  <si>
    <t>Francesca</t>
  </si>
  <si>
    <t>Summer Teaching Associate</t>
  </si>
  <si>
    <t xml:space="preserve">AY Base Rate $3171. </t>
  </si>
  <si>
    <t>Complete highlighted fields to calculate Summer Session Rate and Amount Due</t>
  </si>
  <si>
    <r>
      <rPr>
        <b/>
        <sz val="14"/>
        <color indexed="60"/>
        <rFont val="Arial"/>
        <family val="2"/>
      </rPr>
      <t>*</t>
    </r>
    <r>
      <rPr>
        <sz val="20"/>
        <color indexed="60"/>
        <rFont val="Arial"/>
        <family val="2"/>
      </rPr>
      <t xml:space="preserve"> </t>
    </r>
    <r>
      <rPr>
        <b/>
        <sz val="9"/>
        <color indexed="60"/>
        <rFont val="Arial"/>
        <family val="2"/>
      </rPr>
      <t xml:space="preserve">Enter the </t>
    </r>
    <r>
      <rPr>
        <b/>
        <u/>
        <sz val="9"/>
        <color indexed="60"/>
        <rFont val="Arial"/>
        <family val="2"/>
      </rPr>
      <t>DURATION</t>
    </r>
    <r>
      <rPr>
        <b/>
        <sz val="9"/>
        <color indexed="60"/>
        <rFont val="Arial"/>
        <family val="2"/>
      </rPr>
      <t xml:space="preserve"> of the </t>
    </r>
    <r>
      <rPr>
        <b/>
        <u/>
        <sz val="9"/>
        <color indexed="60"/>
        <rFont val="Arial"/>
        <family val="2"/>
      </rPr>
      <t>AY Teaching Associate</t>
    </r>
    <r>
      <rPr>
        <b/>
        <sz val="9"/>
        <color indexed="60"/>
        <rFont val="Arial"/>
        <family val="2"/>
      </rPr>
      <t xml:space="preserve"> job during academic year [Y1 = Academic Year, S1= Semester Only]</t>
    </r>
  </si>
  <si>
    <r>
      <rPr>
        <b/>
        <sz val="14"/>
        <color indexed="60"/>
        <rFont val="Arial"/>
        <family val="2"/>
      </rPr>
      <t xml:space="preserve">* </t>
    </r>
    <r>
      <rPr>
        <b/>
        <sz val="9"/>
        <color indexed="60"/>
        <rFont val="Arial"/>
        <family val="2"/>
      </rPr>
      <t xml:space="preserve"> Enter the </t>
    </r>
    <r>
      <rPr>
        <b/>
        <u/>
        <sz val="9"/>
        <color indexed="60"/>
        <rFont val="Arial"/>
        <family val="2"/>
      </rPr>
      <t>WEIGHTED TEACHING UNITS</t>
    </r>
    <r>
      <rPr>
        <b/>
        <sz val="9"/>
        <color indexed="60"/>
        <rFont val="Arial"/>
        <family val="2"/>
      </rPr>
      <t xml:space="preserve"> the TA is working during </t>
    </r>
    <r>
      <rPr>
        <b/>
        <u/>
        <sz val="9"/>
        <color indexed="60"/>
        <rFont val="Arial"/>
        <family val="2"/>
      </rPr>
      <t>Summer</t>
    </r>
    <r>
      <rPr>
        <b/>
        <sz val="9"/>
        <color indexed="60"/>
        <rFont val="Arial"/>
        <family val="2"/>
      </rPr>
      <t xml:space="preserve">. </t>
    </r>
    <r>
      <rPr>
        <b/>
        <u/>
        <sz val="9"/>
        <color indexed="60"/>
        <rFont val="Arial"/>
        <family val="2"/>
      </rPr>
      <t xml:space="preserve"> Paid Units must correspond with Appointment Letter.</t>
    </r>
  </si>
  <si>
    <r>
      <rPr>
        <b/>
        <sz val="14"/>
        <color indexed="60"/>
        <rFont val="Arial"/>
        <family val="2"/>
      </rPr>
      <t xml:space="preserve">* </t>
    </r>
    <r>
      <rPr>
        <b/>
        <sz val="9"/>
        <color indexed="60"/>
        <rFont val="Arial"/>
        <family val="2"/>
      </rPr>
      <t xml:space="preserve"> Enter </t>
    </r>
    <r>
      <rPr>
        <b/>
        <u/>
        <sz val="9"/>
        <color indexed="60"/>
        <rFont val="Arial"/>
        <family val="2"/>
      </rPr>
      <t>CURRENT BASE SALARY</t>
    </r>
    <r>
      <rPr>
        <b/>
        <sz val="9"/>
        <color indexed="60"/>
        <rFont val="Arial"/>
        <family val="2"/>
      </rPr>
      <t xml:space="preserve"> of AY Teaching Associate (JC 2354)</t>
    </r>
  </si>
  <si>
    <r>
      <rPr>
        <b/>
        <sz val="14"/>
        <color indexed="60"/>
        <rFont val="Arial"/>
        <family val="2"/>
      </rPr>
      <t xml:space="preserve">* </t>
    </r>
    <r>
      <rPr>
        <b/>
        <sz val="9"/>
        <color indexed="60"/>
        <rFont val="Arial"/>
        <family val="2"/>
      </rPr>
      <t xml:space="preserve"> Enter (X) next to</t>
    </r>
    <r>
      <rPr>
        <b/>
        <u/>
        <sz val="9"/>
        <color indexed="60"/>
        <rFont val="Arial"/>
        <family val="2"/>
      </rPr>
      <t xml:space="preserve"> SUMMER SESSION(S)</t>
    </r>
    <r>
      <rPr>
        <b/>
        <sz val="9"/>
        <color indexed="60"/>
        <rFont val="Arial"/>
        <family val="2"/>
      </rPr>
      <t xml:space="preserve"> the TA is appointed. [Session 01, 02, or 03] </t>
    </r>
    <r>
      <rPr>
        <b/>
        <u/>
        <sz val="9"/>
        <color indexed="60"/>
        <rFont val="Arial"/>
        <family val="2"/>
      </rPr>
      <t>Leave session blank if not working.</t>
    </r>
  </si>
  <si>
    <t>6. Current     Information</t>
  </si>
  <si>
    <t>7. New/Changed          Information</t>
  </si>
  <si>
    <t>AY Teaching Associate</t>
  </si>
  <si>
    <t>Duration</t>
  </si>
  <si>
    <t>Summer Paid Units</t>
  </si>
  <si>
    <t>AY Base Salary</t>
  </si>
  <si>
    <t xml:space="preserve">8. Current Information </t>
  </si>
  <si>
    <t>S1</t>
  </si>
  <si>
    <t>9. Summer TA</t>
  </si>
  <si>
    <t>Session</t>
  </si>
  <si>
    <t>Session 01</t>
  </si>
  <si>
    <t xml:space="preserve"> Session 02</t>
  </si>
  <si>
    <t>Session 03</t>
  </si>
  <si>
    <t>~ Submit Completed PAR Form to Human Resources by Summer Session Deadline to meet Monthly Processing &amp; Payroll Cut-Off Deadlines ~</t>
  </si>
  <si>
    <t>"Paid Units"must correspond with Appointment Letter</t>
  </si>
  <si>
    <t>Olivan</t>
  </si>
  <si>
    <t>$256.16 Daily Rate. $256.16 x 2 days = $512.32 Total Summer Salary Rate.</t>
  </si>
  <si>
    <t xml:space="preserve">Summer 1/30th Rate=$6404 x 12=$76,848 / 30 =$2561.60 Unit Rate. $2561.60 X 3 Units = $7684.80 / 30 days is </t>
  </si>
  <si>
    <t>work days= 6 days of possible 30. Summer 1/30th Rate= $4115 x 12 = $49,380 / 30 = $1646.00</t>
  </si>
  <si>
    <t>$1646.00 x 3 Units = $4938 / 30 days =$164.60 Daily Rate. $164.60 x 6 Days = $987.60 Total Summer Pay</t>
  </si>
  <si>
    <t>Summer 1/30th rate:$5274x12=$63,288/30=$2109.60 $2109.60 /30 days = $70.32 x 24 = $1687.68</t>
  </si>
  <si>
    <t>$1687.68 x 3 Units = $5063.04 Total Summer Salary Rate.</t>
  </si>
  <si>
    <t>$1563.70 x 3 units taught = $4691.10 Total Summer Salary Rate.</t>
  </si>
  <si>
    <t>Total Units Worked: 6 (3 at Regular Unit Rate, 3 at Reduced Unit Rate) . Total Summer Salary Rate Due: $9,135.12</t>
  </si>
  <si>
    <t>$7730-$352 Stipend = $7378/1.15=$6415.65 AY Base Salary</t>
  </si>
  <si>
    <t>Summer 1/30th Rate= $6415.65 x 12 = $76,987.80 / 30 = $2566.26 Unit Rate</t>
  </si>
  <si>
    <t>Summer 1/30th Rate: $4621 x 12 / 30 = $1848.40</t>
  </si>
  <si>
    <t>$1848.40 x 3 Units = $5545.20 Total Summer Salary Rate</t>
  </si>
  <si>
    <t>Summer 1/30th Rate: $6,787 x 12 =$81,444 / 30 = $2,714.80 Unit Rate. Percentage of Full Pay 65%.</t>
  </si>
  <si>
    <t>Dean/DFO:</t>
  </si>
  <si>
    <t>Each PAR must be signed by at least two approvers.  Normally, these would be the Department Chair and the College DFO or Dean.</t>
  </si>
  <si>
    <t xml:space="preserve">The Instructional Personnel Action Request Form (PAR) is to be used for all Full-Time Faculty Personnel Transactions.  In addition, it is to be used for those Temporary Personnel Transactions that cannot be processed through the PeopleSoft Part-Time Faculty, Summer or Student Hiring Modules.  The form must be signed by at least two approvers (normally, the Department Chair and the College Dean or DFO).  With the exception of a PAR for a new FT/Tenure Track Faculty, PARs are to be forwarded to the Office of Human Resources for review and processing; completed PARS for new FT/Tenure Track Faculty should be forwarded along with the complete Hiring Packet to Faculty Affairs for review and approval.  Following Human Resources' review and processing, a copy of the approved PAR will be sent to the College DFO for distribution to the appropriate department. </t>
  </si>
  <si>
    <t>Summer YYYY Self-Supported, Session 02, ART 133.  95% of Full Pay per 19 Students at Census Date.</t>
  </si>
  <si>
    <t xml:space="preserve">Session 02- ART 133 and ART 134. Low Enrolled Course ART 134: 17 students at Census, 85% of Full Pay </t>
  </si>
  <si>
    <t>$2714.80 x .65= $1764.62  $1764.62 / 30 =$58.82 Daily Rate</t>
  </si>
  <si>
    <t>$58.82 x 20 = $1176.40 x 3 = $3529.20 Total Summer Salary Rate</t>
  </si>
  <si>
    <t>$1646 x .85 = $1399.10 Reduced Unit Rate</t>
  </si>
  <si>
    <t xml:space="preserve">Summer 1/30th Rate= $4115 x 12 = $49,380/30=$1646.00   $1646.00 x .95 = $1563.70 </t>
  </si>
  <si>
    <t>HR will deduct hours from vacation balance as indicated</t>
  </si>
  <si>
    <t>Days</t>
  </si>
  <si>
    <t>Hours</t>
  </si>
  <si>
    <t xml:space="preserve">13.Vacatiion Usage: </t>
  </si>
  <si>
    <t>$2566.26 x 3 units taught = $7698.78 Total Summer Salary</t>
  </si>
  <si>
    <t xml:space="preserve">Provide Base Salary and timebase. Note effective date of hire and separation date. </t>
  </si>
  <si>
    <t>Provide the 2020-2021 AY Base Salary and Summer WTU's on the PAR. Additional instructions are noted on the PAR.</t>
  </si>
  <si>
    <t>If a faculty member is beginning FERP participation with the 2020-21 Academic Year, submit the FERP PAR with the Service Retirement PAR.</t>
  </si>
  <si>
    <t xml:space="preserve"> *Session 03 - Deadline- July 12, 2023</t>
  </si>
  <si>
    <t>*Session 02 -  Deadline May 30 , 2023</t>
  </si>
  <si>
    <t>*Session 01 - Deadline May 30, 2023</t>
  </si>
  <si>
    <t>PARS Needed for Summer 2023</t>
  </si>
  <si>
    <t>PARS Needed to Wrap up Spring 2023 and AY 2022-2023</t>
  </si>
  <si>
    <t>Summer 2023 PAR List</t>
  </si>
  <si>
    <t>Summer 2023 Self Support, Session 2, Chem 102 Lab= 2.0 WTU Semester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</si>
</sst>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m\ d\,\ yyyy;@"/>
    <numFmt numFmtId="165" formatCode="mm/dd/yy"/>
    <numFmt numFmtId="166" formatCode="0.0"/>
    <numFmt numFmtId="167" formatCode="0.000"/>
    <numFmt numFmtId="168" formatCode="&quot;$&quot;#,##0"/>
    <numFmt numFmtId="169" formatCode="&quot;$&quot;#,##0.00"/>
    <numFmt numFmtId="170" formatCode="m/d/yy;@"/>
  </numFmts>
  <fonts count="40" x14ac:knownFonts="1">
    <font>
      <sz val="11"/>
      <color theme="1"/>
      <name val="Arial"/>
      <family val="2"/>
    </font>
    <font>
      <sz val="10"/>
      <name val="Arial"/>
      <family val="2"/>
    </font>
    <font>
      <sz val="8"/>
      <name val="Arial"/>
      <family val="2"/>
    </font>
    <font>
      <b/>
      <sz val="8"/>
      <name val="Arial"/>
      <family val="2"/>
    </font>
    <font>
      <b/>
      <sz val="10"/>
      <name val="Arial"/>
      <family val="2"/>
    </font>
    <font>
      <sz val="8"/>
      <name val="Arial Narrow"/>
      <family val="2"/>
    </font>
    <font>
      <b/>
      <sz val="11"/>
      <name val="Arial"/>
      <family val="2"/>
    </font>
    <font>
      <sz val="9"/>
      <name val="Arial"/>
      <family val="2"/>
    </font>
    <font>
      <b/>
      <sz val="12"/>
      <name val="Arial"/>
      <family val="2"/>
    </font>
    <font>
      <sz val="8"/>
      <color indexed="81"/>
      <name val="Tahoma"/>
      <family val="2"/>
    </font>
    <font>
      <b/>
      <sz val="8"/>
      <color indexed="81"/>
      <name val="Tahoma"/>
      <family val="2"/>
    </font>
    <font>
      <sz val="8"/>
      <color indexed="81"/>
      <name val="Arial Narrow"/>
      <family val="2"/>
    </font>
    <font>
      <sz val="11"/>
      <name val="Arial"/>
      <family val="2"/>
    </font>
    <font>
      <sz val="10"/>
      <name val="Arial"/>
      <family val="2"/>
    </font>
    <font>
      <sz val="9"/>
      <color indexed="81"/>
      <name val="Tahoma"/>
      <family val="2"/>
    </font>
    <font>
      <sz val="12"/>
      <name val="Times New Roman"/>
      <family val="1"/>
    </font>
    <font>
      <vertAlign val="superscript"/>
      <sz val="10"/>
      <color indexed="8"/>
      <name val="Arial"/>
      <family val="2"/>
    </font>
    <font>
      <sz val="10"/>
      <color indexed="8"/>
      <name val="Arial"/>
      <family val="2"/>
    </font>
    <font>
      <b/>
      <sz val="10"/>
      <color indexed="8"/>
      <name val="Arial"/>
      <family val="2"/>
    </font>
    <font>
      <b/>
      <sz val="9"/>
      <color indexed="60"/>
      <name val="Arial"/>
      <family val="2"/>
    </font>
    <font>
      <b/>
      <sz val="14"/>
      <color indexed="60"/>
      <name val="Arial"/>
      <family val="2"/>
    </font>
    <font>
      <sz val="20"/>
      <color indexed="60"/>
      <name val="Arial"/>
      <family val="2"/>
    </font>
    <font>
      <b/>
      <u/>
      <sz val="9"/>
      <color indexed="60"/>
      <name val="Arial"/>
      <family val="2"/>
    </font>
    <font>
      <b/>
      <sz val="8"/>
      <name val="Arial Narrow"/>
      <family val="2"/>
    </font>
    <font>
      <b/>
      <sz val="9"/>
      <name val="Arial"/>
      <family val="2"/>
    </font>
    <font>
      <u/>
      <sz val="8"/>
      <name val="Arial"/>
      <family val="2"/>
    </font>
    <font>
      <sz val="11"/>
      <color theme="1"/>
      <name val="Arial"/>
      <family val="2"/>
    </font>
    <font>
      <sz val="8"/>
      <color theme="1"/>
      <name val="Arial"/>
      <family val="2"/>
    </font>
    <font>
      <sz val="10"/>
      <color theme="1"/>
      <name val="Arial"/>
      <family val="2"/>
    </font>
    <font>
      <b/>
      <sz val="8"/>
      <color rgb="FFFF0000"/>
      <name val="Arial"/>
      <family val="2"/>
    </font>
    <font>
      <sz val="9"/>
      <color rgb="FFC00000"/>
      <name val="Arial"/>
      <family val="2"/>
    </font>
    <font>
      <b/>
      <sz val="16"/>
      <color theme="0"/>
      <name val="Times New Roman"/>
      <family val="1"/>
    </font>
    <font>
      <b/>
      <u/>
      <sz val="16"/>
      <color rgb="FFA20000"/>
      <name val="Arial"/>
      <family val="2"/>
    </font>
    <font>
      <b/>
      <sz val="10"/>
      <color theme="0"/>
      <name val="Arial"/>
      <family val="2"/>
    </font>
    <font>
      <b/>
      <sz val="11"/>
      <color rgb="FFC00000"/>
      <name val="Arial"/>
      <family val="2"/>
    </font>
    <font>
      <b/>
      <sz val="9"/>
      <color rgb="FFC00000"/>
      <name val="Arial"/>
      <family val="2"/>
    </font>
    <font>
      <b/>
      <sz val="10"/>
      <color rgb="FFFF0000"/>
      <name val="Arial"/>
      <family val="2"/>
    </font>
    <font>
      <b/>
      <i/>
      <sz val="10"/>
      <color rgb="FFC00000"/>
      <name val="Arial"/>
      <family val="2"/>
    </font>
    <font>
      <b/>
      <i/>
      <sz val="10"/>
      <color rgb="FFD00D2D"/>
      <name val="Arial"/>
      <family val="2"/>
    </font>
    <font>
      <b/>
      <sz val="8"/>
      <color theme="0"/>
      <name val="Arial"/>
      <family val="2"/>
    </font>
  </fonts>
  <fills count="1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FFCC"/>
        <bgColor indexed="64"/>
      </patternFill>
    </fill>
    <fill>
      <patternFill patternType="gray125">
        <bgColor theme="2"/>
      </patternFill>
    </fill>
    <fill>
      <patternFill patternType="solid">
        <fgColor theme="0"/>
        <bgColor indexed="64"/>
      </patternFill>
    </fill>
    <fill>
      <patternFill patternType="solid">
        <fgColor rgb="FFC00000"/>
        <bgColor indexed="64"/>
      </patternFill>
    </fill>
    <fill>
      <patternFill patternType="solid">
        <fgColor theme="1"/>
        <bgColor indexed="64"/>
      </patternFill>
    </fill>
    <fill>
      <patternFill patternType="gray0625">
        <bgColor theme="0"/>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00D2D"/>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3" fontId="26" fillId="0" borderId="0" applyFont="0" applyFill="0" applyBorder="0" applyAlignment="0" applyProtection="0"/>
    <xf numFmtId="0" fontId="1" fillId="0" borderId="0"/>
    <xf numFmtId="0" fontId="13" fillId="0" borderId="0"/>
  </cellStyleXfs>
  <cellXfs count="711">
    <xf numFmtId="0" fontId="0" fillId="0" borderId="0" xfId="0"/>
    <xf numFmtId="49" fontId="2" fillId="2" borderId="0" xfId="2" applyNumberFormat="1" applyFont="1" applyFill="1" applyBorder="1" applyAlignment="1" applyProtection="1"/>
    <xf numFmtId="0" fontId="2" fillId="2" borderId="0" xfId="2" applyFont="1" applyFill="1" applyBorder="1" applyProtection="1"/>
    <xf numFmtId="0" fontId="3" fillId="2" borderId="0" xfId="2" applyFont="1" applyFill="1" applyBorder="1" applyAlignment="1" applyProtection="1">
      <alignment horizontal="center"/>
    </xf>
    <xf numFmtId="0" fontId="2" fillId="0" borderId="0" xfId="2" applyFont="1" applyFill="1" applyBorder="1" applyAlignment="1" applyProtection="1"/>
    <xf numFmtId="0" fontId="2" fillId="0" borderId="0" xfId="2" applyFont="1" applyBorder="1" applyAlignment="1" applyProtection="1"/>
    <xf numFmtId="0" fontId="2" fillId="0" borderId="0" xfId="2" applyFont="1" applyFill="1" applyBorder="1" applyProtection="1"/>
    <xf numFmtId="0" fontId="2" fillId="0" borderId="0" xfId="2" applyFont="1" applyBorder="1" applyProtection="1"/>
    <xf numFmtId="0" fontId="2" fillId="2" borderId="0" xfId="2" applyFont="1" applyFill="1" applyBorder="1" applyAlignment="1" applyProtection="1">
      <alignment horizontal="center"/>
    </xf>
    <xf numFmtId="0" fontId="2" fillId="0" borderId="0" xfId="2" applyFont="1" applyProtection="1"/>
    <xf numFmtId="0" fontId="2" fillId="2" borderId="0" xfId="2" applyFont="1" applyFill="1" applyBorder="1" applyAlignment="1" applyProtection="1">
      <alignment horizontal="left"/>
    </xf>
    <xf numFmtId="0" fontId="4" fillId="2" borderId="1" xfId="2" applyFont="1" applyFill="1" applyBorder="1" applyAlignment="1" applyProtection="1">
      <alignment horizontal="center"/>
      <protection locked="0"/>
    </xf>
    <xf numFmtId="0" fontId="5" fillId="2" borderId="0" xfId="2" applyFont="1" applyFill="1" applyBorder="1" applyProtection="1"/>
    <xf numFmtId="0" fontId="3" fillId="2" borderId="0" xfId="2" applyFont="1" applyFill="1" applyBorder="1" applyAlignment="1" applyProtection="1">
      <alignment horizontal="left"/>
    </xf>
    <xf numFmtId="0" fontId="4" fillId="2" borderId="0" xfId="2" applyFont="1" applyFill="1" applyBorder="1" applyAlignment="1" applyProtection="1">
      <alignment horizontal="left"/>
    </xf>
    <xf numFmtId="0" fontId="5" fillId="2" borderId="0" xfId="2" applyFont="1" applyFill="1" applyBorder="1" applyAlignment="1" applyProtection="1">
      <alignment horizontal="center"/>
    </xf>
    <xf numFmtId="49" fontId="2" fillId="0" borderId="0" xfId="2" applyNumberFormat="1" applyFont="1" applyBorder="1" applyAlignment="1" applyProtection="1"/>
    <xf numFmtId="0" fontId="2" fillId="2" borderId="0" xfId="2" applyFont="1" applyFill="1" applyBorder="1" applyAlignment="1" applyProtection="1"/>
    <xf numFmtId="0" fontId="3" fillId="2" borderId="0" xfId="2" applyFont="1" applyFill="1" applyBorder="1" applyProtection="1"/>
    <xf numFmtId="0" fontId="3" fillId="2" borderId="1" xfId="2" applyFont="1" applyFill="1" applyBorder="1" applyAlignment="1" applyProtection="1">
      <alignment horizontal="center"/>
      <protection locked="0"/>
    </xf>
    <xf numFmtId="14" fontId="2" fillId="2" borderId="0" xfId="2" applyNumberFormat="1" applyFont="1" applyFill="1" applyBorder="1" applyAlignment="1" applyProtection="1">
      <alignment horizontal="left"/>
    </xf>
    <xf numFmtId="0" fontId="2" fillId="0" borderId="0" xfId="2" applyFont="1" applyAlignment="1" applyProtection="1">
      <alignment horizontal="center"/>
    </xf>
    <xf numFmtId="49" fontId="2" fillId="2" borderId="2" xfId="2" applyNumberFormat="1" applyFont="1" applyFill="1" applyBorder="1" applyAlignment="1" applyProtection="1"/>
    <xf numFmtId="0" fontId="2" fillId="2" borderId="2" xfId="2" applyFont="1" applyFill="1" applyBorder="1" applyProtection="1"/>
    <xf numFmtId="0" fontId="8" fillId="2" borderId="2" xfId="2" applyFont="1" applyFill="1" applyBorder="1" applyProtection="1"/>
    <xf numFmtId="0" fontId="8" fillId="0" borderId="2" xfId="2" applyFont="1" applyFill="1" applyBorder="1" applyProtection="1"/>
    <xf numFmtId="0" fontId="2" fillId="0" borderId="2" xfId="2" applyFont="1" applyFill="1" applyBorder="1" applyProtection="1"/>
    <xf numFmtId="0" fontId="2" fillId="0" borderId="2" xfId="2" applyFont="1" applyBorder="1" applyProtection="1"/>
    <xf numFmtId="0" fontId="2" fillId="0" borderId="3" xfId="2" applyFont="1" applyBorder="1" applyProtection="1"/>
    <xf numFmtId="0" fontId="2" fillId="0" borderId="4" xfId="2" applyFont="1" applyBorder="1" applyProtection="1"/>
    <xf numFmtId="49" fontId="5" fillId="0" borderId="5" xfId="2" applyNumberFormat="1" applyFont="1" applyBorder="1" applyAlignment="1" applyProtection="1">
      <alignment horizontal="left" vertical="center"/>
    </xf>
    <xf numFmtId="49" fontId="5" fillId="0" borderId="6" xfId="2" applyNumberFormat="1" applyFont="1" applyBorder="1" applyAlignment="1" applyProtection="1">
      <alignment horizontal="left" vertical="center"/>
    </xf>
    <xf numFmtId="49" fontId="2" fillId="0" borderId="0" xfId="2" applyNumberFormat="1" applyFont="1" applyAlignment="1" applyProtection="1"/>
    <xf numFmtId="0" fontId="27" fillId="0" borderId="1" xfId="2" applyFont="1" applyBorder="1" applyAlignment="1">
      <alignment horizontal="left"/>
    </xf>
    <xf numFmtId="0" fontId="27" fillId="0" borderId="7" xfId="2" applyFont="1" applyBorder="1" applyAlignment="1">
      <alignment horizontal="left"/>
    </xf>
    <xf numFmtId="0" fontId="13" fillId="0" borderId="1" xfId="3" applyBorder="1" applyAlignment="1">
      <alignment vertical="top" wrapText="1"/>
    </xf>
    <xf numFmtId="0" fontId="13" fillId="0" borderId="0" xfId="3" applyBorder="1" applyAlignment="1">
      <alignment vertical="top" wrapText="1"/>
    </xf>
    <xf numFmtId="0" fontId="2" fillId="0" borderId="0" xfId="3" applyFont="1" applyProtection="1"/>
    <xf numFmtId="0" fontId="2" fillId="0" borderId="0" xfId="3" applyFont="1" applyFill="1" applyBorder="1" applyProtection="1"/>
    <xf numFmtId="0" fontId="2" fillId="0" borderId="0" xfId="3" applyFont="1" applyBorder="1" applyProtection="1"/>
    <xf numFmtId="0" fontId="4" fillId="3" borderId="1" xfId="3" applyFont="1" applyFill="1" applyBorder="1" applyAlignment="1">
      <alignment horizontal="center"/>
    </xf>
    <xf numFmtId="0" fontId="4" fillId="3" borderId="1" xfId="3" applyFont="1" applyFill="1" applyBorder="1" applyAlignment="1">
      <alignment wrapText="1"/>
    </xf>
    <xf numFmtId="0" fontId="13" fillId="0" borderId="0" xfId="3" applyBorder="1" applyAlignment="1"/>
    <xf numFmtId="0" fontId="13" fillId="0" borderId="1" xfId="3" applyBorder="1" applyAlignment="1">
      <alignment horizontal="center" vertical="top"/>
    </xf>
    <xf numFmtId="0" fontId="4" fillId="0" borderId="1" xfId="3" applyFont="1" applyBorder="1" applyAlignment="1">
      <alignment vertical="top" wrapText="1"/>
    </xf>
    <xf numFmtId="0" fontId="13" fillId="0" borderId="0" xfId="3" applyBorder="1" applyAlignment="1">
      <alignment vertical="top"/>
    </xf>
    <xf numFmtId="0" fontId="2" fillId="0" borderId="2" xfId="3" applyFont="1" applyBorder="1" applyProtection="1"/>
    <xf numFmtId="0" fontId="2" fillId="0" borderId="3" xfId="3" applyFont="1" applyBorder="1" applyProtection="1"/>
    <xf numFmtId="0" fontId="2" fillId="0" borderId="8" xfId="3" applyFont="1" applyBorder="1" applyProtection="1"/>
    <xf numFmtId="0" fontId="2" fillId="4" borderId="8" xfId="3" applyFont="1" applyFill="1" applyBorder="1" applyProtection="1"/>
    <xf numFmtId="0" fontId="2" fillId="4" borderId="0" xfId="3" applyFont="1" applyFill="1" applyBorder="1" applyProtection="1"/>
    <xf numFmtId="0" fontId="2" fillId="4" borderId="2" xfId="3" applyFont="1" applyFill="1" applyBorder="1" applyProtection="1"/>
    <xf numFmtId="0" fontId="2" fillId="0" borderId="4" xfId="3" applyFont="1" applyBorder="1" applyProtection="1"/>
    <xf numFmtId="0" fontId="13" fillId="0" borderId="0" xfId="3" applyBorder="1" applyAlignment="1">
      <alignment horizontal="center" vertical="top"/>
    </xf>
    <xf numFmtId="0" fontId="4" fillId="0" borderId="0" xfId="3" applyFont="1" applyBorder="1" applyAlignment="1">
      <alignment vertical="top" wrapText="1"/>
    </xf>
    <xf numFmtId="49" fontId="2" fillId="0" borderId="0" xfId="3" applyNumberFormat="1" applyFont="1" applyAlignment="1" applyProtection="1"/>
    <xf numFmtId="0" fontId="27" fillId="0" borderId="7" xfId="2" applyFont="1" applyBorder="1" applyAlignment="1">
      <alignment horizontal="left"/>
    </xf>
    <xf numFmtId="0" fontId="27" fillId="0" borderId="1" xfId="2" applyFont="1" applyBorder="1" applyAlignment="1">
      <alignment horizontal="left"/>
    </xf>
    <xf numFmtId="0" fontId="4" fillId="0" borderId="1" xfId="2" applyFont="1" applyBorder="1" applyAlignment="1">
      <alignment horizontal="center" vertical="top" wrapText="1"/>
    </xf>
    <xf numFmtId="0" fontId="28" fillId="0" borderId="1" xfId="3" applyFont="1" applyBorder="1" applyAlignment="1">
      <alignment horizontal="justify" vertical="top"/>
    </xf>
    <xf numFmtId="0" fontId="28" fillId="0" borderId="1" xfId="3" applyFont="1" applyBorder="1" applyAlignment="1">
      <alignment wrapText="1"/>
    </xf>
    <xf numFmtId="0" fontId="28" fillId="0" borderId="1" xfId="3" applyFont="1" applyBorder="1" applyAlignment="1">
      <alignment vertical="top" wrapText="1"/>
    </xf>
    <xf numFmtId="0" fontId="4" fillId="0" borderId="9" xfId="2" applyFont="1" applyBorder="1" applyAlignment="1">
      <alignment vertical="top" wrapText="1"/>
    </xf>
    <xf numFmtId="0" fontId="1" fillId="0" borderId="10" xfId="2" applyFont="1" applyBorder="1" applyAlignment="1">
      <alignment vertical="top" wrapText="1"/>
    </xf>
    <xf numFmtId="0" fontId="1" fillId="0" borderId="11" xfId="2" applyFont="1" applyBorder="1" applyAlignment="1">
      <alignment horizontal="left" vertical="top" wrapText="1"/>
    </xf>
    <xf numFmtId="0" fontId="4" fillId="5" borderId="12" xfId="2" applyFont="1" applyFill="1" applyBorder="1" applyAlignment="1">
      <alignment horizontal="center" vertical="top" wrapText="1"/>
    </xf>
    <xf numFmtId="0" fontId="4" fillId="0" borderId="13" xfId="2" applyFont="1" applyBorder="1" applyAlignment="1">
      <alignment vertical="top" wrapText="1"/>
    </xf>
    <xf numFmtId="0" fontId="1" fillId="0" borderId="2" xfId="2" applyFont="1" applyBorder="1" applyAlignment="1">
      <alignment vertical="top" wrapText="1"/>
    </xf>
    <xf numFmtId="0" fontId="1" fillId="0" borderId="14" xfId="2" applyFont="1" applyBorder="1" applyAlignment="1">
      <alignment horizontal="left" vertical="top" wrapText="1"/>
    </xf>
    <xf numFmtId="0" fontId="4" fillId="5" borderId="15" xfId="2" applyFont="1" applyFill="1" applyBorder="1" applyAlignment="1">
      <alignment horizontal="center" vertical="top" wrapText="1"/>
    </xf>
    <xf numFmtId="0" fontId="29" fillId="2" borderId="1" xfId="2" applyFont="1" applyFill="1" applyBorder="1" applyAlignment="1" applyProtection="1">
      <alignment horizontal="center"/>
      <protection locked="0"/>
    </xf>
    <xf numFmtId="0" fontId="27" fillId="0" borderId="1" xfId="2" applyFont="1" applyBorder="1" applyAlignment="1">
      <alignment horizontal="left"/>
    </xf>
    <xf numFmtId="0" fontId="27" fillId="0" borderId="7" xfId="2" applyFont="1" applyBorder="1" applyAlignment="1">
      <alignment horizontal="left"/>
    </xf>
    <xf numFmtId="14" fontId="1" fillId="0" borderId="1" xfId="2" quotePrefix="1" applyNumberFormat="1" applyFont="1" applyBorder="1" applyAlignment="1">
      <alignment horizontal="center" vertical="top" wrapText="1"/>
    </xf>
    <xf numFmtId="0" fontId="1" fillId="0" borderId="1" xfId="2" applyFont="1" applyBorder="1" applyAlignment="1">
      <alignment vertical="top" wrapText="1"/>
    </xf>
    <xf numFmtId="0" fontId="1" fillId="0" borderId="1" xfId="2" applyFont="1" applyBorder="1" applyAlignment="1">
      <alignment horizontal="left" vertical="top" wrapText="1"/>
    </xf>
    <xf numFmtId="0" fontId="4" fillId="0" borderId="9" xfId="2" applyFont="1" applyBorder="1" applyAlignment="1">
      <alignment horizontal="left" vertical="top" wrapText="1"/>
    </xf>
    <xf numFmtId="0" fontId="4" fillId="0" borderId="16" xfId="2" applyFont="1" applyBorder="1" applyAlignment="1">
      <alignment horizontal="left" vertical="top" wrapText="1"/>
    </xf>
    <xf numFmtId="14" fontId="1" fillId="0" borderId="7" xfId="2" quotePrefix="1" applyNumberFormat="1" applyFont="1" applyBorder="1" applyAlignment="1">
      <alignment horizontal="center" vertical="top" wrapText="1"/>
    </xf>
    <xf numFmtId="0" fontId="1" fillId="0" borderId="7" xfId="2" applyFont="1" applyBorder="1" applyAlignment="1">
      <alignment vertical="top" wrapText="1"/>
    </xf>
    <xf numFmtId="0" fontId="1" fillId="0" borderId="17" xfId="2" applyBorder="1"/>
    <xf numFmtId="0" fontId="1" fillId="0" borderId="8" xfId="2" applyBorder="1"/>
    <xf numFmtId="0" fontId="15" fillId="0" borderId="18" xfId="2" applyFont="1" applyBorder="1"/>
    <xf numFmtId="0" fontId="15" fillId="0" borderId="0" xfId="2" applyFont="1" applyBorder="1"/>
    <xf numFmtId="0" fontId="15" fillId="0" borderId="19" xfId="2" applyFont="1" applyBorder="1"/>
    <xf numFmtId="49" fontId="2" fillId="2" borderId="17" xfId="2" applyNumberFormat="1" applyFont="1" applyFill="1" applyBorder="1" applyAlignment="1" applyProtection="1"/>
    <xf numFmtId="0" fontId="2" fillId="2" borderId="8" xfId="2" applyFont="1" applyFill="1" applyBorder="1" applyProtection="1"/>
    <xf numFmtId="0" fontId="3" fillId="2" borderId="8" xfId="2" applyFont="1" applyFill="1" applyBorder="1" applyAlignment="1" applyProtection="1">
      <alignment horizontal="center"/>
    </xf>
    <xf numFmtId="49" fontId="2" fillId="2" borderId="18" xfId="2" applyNumberFormat="1" applyFont="1" applyFill="1" applyBorder="1" applyAlignment="1" applyProtection="1"/>
    <xf numFmtId="0" fontId="2" fillId="2" borderId="19" xfId="2" applyFont="1" applyFill="1" applyBorder="1" applyProtection="1"/>
    <xf numFmtId="49" fontId="7" fillId="0" borderId="18" xfId="2" applyNumberFormat="1" applyFont="1" applyBorder="1" applyAlignment="1" applyProtection="1"/>
    <xf numFmtId="49" fontId="30" fillId="2" borderId="18" xfId="2" applyNumberFormat="1" applyFont="1" applyFill="1" applyBorder="1" applyAlignment="1" applyProtection="1"/>
    <xf numFmtId="0" fontId="7" fillId="0" borderId="18" xfId="2" applyFont="1" applyBorder="1" applyProtection="1"/>
    <xf numFmtId="49" fontId="2" fillId="6" borderId="5" xfId="2" applyNumberFormat="1" applyFont="1" applyFill="1" applyBorder="1" applyAlignment="1" applyProtection="1">
      <alignment horizontal="left" vertical="center" wrapText="1"/>
    </xf>
    <xf numFmtId="0" fontId="1" fillId="6" borderId="6" xfId="2" applyFill="1" applyBorder="1" applyAlignment="1" applyProtection="1">
      <alignment horizontal="left" vertical="center" wrapText="1"/>
    </xf>
    <xf numFmtId="49" fontId="4" fillId="6" borderId="5" xfId="2" applyNumberFormat="1" applyFont="1" applyFill="1" applyBorder="1" applyAlignment="1" applyProtection="1">
      <alignment horizontal="center" vertical="center"/>
    </xf>
    <xf numFmtId="49" fontId="4" fillId="6" borderId="6" xfId="2" applyNumberFormat="1" applyFont="1" applyFill="1" applyBorder="1" applyAlignment="1" applyProtection="1">
      <alignment horizontal="center" vertical="center"/>
    </xf>
    <xf numFmtId="49" fontId="4" fillId="6" borderId="20" xfId="2" applyNumberFormat="1" applyFont="1" applyFill="1" applyBorder="1" applyAlignment="1" applyProtection="1">
      <alignment horizontal="center" vertical="center"/>
    </xf>
    <xf numFmtId="49" fontId="4" fillId="6" borderId="21" xfId="2" applyNumberFormat="1" applyFont="1" applyFill="1" applyBorder="1" applyAlignment="1" applyProtection="1">
      <alignment horizontal="center" vertical="center"/>
    </xf>
    <xf numFmtId="0" fontId="4" fillId="6" borderId="21" xfId="2" applyFont="1" applyFill="1" applyBorder="1" applyAlignment="1" applyProtection="1">
      <alignment horizontal="center" vertical="center"/>
    </xf>
    <xf numFmtId="0" fontId="4" fillId="6" borderId="6" xfId="2" applyFont="1" applyFill="1" applyBorder="1" applyAlignment="1" applyProtection="1">
      <alignment horizontal="center" vertical="center"/>
    </xf>
    <xf numFmtId="0" fontId="4" fillId="6" borderId="20" xfId="2" applyFont="1" applyFill="1" applyBorder="1" applyAlignment="1" applyProtection="1">
      <alignment horizontal="center" vertical="center"/>
    </xf>
    <xf numFmtId="1" fontId="4" fillId="6" borderId="6" xfId="2" applyNumberFormat="1" applyFont="1" applyFill="1" applyBorder="1" applyAlignment="1" applyProtection="1">
      <alignment horizontal="center" vertical="center"/>
    </xf>
    <xf numFmtId="1" fontId="4" fillId="6" borderId="20" xfId="2" applyNumberFormat="1" applyFont="1" applyFill="1" applyBorder="1" applyAlignment="1" applyProtection="1">
      <alignment horizontal="center" vertical="center"/>
    </xf>
    <xf numFmtId="166" fontId="4" fillId="6" borderId="21" xfId="2" applyNumberFormat="1" applyFont="1" applyFill="1" applyBorder="1" applyAlignment="1" applyProtection="1">
      <alignment horizontal="center" vertical="center"/>
    </xf>
    <xf numFmtId="166" fontId="4" fillId="6" borderId="6" xfId="2" applyNumberFormat="1" applyFont="1" applyFill="1" applyBorder="1" applyAlignment="1" applyProtection="1">
      <alignment horizontal="center" vertical="center"/>
    </xf>
    <xf numFmtId="166" fontId="4" fillId="6" borderId="20" xfId="2" applyNumberFormat="1" applyFont="1" applyFill="1" applyBorder="1" applyAlignment="1" applyProtection="1">
      <alignment horizontal="center" vertical="center"/>
    </xf>
    <xf numFmtId="167" fontId="4" fillId="6" borderId="6" xfId="2" applyNumberFormat="1" applyFont="1" applyFill="1" applyBorder="1" applyAlignment="1" applyProtection="1">
      <alignment horizontal="center" vertical="center"/>
    </xf>
    <xf numFmtId="167" fontId="4" fillId="6" borderId="20" xfId="2" applyNumberFormat="1" applyFont="1" applyFill="1" applyBorder="1" applyAlignment="1" applyProtection="1">
      <alignment horizontal="center" vertical="center"/>
    </xf>
    <xf numFmtId="168" fontId="4" fillId="6" borderId="6" xfId="2" applyNumberFormat="1" applyFont="1" applyFill="1" applyBorder="1" applyAlignment="1" applyProtection="1">
      <alignment horizontal="center" vertical="center"/>
    </xf>
    <xf numFmtId="168" fontId="4" fillId="6" borderId="20" xfId="2" applyNumberFormat="1" applyFont="1" applyFill="1" applyBorder="1" applyAlignment="1" applyProtection="1">
      <alignment horizontal="center" vertical="center"/>
    </xf>
    <xf numFmtId="169" fontId="4" fillId="6" borderId="21" xfId="2" applyNumberFormat="1" applyFont="1" applyFill="1" applyBorder="1" applyAlignment="1" applyProtection="1">
      <alignment horizontal="center" vertical="center"/>
    </xf>
    <xf numFmtId="169" fontId="4" fillId="6" borderId="6" xfId="2" applyNumberFormat="1" applyFont="1" applyFill="1" applyBorder="1" applyAlignment="1" applyProtection="1">
      <alignment horizontal="center" vertical="center"/>
    </xf>
    <xf numFmtId="169" fontId="4" fillId="6" borderId="22" xfId="2" applyNumberFormat="1" applyFont="1" applyFill="1" applyBorder="1" applyAlignment="1" applyProtection="1">
      <alignment horizontal="center" vertical="center"/>
    </xf>
    <xf numFmtId="0" fontId="2" fillId="7" borderId="23" xfId="2" applyFont="1" applyFill="1" applyBorder="1" applyAlignment="1" applyProtection="1">
      <alignment horizontal="center"/>
    </xf>
    <xf numFmtId="0" fontId="2" fillId="7" borderId="2" xfId="2" applyFont="1" applyFill="1" applyBorder="1" applyAlignment="1" applyProtection="1">
      <alignment horizontal="center"/>
    </xf>
    <xf numFmtId="0" fontId="2" fillId="7" borderId="24" xfId="2" applyFont="1" applyFill="1" applyBorder="1" applyAlignment="1" applyProtection="1">
      <alignment horizontal="center"/>
    </xf>
    <xf numFmtId="0" fontId="0" fillId="0" borderId="0" xfId="0" applyProtection="1"/>
    <xf numFmtId="0" fontId="0" fillId="0" borderId="0" xfId="0" applyAlignment="1" applyProtection="1">
      <alignment wrapText="1"/>
    </xf>
    <xf numFmtId="169" fontId="2" fillId="0" borderId="0" xfId="2" applyNumberFormat="1" applyFont="1" applyFill="1" applyBorder="1" applyProtection="1"/>
    <xf numFmtId="0" fontId="27" fillId="0" borderId="1" xfId="2" applyFont="1" applyBorder="1" applyAlignment="1">
      <alignment horizontal="left"/>
    </xf>
    <xf numFmtId="0" fontId="27" fillId="0" borderId="7" xfId="2" applyFont="1" applyBorder="1" applyAlignment="1">
      <alignment horizontal="left"/>
    </xf>
    <xf numFmtId="0" fontId="2" fillId="2" borderId="0" xfId="2" applyFont="1" applyFill="1" applyBorder="1" applyAlignment="1" applyProtection="1">
      <alignment horizontal="left"/>
    </xf>
    <xf numFmtId="0" fontId="2" fillId="0" borderId="0" xfId="2" applyFont="1" applyFill="1" applyBorder="1" applyAlignment="1" applyProtection="1"/>
    <xf numFmtId="0" fontId="2" fillId="0" borderId="0" xfId="2" applyFont="1" applyBorder="1" applyAlignment="1" applyProtection="1"/>
    <xf numFmtId="2" fontId="33" fillId="14" borderId="3" xfId="2" applyNumberFormat="1" applyFont="1" applyFill="1" applyBorder="1" applyAlignment="1" applyProtection="1">
      <alignment horizontal="right" vertical="center"/>
    </xf>
    <xf numFmtId="166" fontId="33" fillId="14" borderId="37" xfId="2" applyNumberFormat="1" applyFont="1" applyFill="1" applyBorder="1" applyAlignment="1" applyProtection="1">
      <alignment vertical="center"/>
    </xf>
    <xf numFmtId="0" fontId="39" fillId="14" borderId="0" xfId="2" applyFont="1" applyFill="1" applyProtection="1"/>
    <xf numFmtId="0" fontId="39" fillId="14" borderId="8" xfId="2" applyFont="1" applyFill="1" applyBorder="1" applyAlignment="1" applyProtection="1">
      <alignment horizontal="left"/>
      <protection locked="0"/>
    </xf>
    <xf numFmtId="49" fontId="39" fillId="14" borderId="17" xfId="2" applyNumberFormat="1" applyFont="1" applyFill="1" applyBorder="1" applyAlignment="1" applyProtection="1">
      <alignment horizontal="left" vertical="center"/>
      <protection locked="0"/>
    </xf>
    <xf numFmtId="0" fontId="2" fillId="2" borderId="0" xfId="2" applyFont="1" applyFill="1" applyBorder="1" applyAlignment="1" applyProtection="1">
      <alignment horizontal="left"/>
    </xf>
    <xf numFmtId="0" fontId="2" fillId="0" borderId="8" xfId="2" applyFont="1" applyFill="1" applyBorder="1" applyAlignment="1" applyProtection="1"/>
    <xf numFmtId="0" fontId="27" fillId="0" borderId="7" xfId="2" applyFont="1" applyBorder="1" applyAlignment="1" applyProtection="1">
      <alignment horizontal="left"/>
    </xf>
    <xf numFmtId="0" fontId="2" fillId="0" borderId="23" xfId="2" applyFont="1" applyBorder="1" applyAlignment="1">
      <alignment wrapText="1"/>
    </xf>
    <xf numFmtId="0" fontId="2" fillId="0" borderId="2" xfId="2" applyFont="1" applyBorder="1" applyAlignment="1">
      <alignment wrapText="1"/>
    </xf>
    <xf numFmtId="0" fontId="2" fillId="0" borderId="24" xfId="2" applyFont="1" applyBorder="1" applyAlignment="1">
      <alignment wrapText="1"/>
    </xf>
    <xf numFmtId="0" fontId="32" fillId="5" borderId="8" xfId="2" applyFont="1" applyFill="1" applyBorder="1" applyAlignment="1">
      <alignment horizontal="right" vertical="center"/>
    </xf>
    <xf numFmtId="0" fontId="32" fillId="5" borderId="31" xfId="2" applyFont="1" applyFill="1" applyBorder="1" applyAlignment="1">
      <alignment horizontal="right" vertical="center"/>
    </xf>
    <xf numFmtId="0" fontId="15" fillId="5" borderId="18" xfId="2" applyFont="1" applyFill="1" applyBorder="1" applyAlignment="1">
      <alignment horizontal="left" wrapText="1"/>
    </xf>
    <xf numFmtId="0" fontId="15" fillId="5" borderId="0" xfId="2" applyFont="1" applyFill="1" applyBorder="1" applyAlignment="1">
      <alignment horizontal="left" wrapText="1"/>
    </xf>
    <xf numFmtId="0" fontId="15" fillId="5" borderId="19" xfId="2" applyFont="1" applyFill="1" applyBorder="1" applyAlignment="1">
      <alignment horizontal="left" wrapText="1"/>
    </xf>
    <xf numFmtId="0" fontId="31" fillId="8" borderId="17" xfId="2" applyFont="1" applyFill="1" applyBorder="1" applyAlignment="1">
      <alignment horizontal="left" wrapText="1"/>
    </xf>
    <xf numFmtId="0" fontId="31" fillId="8" borderId="8" xfId="2" applyFont="1" applyFill="1" applyBorder="1" applyAlignment="1">
      <alignment horizontal="left" wrapText="1"/>
    </xf>
    <xf numFmtId="0" fontId="31" fillId="8" borderId="31" xfId="2" applyFont="1" applyFill="1" applyBorder="1" applyAlignment="1">
      <alignment horizontal="left" wrapText="1"/>
    </xf>
    <xf numFmtId="0" fontId="4" fillId="0" borderId="9" xfId="2" applyFont="1" applyBorder="1" applyAlignment="1">
      <alignment horizontal="center" vertical="center" wrapText="1"/>
    </xf>
    <xf numFmtId="0" fontId="4" fillId="0" borderId="1" xfId="2" applyFont="1" applyBorder="1" applyAlignment="1">
      <alignment horizontal="center" vertical="top" wrapText="1"/>
    </xf>
    <xf numFmtId="0" fontId="4" fillId="0" borderId="1" xfId="2" applyFont="1" applyBorder="1" applyAlignment="1">
      <alignment horizontal="center" vertical="center" wrapText="1"/>
    </xf>
    <xf numFmtId="0" fontId="4" fillId="5" borderId="12" xfId="2" applyFont="1" applyFill="1" applyBorder="1" applyAlignment="1">
      <alignment horizontal="center" vertical="top" wrapText="1"/>
    </xf>
    <xf numFmtId="0" fontId="31" fillId="8" borderId="23" xfId="2" applyFont="1" applyFill="1" applyBorder="1" applyAlignment="1">
      <alignment horizontal="left" wrapText="1"/>
    </xf>
    <xf numFmtId="0" fontId="31" fillId="8" borderId="2" xfId="2" applyFont="1" applyFill="1" applyBorder="1" applyAlignment="1">
      <alignment horizontal="left" wrapText="1"/>
    </xf>
    <xf numFmtId="0" fontId="31" fillId="8" borderId="24" xfId="2" applyFont="1" applyFill="1" applyBorder="1" applyAlignment="1">
      <alignment horizontal="left" wrapText="1"/>
    </xf>
    <xf numFmtId="0" fontId="4" fillId="0" borderId="25" xfId="2" applyFont="1" applyBorder="1" applyAlignment="1">
      <alignment horizontal="center" vertical="center" wrapText="1"/>
    </xf>
    <xf numFmtId="0" fontId="4" fillId="0" borderId="26" xfId="2" applyFont="1" applyBorder="1" applyAlignment="1">
      <alignment horizontal="center" vertical="center" wrapText="1"/>
    </xf>
    <xf numFmtId="0" fontId="4" fillId="0" borderId="27" xfId="2" applyFont="1" applyBorder="1" applyAlignment="1">
      <alignment horizontal="center" vertical="top" wrapText="1"/>
    </xf>
    <xf numFmtId="0" fontId="4" fillId="0" borderId="28" xfId="2" applyFont="1" applyBorder="1" applyAlignment="1">
      <alignment horizontal="center" vertical="top" wrapText="1"/>
    </xf>
    <xf numFmtId="0" fontId="4" fillId="0" borderId="27" xfId="2" applyFont="1" applyBorder="1" applyAlignment="1">
      <alignment horizontal="center" vertical="center" wrapText="1"/>
    </xf>
    <xf numFmtId="0" fontId="4" fillId="0" borderId="28" xfId="2" applyFont="1" applyBorder="1" applyAlignment="1">
      <alignment horizontal="center" vertical="center" wrapText="1"/>
    </xf>
    <xf numFmtId="0" fontId="4" fillId="5" borderId="29" xfId="2" applyFont="1" applyFill="1" applyBorder="1" applyAlignment="1">
      <alignment horizontal="center" vertical="top" wrapText="1"/>
    </xf>
    <xf numFmtId="0" fontId="4" fillId="5" borderId="30" xfId="2" applyFont="1" applyFill="1" applyBorder="1" applyAlignment="1">
      <alignment horizontal="center" vertical="top" wrapText="1"/>
    </xf>
    <xf numFmtId="0" fontId="1" fillId="0" borderId="1" xfId="3" applyFont="1" applyBorder="1" applyAlignment="1">
      <alignment vertical="top" wrapText="1"/>
    </xf>
    <xf numFmtId="0" fontId="13" fillId="0" borderId="1" xfId="3" applyBorder="1" applyAlignment="1">
      <alignment vertical="top" wrapText="1"/>
    </xf>
    <xf numFmtId="0" fontId="27" fillId="0" borderId="1" xfId="2" applyFont="1" applyBorder="1" applyAlignment="1">
      <alignment horizontal="center"/>
    </xf>
    <xf numFmtId="0" fontId="27" fillId="0" borderId="12" xfId="2" applyFont="1" applyBorder="1" applyAlignment="1">
      <alignment horizontal="center"/>
    </xf>
    <xf numFmtId="0" fontId="27" fillId="0" borderId="9" xfId="2" applyFont="1" applyBorder="1" applyAlignment="1"/>
    <xf numFmtId="0" fontId="27" fillId="0" borderId="1" xfId="2" applyFont="1" applyBorder="1" applyAlignment="1"/>
    <xf numFmtId="0" fontId="27" fillId="0" borderId="1" xfId="2" applyFont="1" applyBorder="1" applyAlignment="1">
      <alignment horizontal="left"/>
    </xf>
    <xf numFmtId="0" fontId="27" fillId="0" borderId="7" xfId="2" applyFont="1" applyBorder="1" applyAlignment="1">
      <alignment horizontal="center"/>
    </xf>
    <xf numFmtId="0" fontId="27" fillId="0" borderId="15" xfId="2" applyFont="1" applyBorder="1" applyAlignment="1">
      <alignment horizontal="center"/>
    </xf>
    <xf numFmtId="0" fontId="27" fillId="0" borderId="16" xfId="2" applyFont="1" applyBorder="1" applyAlignment="1"/>
    <xf numFmtId="0" fontId="27" fillId="0" borderId="7" xfId="2" applyFont="1" applyBorder="1" applyAlignment="1"/>
    <xf numFmtId="0" fontId="27" fillId="0" borderId="7" xfId="2" applyFont="1" applyBorder="1" applyAlignment="1">
      <alignment horizontal="left"/>
    </xf>
    <xf numFmtId="0" fontId="27" fillId="0" borderId="11" xfId="2" applyFont="1" applyBorder="1" applyAlignment="1">
      <alignment horizontal="left"/>
    </xf>
    <xf numFmtId="0" fontId="27" fillId="0" borderId="10" xfId="2" applyFont="1" applyBorder="1" applyAlignment="1">
      <alignment horizontal="left"/>
    </xf>
    <xf numFmtId="0" fontId="27" fillId="0" borderId="32" xfId="2" applyFont="1" applyBorder="1" applyAlignment="1">
      <alignment horizontal="left"/>
    </xf>
    <xf numFmtId="0" fontId="27" fillId="0" borderId="9" xfId="2" applyFont="1" applyBorder="1" applyAlignment="1">
      <alignment horizontal="left"/>
    </xf>
    <xf numFmtId="0" fontId="27" fillId="0" borderId="33" xfId="2" applyFont="1" applyBorder="1" applyAlignment="1">
      <alignment horizontal="left"/>
    </xf>
    <xf numFmtId="0" fontId="2" fillId="0" borderId="18" xfId="2" applyFont="1" applyBorder="1" applyAlignment="1" applyProtection="1">
      <alignment horizontal="center"/>
    </xf>
    <xf numFmtId="0" fontId="2" fillId="0" borderId="0" xfId="2" applyFont="1" applyBorder="1" applyAlignment="1" applyProtection="1">
      <alignment horizontal="center"/>
    </xf>
    <xf numFmtId="0" fontId="2" fillId="0" borderId="19" xfId="2" applyFont="1" applyBorder="1" applyAlignment="1" applyProtection="1">
      <alignment horizontal="center"/>
    </xf>
    <xf numFmtId="0" fontId="2" fillId="0" borderId="34" xfId="2" applyFont="1" applyBorder="1" applyAlignment="1" applyProtection="1">
      <alignment horizontal="center"/>
    </xf>
    <xf numFmtId="0" fontId="2" fillId="0" borderId="35" xfId="2" applyFont="1" applyBorder="1" applyAlignment="1" applyProtection="1">
      <alignment horizontal="center"/>
    </xf>
    <xf numFmtId="0" fontId="2" fillId="0" borderId="36" xfId="2" applyFont="1" applyBorder="1" applyAlignment="1" applyProtection="1">
      <alignment horizontal="center"/>
    </xf>
    <xf numFmtId="49" fontId="33" fillId="9" borderId="37" xfId="2" applyNumberFormat="1" applyFont="1" applyFill="1" applyBorder="1" applyAlignment="1" applyProtection="1">
      <alignment horizontal="center" vertical="center"/>
    </xf>
    <xf numFmtId="0" fontId="4" fillId="9" borderId="3" xfId="2" applyFont="1" applyFill="1" applyBorder="1" applyAlignment="1" applyProtection="1"/>
    <xf numFmtId="0" fontId="4" fillId="9" borderId="38" xfId="2" applyFont="1" applyFill="1" applyBorder="1" applyAlignment="1" applyProtection="1"/>
    <xf numFmtId="49" fontId="5" fillId="0" borderId="8" xfId="2" applyNumberFormat="1" applyFont="1" applyBorder="1" applyAlignment="1" applyProtection="1">
      <alignment horizontal="center" vertical="center"/>
    </xf>
    <xf numFmtId="49" fontId="5" fillId="0" borderId="31" xfId="2" applyNumberFormat="1" applyFont="1" applyBorder="1" applyAlignment="1" applyProtection="1">
      <alignment horizontal="center" vertical="center"/>
    </xf>
    <xf numFmtId="49" fontId="2" fillId="0" borderId="23" xfId="2" applyNumberFormat="1" applyFont="1" applyBorder="1" applyAlignment="1" applyProtection="1">
      <alignment horizontal="left"/>
    </xf>
    <xf numFmtId="49" fontId="2" fillId="0" borderId="2" xfId="2" applyNumberFormat="1" applyFont="1" applyBorder="1" applyAlignment="1" applyProtection="1">
      <alignment horizontal="left"/>
    </xf>
    <xf numFmtId="49" fontId="2" fillId="0" borderId="39" xfId="2" applyNumberFormat="1" applyFont="1" applyBorder="1" applyAlignment="1" applyProtection="1">
      <alignment horizontal="left"/>
    </xf>
    <xf numFmtId="0" fontId="4" fillId="0" borderId="14" xfId="2" applyFont="1" applyBorder="1" applyAlignment="1" applyProtection="1">
      <alignment horizontal="left"/>
    </xf>
    <xf numFmtId="0" fontId="4" fillId="0" borderId="35" xfId="2" applyFont="1" applyBorder="1" applyAlignment="1" applyProtection="1">
      <alignment horizontal="left"/>
    </xf>
    <xf numFmtId="0" fontId="4" fillId="0" borderId="40" xfId="2" applyFont="1" applyBorder="1" applyAlignment="1" applyProtection="1">
      <alignment horizontal="left"/>
    </xf>
    <xf numFmtId="0" fontId="1" fillId="0" borderId="14" xfId="2" applyFont="1" applyBorder="1" applyAlignment="1" applyProtection="1">
      <alignment horizontal="center"/>
    </xf>
    <xf numFmtId="0" fontId="1" fillId="0" borderId="35" xfId="2" applyFont="1" applyBorder="1" applyAlignment="1" applyProtection="1">
      <alignment horizontal="center"/>
    </xf>
    <xf numFmtId="0" fontId="1" fillId="0" borderId="40" xfId="2" applyFont="1" applyBorder="1" applyAlignment="1" applyProtection="1">
      <alignment horizontal="center"/>
    </xf>
    <xf numFmtId="170" fontId="1" fillId="0" borderId="14" xfId="2" applyNumberFormat="1" applyFont="1" applyBorder="1" applyAlignment="1" applyProtection="1">
      <alignment horizontal="center"/>
    </xf>
    <xf numFmtId="170" fontId="1" fillId="0" borderId="35" xfId="2" applyNumberFormat="1" applyFont="1" applyBorder="1" applyAlignment="1" applyProtection="1">
      <alignment horizontal="center"/>
    </xf>
    <xf numFmtId="170" fontId="1" fillId="0" borderId="40" xfId="2" applyNumberFormat="1" applyFont="1" applyBorder="1" applyAlignment="1" applyProtection="1">
      <alignment horizontal="center"/>
    </xf>
    <xf numFmtId="0" fontId="3" fillId="0" borderId="14" xfId="2" applyFont="1" applyBorder="1" applyAlignment="1" applyProtection="1">
      <alignment horizontal="center"/>
    </xf>
    <xf numFmtId="0" fontId="3" fillId="0" borderId="35" xfId="2" applyFont="1" applyBorder="1" applyAlignment="1" applyProtection="1">
      <alignment horizontal="center"/>
    </xf>
    <xf numFmtId="0" fontId="3" fillId="0" borderId="40" xfId="2" applyFont="1" applyBorder="1" applyAlignment="1" applyProtection="1">
      <alignment horizontal="center"/>
    </xf>
    <xf numFmtId="170" fontId="1" fillId="0" borderId="36" xfId="2" applyNumberFormat="1" applyFont="1" applyBorder="1" applyAlignment="1" applyProtection="1">
      <alignment horizontal="center"/>
    </xf>
    <xf numFmtId="49" fontId="2" fillId="0" borderId="33" xfId="2" applyNumberFormat="1" applyFont="1" applyBorder="1" applyAlignment="1" applyProtection="1">
      <alignment horizontal="left"/>
    </xf>
    <xf numFmtId="49" fontId="2" fillId="0" borderId="10" xfId="2" applyNumberFormat="1" applyFont="1" applyBorder="1" applyAlignment="1" applyProtection="1">
      <alignment horizontal="left"/>
    </xf>
    <xf numFmtId="49" fontId="2" fillId="0" borderId="32" xfId="2" applyNumberFormat="1" applyFont="1" applyBorder="1" applyAlignment="1" applyProtection="1">
      <alignment horizontal="left"/>
    </xf>
    <xf numFmtId="0" fontId="4" fillId="0" borderId="11" xfId="2" applyFont="1" applyBorder="1" applyAlignment="1" applyProtection="1">
      <alignment horizontal="left"/>
      <protection locked="0"/>
    </xf>
    <xf numFmtId="0" fontId="4" fillId="0" borderId="10" xfId="2" applyFont="1" applyBorder="1" applyAlignment="1" applyProtection="1">
      <alignment horizontal="left"/>
      <protection locked="0"/>
    </xf>
    <xf numFmtId="0" fontId="4" fillId="0" borderId="32" xfId="2" applyFont="1" applyBorder="1" applyAlignment="1" applyProtection="1">
      <alignment horizontal="left"/>
      <protection locked="0"/>
    </xf>
    <xf numFmtId="0" fontId="1" fillId="0" borderId="11" xfId="2" applyFont="1" applyBorder="1" applyAlignment="1" applyProtection="1">
      <alignment horizontal="center"/>
      <protection locked="0"/>
    </xf>
    <xf numFmtId="0" fontId="1" fillId="0" borderId="10" xfId="2" applyFont="1" applyBorder="1" applyAlignment="1" applyProtection="1">
      <alignment horizontal="center"/>
      <protection locked="0"/>
    </xf>
    <xf numFmtId="0" fontId="1" fillId="0" borderId="32" xfId="2" applyFont="1" applyBorder="1" applyAlignment="1" applyProtection="1">
      <alignment horizontal="center"/>
      <protection locked="0"/>
    </xf>
    <xf numFmtId="170" fontId="1" fillId="0" borderId="11" xfId="2" applyNumberFormat="1" applyFont="1" applyBorder="1" applyAlignment="1" applyProtection="1">
      <alignment horizontal="center"/>
      <protection locked="0"/>
    </xf>
    <xf numFmtId="170" fontId="1" fillId="0" borderId="10" xfId="2" applyNumberFormat="1" applyFont="1" applyBorder="1" applyAlignment="1" applyProtection="1">
      <alignment horizontal="center"/>
      <protection locked="0"/>
    </xf>
    <xf numFmtId="170" fontId="1" fillId="0" borderId="32" xfId="2" applyNumberFormat="1" applyFont="1" applyBorder="1" applyAlignment="1" applyProtection="1">
      <alignment horizontal="center"/>
      <protection locked="0"/>
    </xf>
    <xf numFmtId="0" fontId="1" fillId="0" borderId="41" xfId="2" applyFont="1" applyBorder="1" applyAlignment="1" applyProtection="1">
      <alignment horizontal="center"/>
      <protection locked="0"/>
    </xf>
    <xf numFmtId="0" fontId="1" fillId="0" borderId="42" xfId="2" applyFont="1" applyBorder="1" applyAlignment="1" applyProtection="1">
      <alignment horizontal="center"/>
      <protection locked="0"/>
    </xf>
    <xf numFmtId="0" fontId="1" fillId="0" borderId="43" xfId="2" applyFont="1" applyBorder="1" applyAlignment="1" applyProtection="1">
      <alignment horizontal="center"/>
      <protection locked="0"/>
    </xf>
    <xf numFmtId="0" fontId="1" fillId="0" borderId="44" xfId="2" applyFont="1" applyBorder="1" applyAlignment="1" applyProtection="1">
      <alignment horizontal="center"/>
      <protection locked="0"/>
    </xf>
    <xf numFmtId="0" fontId="1" fillId="9" borderId="11" xfId="2" applyFont="1" applyFill="1" applyBorder="1" applyAlignment="1" applyProtection="1">
      <alignment horizontal="center"/>
      <protection locked="0"/>
    </xf>
    <xf numFmtId="0" fontId="1" fillId="9" borderId="10" xfId="2" applyFont="1" applyFill="1" applyBorder="1" applyAlignment="1" applyProtection="1">
      <alignment horizontal="center"/>
      <protection locked="0"/>
    </xf>
    <xf numFmtId="0" fontId="1" fillId="9" borderId="45" xfId="2" applyFont="1" applyFill="1" applyBorder="1" applyAlignment="1" applyProtection="1">
      <alignment horizontal="center"/>
      <protection locked="0"/>
    </xf>
    <xf numFmtId="49" fontId="2" fillId="0" borderId="5" xfId="2" applyNumberFormat="1" applyFont="1" applyBorder="1" applyAlignment="1" applyProtection="1">
      <alignment horizontal="left"/>
    </xf>
    <xf numFmtId="49" fontId="2" fillId="0" borderId="6" xfId="2" applyNumberFormat="1" applyFont="1" applyBorder="1" applyAlignment="1" applyProtection="1">
      <alignment horizontal="left"/>
    </xf>
    <xf numFmtId="49" fontId="2" fillId="0" borderId="20" xfId="2" applyNumberFormat="1" applyFont="1" applyBorder="1" applyAlignment="1" applyProtection="1">
      <alignment horizontal="left"/>
    </xf>
    <xf numFmtId="0" fontId="4" fillId="0" borderId="21" xfId="2" applyFont="1" applyBorder="1" applyAlignment="1" applyProtection="1">
      <alignment horizontal="left"/>
      <protection locked="0"/>
    </xf>
    <xf numFmtId="0" fontId="4" fillId="0" borderId="6" xfId="2" applyFont="1" applyBorder="1" applyAlignment="1" applyProtection="1">
      <alignment horizontal="left"/>
      <protection locked="0"/>
    </xf>
    <xf numFmtId="0" fontId="4" fillId="0" borderId="20" xfId="2" applyFont="1" applyBorder="1" applyAlignment="1" applyProtection="1">
      <alignment horizontal="left"/>
      <protection locked="0"/>
    </xf>
    <xf numFmtId="0" fontId="2" fillId="10" borderId="11" xfId="2" applyFont="1" applyFill="1" applyBorder="1" applyAlignment="1" applyProtection="1">
      <alignment horizontal="center"/>
    </xf>
    <xf numFmtId="0" fontId="2" fillId="10" borderId="10" xfId="2" applyFont="1" applyFill="1" applyBorder="1" applyAlignment="1" applyProtection="1">
      <alignment horizontal="center"/>
    </xf>
    <xf numFmtId="0" fontId="2" fillId="10" borderId="32" xfId="2" applyFont="1" applyFill="1" applyBorder="1" applyAlignment="1" applyProtection="1">
      <alignment horizontal="center"/>
    </xf>
    <xf numFmtId="0" fontId="1" fillId="0" borderId="45" xfId="2" applyFont="1" applyBorder="1" applyAlignment="1" applyProtection="1">
      <alignment horizontal="center"/>
      <protection locked="0"/>
    </xf>
    <xf numFmtId="49" fontId="2" fillId="0" borderId="1" xfId="2" applyNumberFormat="1" applyFont="1" applyBorder="1" applyAlignment="1" applyProtection="1">
      <alignment horizontal="left"/>
    </xf>
    <xf numFmtId="0" fontId="1" fillId="0" borderId="1" xfId="2" applyBorder="1" applyAlignment="1" applyProtection="1">
      <alignment horizontal="left"/>
    </xf>
    <xf numFmtId="0" fontId="1" fillId="0" borderId="12" xfId="2" applyBorder="1" applyAlignment="1" applyProtection="1">
      <alignment horizontal="left"/>
    </xf>
    <xf numFmtId="166" fontId="4" fillId="0" borderId="41" xfId="2" applyNumberFormat="1" applyFont="1" applyBorder="1" applyAlignment="1" applyProtection="1">
      <alignment horizontal="center" vertical="center"/>
      <protection locked="0"/>
    </xf>
    <xf numFmtId="166" fontId="4" fillId="0" borderId="42" xfId="2" applyNumberFormat="1" applyFont="1" applyBorder="1" applyAlignment="1" applyProtection="1">
      <alignment horizontal="center" vertical="center"/>
      <protection locked="0"/>
    </xf>
    <xf numFmtId="166" fontId="4" fillId="0" borderId="43" xfId="2" applyNumberFormat="1" applyFont="1" applyBorder="1" applyAlignment="1" applyProtection="1">
      <alignment horizontal="center" vertical="center"/>
      <protection locked="0"/>
    </xf>
    <xf numFmtId="166" fontId="4" fillId="0" borderId="46" xfId="2" applyNumberFormat="1" applyFont="1" applyBorder="1" applyAlignment="1" applyProtection="1">
      <alignment horizontal="center" vertical="center"/>
      <protection locked="0"/>
    </xf>
    <xf numFmtId="166" fontId="4" fillId="0" borderId="0" xfId="2" applyNumberFormat="1" applyFont="1" applyBorder="1" applyAlignment="1" applyProtection="1">
      <alignment horizontal="center" vertical="center"/>
      <protection locked="0"/>
    </xf>
    <xf numFmtId="166" fontId="4" fillId="0" borderId="47" xfId="2" applyNumberFormat="1" applyFont="1" applyBorder="1" applyAlignment="1" applyProtection="1">
      <alignment horizontal="center" vertical="center"/>
      <protection locked="0"/>
    </xf>
    <xf numFmtId="167" fontId="4" fillId="0" borderId="42" xfId="2" applyNumberFormat="1" applyFont="1" applyBorder="1" applyAlignment="1" applyProtection="1">
      <alignment horizontal="center" vertical="center"/>
      <protection locked="0"/>
    </xf>
    <xf numFmtId="167" fontId="4" fillId="0" borderId="43" xfId="2" applyNumberFormat="1" applyFont="1" applyBorder="1" applyAlignment="1" applyProtection="1">
      <alignment horizontal="center" vertical="center"/>
      <protection locked="0"/>
    </xf>
    <xf numFmtId="167" fontId="4" fillId="0" borderId="0" xfId="2" applyNumberFormat="1" applyFont="1" applyBorder="1" applyAlignment="1" applyProtection="1">
      <alignment horizontal="center" vertical="center"/>
      <protection locked="0"/>
    </xf>
    <xf numFmtId="167" fontId="4" fillId="0" borderId="47" xfId="2" applyNumberFormat="1" applyFont="1" applyBorder="1" applyAlignment="1" applyProtection="1">
      <alignment horizontal="center" vertical="center"/>
      <protection locked="0"/>
    </xf>
    <xf numFmtId="168" fontId="4" fillId="0" borderId="42" xfId="2" applyNumberFormat="1" applyFont="1" applyBorder="1" applyAlignment="1" applyProtection="1">
      <alignment horizontal="center" vertical="center"/>
      <protection locked="0"/>
    </xf>
    <xf numFmtId="168" fontId="4" fillId="0" borderId="43" xfId="2" applyNumberFormat="1" applyFont="1" applyBorder="1" applyAlignment="1" applyProtection="1">
      <alignment horizontal="center" vertical="center"/>
      <protection locked="0"/>
    </xf>
    <xf numFmtId="168" fontId="4" fillId="0" borderId="0" xfId="2" applyNumberFormat="1" applyFont="1" applyBorder="1" applyAlignment="1" applyProtection="1">
      <alignment horizontal="center" vertical="center"/>
      <protection locked="0"/>
    </xf>
    <xf numFmtId="168" fontId="4" fillId="0" borderId="47" xfId="2" applyNumberFormat="1" applyFont="1" applyBorder="1" applyAlignment="1" applyProtection="1">
      <alignment horizontal="center" vertical="center"/>
      <protection locked="0"/>
    </xf>
    <xf numFmtId="169" fontId="4" fillId="0" borderId="41" xfId="2" applyNumberFormat="1" applyFont="1" applyBorder="1" applyAlignment="1" applyProtection="1">
      <alignment horizontal="center" vertical="center"/>
      <protection locked="0"/>
    </xf>
    <xf numFmtId="169" fontId="4" fillId="0" borderId="42" xfId="2" applyNumberFormat="1" applyFont="1" applyBorder="1" applyAlignment="1" applyProtection="1">
      <alignment horizontal="center" vertical="center"/>
      <protection locked="0"/>
    </xf>
    <xf numFmtId="169" fontId="4" fillId="0" borderId="44" xfId="2" applyNumberFormat="1" applyFont="1" applyBorder="1" applyAlignment="1" applyProtection="1">
      <alignment horizontal="center" vertical="center"/>
      <protection locked="0"/>
    </xf>
    <xf numFmtId="169" fontId="4" fillId="0" borderId="46" xfId="2" applyNumberFormat="1" applyFont="1" applyBorder="1" applyAlignment="1" applyProtection="1">
      <alignment horizontal="center" vertical="center"/>
      <protection locked="0"/>
    </xf>
    <xf numFmtId="169" fontId="4" fillId="0" borderId="0" xfId="2" applyNumberFormat="1" applyFont="1" applyBorder="1" applyAlignment="1" applyProtection="1">
      <alignment horizontal="center" vertical="center"/>
      <protection locked="0"/>
    </xf>
    <xf numFmtId="169" fontId="4" fillId="0" borderId="19" xfId="2" applyNumberFormat="1" applyFont="1" applyBorder="1" applyAlignment="1" applyProtection="1">
      <alignment horizontal="center" vertical="center"/>
      <protection locked="0"/>
    </xf>
    <xf numFmtId="49" fontId="2" fillId="2" borderId="37" xfId="2" applyNumberFormat="1" applyFont="1" applyFill="1" applyBorder="1" applyAlignment="1" applyProtection="1">
      <alignment horizontal="left" vertical="center"/>
      <protection locked="0"/>
    </xf>
    <xf numFmtId="0" fontId="3" fillId="0" borderId="3" xfId="2" applyFont="1" applyBorder="1" applyAlignment="1" applyProtection="1">
      <alignment horizontal="left"/>
      <protection locked="0"/>
    </xf>
    <xf numFmtId="0" fontId="3" fillId="0" borderId="38" xfId="2" applyFont="1" applyBorder="1" applyAlignment="1" applyProtection="1">
      <alignment horizontal="left"/>
      <protection locked="0"/>
    </xf>
    <xf numFmtId="49" fontId="33" fillId="9" borderId="48" xfId="2" applyNumberFormat="1" applyFont="1" applyFill="1" applyBorder="1" applyAlignment="1" applyProtection="1">
      <alignment horizontal="center"/>
    </xf>
    <xf numFmtId="49" fontId="33" fillId="9" borderId="4" xfId="2" applyNumberFormat="1" applyFont="1" applyFill="1" applyBorder="1" applyAlignment="1" applyProtection="1">
      <alignment horizontal="center"/>
    </xf>
    <xf numFmtId="49" fontId="33" fillId="9" borderId="49" xfId="2" applyNumberFormat="1" applyFont="1" applyFill="1" applyBorder="1" applyAlignment="1" applyProtection="1">
      <alignment horizontal="center"/>
    </xf>
    <xf numFmtId="49" fontId="2" fillId="2" borderId="50" xfId="2" applyNumberFormat="1" applyFont="1" applyFill="1" applyBorder="1" applyAlignment="1" applyProtection="1">
      <alignment horizontal="left" vertical="center" wrapText="1"/>
    </xf>
    <xf numFmtId="0" fontId="1" fillId="0" borderId="42" xfId="2" applyBorder="1" applyAlignment="1">
      <alignment horizontal="left" vertical="center" wrapText="1"/>
    </xf>
    <xf numFmtId="0" fontId="1" fillId="0" borderId="44" xfId="2" applyBorder="1" applyAlignment="1">
      <alignment horizontal="left" vertical="center" wrapText="1"/>
    </xf>
    <xf numFmtId="49" fontId="2" fillId="2" borderId="23" xfId="2" applyNumberFormat="1" applyFont="1" applyFill="1" applyBorder="1" applyAlignment="1" applyProtection="1">
      <alignment horizontal="left" vertical="center" wrapText="1"/>
    </xf>
    <xf numFmtId="0" fontId="1" fillId="0" borderId="2" xfId="2" applyBorder="1" applyAlignment="1">
      <alignment horizontal="left" vertical="center" wrapText="1"/>
    </xf>
    <xf numFmtId="0" fontId="1" fillId="0" borderId="24" xfId="2" applyBorder="1" applyAlignment="1">
      <alignment horizontal="left" vertical="center" wrapText="1"/>
    </xf>
    <xf numFmtId="49" fontId="4" fillId="0" borderId="50" xfId="2" applyNumberFormat="1" applyFont="1" applyBorder="1" applyAlignment="1" applyProtection="1">
      <alignment horizontal="center" vertical="center"/>
      <protection locked="0"/>
    </xf>
    <xf numFmtId="49" fontId="4" fillId="0" borderId="42" xfId="2" applyNumberFormat="1" applyFont="1" applyBorder="1" applyAlignment="1" applyProtection="1">
      <alignment horizontal="center" vertical="center"/>
      <protection locked="0"/>
    </xf>
    <xf numFmtId="49" fontId="4" fillId="0" borderId="43" xfId="2" applyNumberFormat="1" applyFont="1" applyBorder="1" applyAlignment="1" applyProtection="1">
      <alignment horizontal="center" vertical="center"/>
      <protection locked="0"/>
    </xf>
    <xf numFmtId="49" fontId="4" fillId="0" borderId="18" xfId="2" applyNumberFormat="1" applyFont="1" applyBorder="1" applyAlignment="1" applyProtection="1">
      <alignment horizontal="center" vertical="center"/>
      <protection locked="0"/>
    </xf>
    <xf numFmtId="49" fontId="4" fillId="0" borderId="0" xfId="2" applyNumberFormat="1" applyFont="1" applyBorder="1" applyAlignment="1" applyProtection="1">
      <alignment horizontal="center" vertical="center"/>
      <protection locked="0"/>
    </xf>
    <xf numFmtId="49" fontId="4" fillId="0" borderId="47" xfId="2" applyNumberFormat="1" applyFont="1" applyBorder="1" applyAlignment="1" applyProtection="1">
      <alignment horizontal="center" vertical="center"/>
      <protection locked="0"/>
    </xf>
    <xf numFmtId="49" fontId="4" fillId="0" borderId="41" xfId="2" applyNumberFormat="1" applyFont="1" applyBorder="1" applyAlignment="1" applyProtection="1">
      <alignment horizontal="center" vertical="center"/>
      <protection locked="0"/>
    </xf>
    <xf numFmtId="49" fontId="4" fillId="0" borderId="46" xfId="2" applyNumberFormat="1" applyFont="1" applyBorder="1" applyAlignment="1" applyProtection="1">
      <alignment horizontal="center" vertical="center"/>
      <protection locked="0"/>
    </xf>
    <xf numFmtId="165" fontId="4" fillId="0" borderId="42" xfId="2" applyNumberFormat="1" applyFont="1" applyBorder="1" applyAlignment="1" applyProtection="1">
      <alignment horizontal="center" vertical="center"/>
      <protection locked="0"/>
    </xf>
    <xf numFmtId="165" fontId="4" fillId="0" borderId="43" xfId="2" applyNumberFormat="1" applyFont="1" applyBorder="1" applyAlignment="1" applyProtection="1">
      <alignment horizontal="center" vertical="center"/>
      <protection locked="0"/>
    </xf>
    <xf numFmtId="165" fontId="4" fillId="0" borderId="0" xfId="2" applyNumberFormat="1" applyFont="1" applyBorder="1" applyAlignment="1" applyProtection="1">
      <alignment horizontal="center" vertical="center"/>
      <protection locked="0"/>
    </xf>
    <xf numFmtId="165" fontId="4" fillId="0" borderId="47" xfId="2" applyNumberFormat="1" applyFont="1" applyBorder="1" applyAlignment="1" applyProtection="1">
      <alignment horizontal="center" vertical="center"/>
      <protection locked="0"/>
    </xf>
    <xf numFmtId="165" fontId="4" fillId="0" borderId="41" xfId="2" applyNumberFormat="1" applyFont="1" applyBorder="1" applyAlignment="1" applyProtection="1">
      <alignment horizontal="center" vertical="center"/>
      <protection locked="0"/>
    </xf>
    <xf numFmtId="165" fontId="4" fillId="0" borderId="46" xfId="2" applyNumberFormat="1" applyFont="1" applyBorder="1" applyAlignment="1" applyProtection="1">
      <alignment horizontal="center" vertical="center"/>
      <protection locked="0"/>
    </xf>
    <xf numFmtId="1" fontId="4" fillId="0" borderId="42" xfId="2" applyNumberFormat="1" applyFont="1" applyBorder="1" applyAlignment="1" applyProtection="1">
      <alignment horizontal="center" vertical="center"/>
      <protection locked="0"/>
    </xf>
    <xf numFmtId="1" fontId="4" fillId="0" borderId="43" xfId="2" applyNumberFormat="1" applyFont="1" applyBorder="1" applyAlignment="1" applyProtection="1">
      <alignment horizontal="center" vertical="center"/>
      <protection locked="0"/>
    </xf>
    <xf numFmtId="1" fontId="4" fillId="0" borderId="0" xfId="2" applyNumberFormat="1" applyFont="1" applyBorder="1" applyAlignment="1" applyProtection="1">
      <alignment horizontal="center" vertical="center"/>
      <protection locked="0"/>
    </xf>
    <xf numFmtId="1" fontId="4" fillId="0" borderId="47" xfId="2" applyNumberFormat="1" applyFont="1" applyBorder="1" applyAlignment="1" applyProtection="1">
      <alignment horizontal="center" vertical="center"/>
      <protection locked="0"/>
    </xf>
    <xf numFmtId="49" fontId="4" fillId="0" borderId="33" xfId="2" applyNumberFormat="1" applyFont="1" applyBorder="1" applyAlignment="1" applyProtection="1">
      <alignment horizontal="left"/>
    </xf>
    <xf numFmtId="0" fontId="1" fillId="0" borderId="10" xfId="2" applyBorder="1" applyAlignment="1" applyProtection="1">
      <alignment horizontal="left"/>
    </xf>
    <xf numFmtId="0" fontId="1" fillId="0" borderId="32" xfId="2" applyBorder="1" applyAlignment="1" applyProtection="1">
      <alignment horizontal="left"/>
    </xf>
    <xf numFmtId="49" fontId="2" fillId="0" borderId="11" xfId="2" applyNumberFormat="1" applyFont="1" applyBorder="1" applyAlignment="1" applyProtection="1">
      <alignment horizontal="left"/>
    </xf>
    <xf numFmtId="0" fontId="1" fillId="0" borderId="10" xfId="2" applyFont="1" applyBorder="1" applyAlignment="1" applyProtection="1">
      <alignment horizontal="left"/>
    </xf>
    <xf numFmtId="0" fontId="1" fillId="0" borderId="32" xfId="2" applyFont="1" applyBorder="1" applyAlignment="1" applyProtection="1">
      <alignment horizontal="left"/>
    </xf>
    <xf numFmtId="0" fontId="5" fillId="5" borderId="51" xfId="2" applyFont="1" applyFill="1" applyBorder="1" applyAlignment="1" applyProtection="1">
      <alignment horizontal="center"/>
    </xf>
    <xf numFmtId="0" fontId="5" fillId="5" borderId="3" xfId="2" applyFont="1" applyFill="1" applyBorder="1" applyAlignment="1" applyProtection="1">
      <alignment horizontal="center"/>
    </xf>
    <xf numFmtId="0" fontId="5" fillId="5" borderId="38" xfId="2" applyFont="1" applyFill="1" applyBorder="1" applyAlignment="1" applyProtection="1">
      <alignment horizontal="center"/>
    </xf>
    <xf numFmtId="49" fontId="2" fillId="2" borderId="17" xfId="2" applyNumberFormat="1" applyFont="1" applyFill="1" applyBorder="1" applyAlignment="1" applyProtection="1">
      <alignment horizontal="left" vertical="center" wrapText="1"/>
    </xf>
    <xf numFmtId="0" fontId="1" fillId="0" borderId="8" xfId="2" applyBorder="1" applyAlignment="1">
      <alignment horizontal="left" vertical="center" wrapText="1"/>
    </xf>
    <xf numFmtId="0" fontId="1" fillId="0" borderId="31" xfId="2" applyBorder="1" applyAlignment="1">
      <alignment horizontal="left" vertical="center" wrapText="1"/>
    </xf>
    <xf numFmtId="49" fontId="2" fillId="2" borderId="5" xfId="2" applyNumberFormat="1" applyFont="1" applyFill="1" applyBorder="1" applyAlignment="1" applyProtection="1">
      <alignment horizontal="left" vertical="center" wrapText="1"/>
    </xf>
    <xf numFmtId="0" fontId="1" fillId="0" borderId="6" xfId="2" applyBorder="1" applyAlignment="1">
      <alignment horizontal="left" vertical="center" wrapText="1"/>
    </xf>
    <xf numFmtId="0" fontId="1" fillId="0" borderId="22" xfId="2" applyBorder="1" applyAlignment="1">
      <alignment horizontal="left" vertical="center" wrapText="1"/>
    </xf>
    <xf numFmtId="49" fontId="4" fillId="11" borderId="17" xfId="2" applyNumberFormat="1" applyFont="1" applyFill="1" applyBorder="1" applyAlignment="1" applyProtection="1">
      <alignment horizontal="center" vertical="center"/>
      <protection locked="0"/>
    </xf>
    <xf numFmtId="49" fontId="4" fillId="11" borderId="8" xfId="2" applyNumberFormat="1" applyFont="1" applyFill="1" applyBorder="1" applyAlignment="1" applyProtection="1">
      <alignment horizontal="center" vertical="center"/>
      <protection locked="0"/>
    </xf>
    <xf numFmtId="49" fontId="4" fillId="11" borderId="53" xfId="2" applyNumberFormat="1" applyFont="1" applyFill="1" applyBorder="1" applyAlignment="1" applyProtection="1">
      <alignment horizontal="center" vertical="center"/>
      <protection locked="0"/>
    </xf>
    <xf numFmtId="49" fontId="4" fillId="11" borderId="5" xfId="2" applyNumberFormat="1" applyFont="1" applyFill="1" applyBorder="1" applyAlignment="1" applyProtection="1">
      <alignment horizontal="center" vertical="center"/>
      <protection locked="0"/>
    </xf>
    <xf numFmtId="49" fontId="4" fillId="11" borderId="6" xfId="2" applyNumberFormat="1" applyFont="1" applyFill="1" applyBorder="1" applyAlignment="1" applyProtection="1">
      <alignment horizontal="center" vertical="center"/>
      <protection locked="0"/>
    </xf>
    <xf numFmtId="49" fontId="4" fillId="11" borderId="20" xfId="2" applyNumberFormat="1" applyFont="1" applyFill="1" applyBorder="1" applyAlignment="1" applyProtection="1">
      <alignment horizontal="center" vertical="center"/>
      <protection locked="0"/>
    </xf>
    <xf numFmtId="49" fontId="4" fillId="11" borderId="46" xfId="2" applyNumberFormat="1" applyFont="1" applyFill="1" applyBorder="1" applyAlignment="1" applyProtection="1">
      <alignment horizontal="center" vertical="center"/>
      <protection locked="0"/>
    </xf>
    <xf numFmtId="49" fontId="4" fillId="11" borderId="0" xfId="2" applyNumberFormat="1" applyFont="1" applyFill="1" applyBorder="1" applyAlignment="1" applyProtection="1">
      <alignment horizontal="center" vertical="center"/>
      <protection locked="0"/>
    </xf>
    <xf numFmtId="49" fontId="4" fillId="11" borderId="47" xfId="2" applyNumberFormat="1" applyFont="1" applyFill="1" applyBorder="1" applyAlignment="1" applyProtection="1">
      <alignment horizontal="center" vertical="center"/>
      <protection locked="0"/>
    </xf>
    <xf numFmtId="49" fontId="4" fillId="11" borderId="21" xfId="2" applyNumberFormat="1" applyFont="1" applyFill="1" applyBorder="1" applyAlignment="1" applyProtection="1">
      <alignment horizontal="center" vertical="center"/>
      <protection locked="0"/>
    </xf>
    <xf numFmtId="0" fontId="4" fillId="11" borderId="0" xfId="2" applyFont="1" applyFill="1" applyBorder="1" applyAlignment="1" applyProtection="1">
      <alignment horizontal="center" vertical="center"/>
    </xf>
    <xf numFmtId="0" fontId="4" fillId="11" borderId="47" xfId="2" applyFont="1" applyFill="1" applyBorder="1" applyAlignment="1" applyProtection="1">
      <alignment horizontal="center" vertical="center"/>
    </xf>
    <xf numFmtId="0" fontId="4" fillId="11" borderId="6" xfId="2" applyFont="1" applyFill="1" applyBorder="1" applyAlignment="1" applyProtection="1">
      <alignment horizontal="center" vertical="center"/>
    </xf>
    <xf numFmtId="0" fontId="4" fillId="11" borderId="20" xfId="2" applyFont="1" applyFill="1" applyBorder="1" applyAlignment="1" applyProtection="1">
      <alignment horizontal="center" vertical="center"/>
    </xf>
    <xf numFmtId="165" fontId="4" fillId="11" borderId="46" xfId="2" applyNumberFormat="1" applyFont="1" applyFill="1" applyBorder="1" applyAlignment="1" applyProtection="1">
      <alignment horizontal="center" vertical="center"/>
      <protection locked="0"/>
    </xf>
    <xf numFmtId="165" fontId="4" fillId="11" borderId="0" xfId="2" applyNumberFormat="1" applyFont="1" applyFill="1" applyBorder="1" applyAlignment="1" applyProtection="1">
      <alignment horizontal="center" vertical="center"/>
      <protection locked="0"/>
    </xf>
    <xf numFmtId="165" fontId="4" fillId="11" borderId="47" xfId="2" applyNumberFormat="1" applyFont="1" applyFill="1" applyBorder="1" applyAlignment="1" applyProtection="1">
      <alignment horizontal="center" vertical="center"/>
      <protection locked="0"/>
    </xf>
    <xf numFmtId="165" fontId="4" fillId="11" borderId="21" xfId="2" applyNumberFormat="1" applyFont="1" applyFill="1" applyBorder="1" applyAlignment="1" applyProtection="1">
      <alignment horizontal="center" vertical="center"/>
      <protection locked="0"/>
    </xf>
    <xf numFmtId="165" fontId="4" fillId="11" borderId="6" xfId="2" applyNumberFormat="1" applyFont="1" applyFill="1" applyBorder="1" applyAlignment="1" applyProtection="1">
      <alignment horizontal="center" vertical="center"/>
      <protection locked="0"/>
    </xf>
    <xf numFmtId="165" fontId="4" fillId="11" borderId="20" xfId="2" applyNumberFormat="1" applyFont="1" applyFill="1" applyBorder="1" applyAlignment="1" applyProtection="1">
      <alignment horizontal="center" vertical="center"/>
      <protection locked="0"/>
    </xf>
    <xf numFmtId="1" fontId="4" fillId="11" borderId="0" xfId="2" applyNumberFormat="1" applyFont="1" applyFill="1" applyBorder="1" applyAlignment="1" applyProtection="1">
      <alignment horizontal="center" vertical="center"/>
      <protection locked="0"/>
    </xf>
    <xf numFmtId="1" fontId="4" fillId="11" borderId="47" xfId="2" applyNumberFormat="1" applyFont="1" applyFill="1" applyBorder="1" applyAlignment="1" applyProtection="1">
      <alignment horizontal="center" vertical="center"/>
      <protection locked="0"/>
    </xf>
    <xf numFmtId="1" fontId="4" fillId="11" borderId="6" xfId="2" applyNumberFormat="1" applyFont="1" applyFill="1" applyBorder="1" applyAlignment="1" applyProtection="1">
      <alignment horizontal="center" vertical="center"/>
      <protection locked="0"/>
    </xf>
    <xf numFmtId="1" fontId="4" fillId="11" borderId="20" xfId="2" applyNumberFormat="1" applyFont="1" applyFill="1" applyBorder="1" applyAlignment="1" applyProtection="1">
      <alignment horizontal="center" vertical="center"/>
      <protection locked="0"/>
    </xf>
    <xf numFmtId="166" fontId="4" fillId="11" borderId="46" xfId="2" applyNumberFormat="1" applyFont="1" applyFill="1" applyBorder="1" applyAlignment="1" applyProtection="1">
      <alignment horizontal="center" vertical="center"/>
      <protection locked="0"/>
    </xf>
    <xf numFmtId="166" fontId="4" fillId="11" borderId="0" xfId="2" applyNumberFormat="1" applyFont="1" applyFill="1" applyBorder="1" applyAlignment="1" applyProtection="1">
      <alignment horizontal="center" vertical="center"/>
      <protection locked="0"/>
    </xf>
    <xf numFmtId="166" fontId="4" fillId="11" borderId="47" xfId="2" applyNumberFormat="1" applyFont="1" applyFill="1" applyBorder="1" applyAlignment="1" applyProtection="1">
      <alignment horizontal="center" vertical="center"/>
      <protection locked="0"/>
    </xf>
    <xf numFmtId="166" fontId="4" fillId="11" borderId="21" xfId="2" applyNumberFormat="1" applyFont="1" applyFill="1" applyBorder="1" applyAlignment="1" applyProtection="1">
      <alignment horizontal="center" vertical="center"/>
      <protection locked="0"/>
    </xf>
    <xf numFmtId="166" fontId="4" fillId="11" borderId="6" xfId="2" applyNumberFormat="1" applyFont="1" applyFill="1" applyBorder="1" applyAlignment="1" applyProtection="1">
      <alignment horizontal="center" vertical="center"/>
      <protection locked="0"/>
    </xf>
    <xf numFmtId="166" fontId="4" fillId="11" borderId="20" xfId="2" applyNumberFormat="1" applyFont="1" applyFill="1" applyBorder="1" applyAlignment="1" applyProtection="1">
      <alignment horizontal="center" vertical="center"/>
      <protection locked="0"/>
    </xf>
    <xf numFmtId="167" fontId="4" fillId="11" borderId="46" xfId="2" applyNumberFormat="1" applyFont="1" applyFill="1" applyBorder="1" applyAlignment="1" applyProtection="1">
      <alignment horizontal="center" vertical="center"/>
      <protection locked="0"/>
    </xf>
    <xf numFmtId="167" fontId="4" fillId="11" borderId="0" xfId="2" applyNumberFormat="1" applyFont="1" applyFill="1" applyBorder="1" applyAlignment="1" applyProtection="1">
      <alignment horizontal="center" vertical="center"/>
      <protection locked="0"/>
    </xf>
    <xf numFmtId="167" fontId="4" fillId="11" borderId="47" xfId="2" applyNumberFormat="1" applyFont="1" applyFill="1" applyBorder="1" applyAlignment="1" applyProtection="1">
      <alignment horizontal="center" vertical="center"/>
      <protection locked="0"/>
    </xf>
    <xf numFmtId="167" fontId="4" fillId="11" borderId="21" xfId="2" applyNumberFormat="1" applyFont="1" applyFill="1" applyBorder="1" applyAlignment="1" applyProtection="1">
      <alignment horizontal="center" vertical="center"/>
      <protection locked="0"/>
    </xf>
    <xf numFmtId="167" fontId="4" fillId="11" borderId="6" xfId="2" applyNumberFormat="1" applyFont="1" applyFill="1" applyBorder="1" applyAlignment="1" applyProtection="1">
      <alignment horizontal="center" vertical="center"/>
      <protection locked="0"/>
    </xf>
    <xf numFmtId="167" fontId="4" fillId="11" borderId="20" xfId="2" applyNumberFormat="1" applyFont="1" applyFill="1" applyBorder="1" applyAlignment="1" applyProtection="1">
      <alignment horizontal="center" vertical="center"/>
      <protection locked="0"/>
    </xf>
    <xf numFmtId="168" fontId="4" fillId="11" borderId="0" xfId="2" applyNumberFormat="1" applyFont="1" applyFill="1" applyBorder="1" applyAlignment="1" applyProtection="1">
      <alignment horizontal="center" vertical="center"/>
      <protection locked="0"/>
    </xf>
    <xf numFmtId="168" fontId="4" fillId="11" borderId="47" xfId="2" applyNumberFormat="1" applyFont="1" applyFill="1" applyBorder="1" applyAlignment="1" applyProtection="1">
      <alignment horizontal="center" vertical="center"/>
      <protection locked="0"/>
    </xf>
    <xf numFmtId="168" fontId="4" fillId="11" borderId="6" xfId="2" applyNumberFormat="1" applyFont="1" applyFill="1" applyBorder="1" applyAlignment="1" applyProtection="1">
      <alignment horizontal="center" vertical="center"/>
      <protection locked="0"/>
    </xf>
    <xf numFmtId="168" fontId="4" fillId="11" borderId="20" xfId="2" applyNumberFormat="1" applyFont="1" applyFill="1" applyBorder="1" applyAlignment="1" applyProtection="1">
      <alignment horizontal="center" vertical="center"/>
      <protection locked="0"/>
    </xf>
    <xf numFmtId="169" fontId="4" fillId="11" borderId="46" xfId="2" applyNumberFormat="1" applyFont="1" applyFill="1" applyBorder="1" applyAlignment="1" applyProtection="1">
      <alignment horizontal="center" vertical="center"/>
      <protection locked="0"/>
    </xf>
    <xf numFmtId="169" fontId="4" fillId="11" borderId="0" xfId="2" applyNumberFormat="1" applyFont="1" applyFill="1" applyBorder="1" applyAlignment="1" applyProtection="1">
      <alignment horizontal="center" vertical="center"/>
      <protection locked="0"/>
    </xf>
    <xf numFmtId="169" fontId="4" fillId="11" borderId="19" xfId="2" applyNumberFormat="1" applyFont="1" applyFill="1" applyBorder="1" applyAlignment="1" applyProtection="1">
      <alignment horizontal="center" vertical="center"/>
      <protection locked="0"/>
    </xf>
    <xf numFmtId="169" fontId="4" fillId="11" borderId="21" xfId="2" applyNumberFormat="1" applyFont="1" applyFill="1" applyBorder="1" applyAlignment="1" applyProtection="1">
      <alignment horizontal="center" vertical="center"/>
      <protection locked="0"/>
    </xf>
    <xf numFmtId="169" fontId="4" fillId="11" borderId="6" xfId="2" applyNumberFormat="1" applyFont="1" applyFill="1" applyBorder="1" applyAlignment="1" applyProtection="1">
      <alignment horizontal="center" vertical="center"/>
      <protection locked="0"/>
    </xf>
    <xf numFmtId="169" fontId="4" fillId="11" borderId="22" xfId="2" applyNumberFormat="1" applyFont="1" applyFill="1" applyBorder="1" applyAlignment="1" applyProtection="1">
      <alignment horizontal="center" vertical="center"/>
      <protection locked="0"/>
    </xf>
    <xf numFmtId="49" fontId="3" fillId="5" borderId="37" xfId="2" applyNumberFormat="1" applyFont="1" applyFill="1" applyBorder="1" applyAlignment="1" applyProtection="1">
      <alignment horizontal="left"/>
    </xf>
    <xf numFmtId="49" fontId="3" fillId="5" borderId="3" xfId="2" applyNumberFormat="1" applyFont="1" applyFill="1" applyBorder="1" applyAlignment="1" applyProtection="1">
      <alignment horizontal="left"/>
    </xf>
    <xf numFmtId="0" fontId="5" fillId="5" borderId="37" xfId="2" applyFont="1" applyFill="1" applyBorder="1" applyAlignment="1" applyProtection="1">
      <alignment horizontal="center"/>
    </xf>
    <xf numFmtId="0" fontId="5" fillId="5" borderId="52" xfId="2" applyFont="1" applyFill="1" applyBorder="1" applyAlignment="1" applyProtection="1">
      <alignment horizontal="center"/>
    </xf>
    <xf numFmtId="0" fontId="2" fillId="5" borderId="51" xfId="2" applyFont="1" applyFill="1" applyBorder="1" applyAlignment="1" applyProtection="1">
      <alignment horizontal="center"/>
    </xf>
    <xf numFmtId="0" fontId="2" fillId="5" borderId="3" xfId="2" applyFont="1" applyFill="1" applyBorder="1" applyAlignment="1" applyProtection="1">
      <alignment horizontal="center"/>
    </xf>
    <xf numFmtId="0" fontId="2" fillId="5" borderId="52" xfId="2" applyFont="1" applyFill="1" applyBorder="1" applyAlignment="1" applyProtection="1">
      <alignment horizontal="center"/>
    </xf>
    <xf numFmtId="169" fontId="4" fillId="0" borderId="43" xfId="2" applyNumberFormat="1" applyFont="1" applyBorder="1" applyAlignment="1" applyProtection="1">
      <alignment horizontal="center" vertical="center"/>
      <protection locked="0"/>
    </xf>
    <xf numFmtId="169" fontId="4" fillId="0" borderId="47" xfId="2" applyNumberFormat="1" applyFont="1" applyBorder="1" applyAlignment="1" applyProtection="1">
      <alignment horizontal="center" vertical="center"/>
      <protection locked="0"/>
    </xf>
    <xf numFmtId="14" fontId="4" fillId="11" borderId="0" xfId="2" applyNumberFormat="1" applyFont="1" applyFill="1" applyBorder="1" applyAlignment="1" applyProtection="1">
      <alignment horizontal="center" vertical="center"/>
    </xf>
    <xf numFmtId="169" fontId="4" fillId="11" borderId="47" xfId="2" applyNumberFormat="1" applyFont="1" applyFill="1" applyBorder="1" applyAlignment="1" applyProtection="1">
      <alignment horizontal="center" vertical="center"/>
      <protection locked="0"/>
    </xf>
    <xf numFmtId="169" fontId="4" fillId="11" borderId="20" xfId="2" applyNumberFormat="1" applyFont="1" applyFill="1" applyBorder="1" applyAlignment="1" applyProtection="1">
      <alignment horizontal="center" vertical="center"/>
      <protection locked="0"/>
    </xf>
    <xf numFmtId="0" fontId="1" fillId="0" borderId="23" xfId="2" applyBorder="1" applyAlignment="1">
      <alignment horizontal="left" vertical="center" wrapText="1"/>
    </xf>
    <xf numFmtId="49" fontId="4" fillId="0" borderId="50" xfId="2" applyNumberFormat="1" applyFont="1" applyFill="1" applyBorder="1" applyAlignment="1" applyProtection="1">
      <alignment horizontal="center" vertical="center"/>
      <protection locked="0"/>
    </xf>
    <xf numFmtId="0" fontId="4" fillId="0" borderId="42" xfId="2" applyFont="1" applyBorder="1" applyAlignment="1" applyProtection="1">
      <alignment horizontal="center" vertical="center"/>
      <protection locked="0"/>
    </xf>
    <xf numFmtId="0" fontId="4" fillId="0" borderId="43" xfId="2" applyFont="1" applyBorder="1" applyAlignment="1" applyProtection="1">
      <alignment horizontal="center" vertical="center"/>
      <protection locked="0"/>
    </xf>
    <xf numFmtId="0" fontId="4" fillId="0" borderId="23" xfId="2" applyFont="1" applyBorder="1" applyAlignment="1" applyProtection="1">
      <alignment horizontal="center" vertical="center"/>
      <protection locked="0"/>
    </xf>
    <xf numFmtId="0" fontId="4" fillId="0" borderId="2" xfId="2" applyFont="1" applyBorder="1" applyAlignment="1" applyProtection="1">
      <alignment horizontal="center" vertical="center"/>
      <protection locked="0"/>
    </xf>
    <xf numFmtId="0" fontId="4" fillId="0" borderId="39" xfId="2" applyFont="1" applyBorder="1" applyAlignment="1" applyProtection="1">
      <alignment horizontal="center" vertical="center"/>
      <protection locked="0"/>
    </xf>
    <xf numFmtId="0" fontId="4" fillId="0" borderId="41" xfId="2" applyFont="1" applyFill="1" applyBorder="1" applyAlignment="1" applyProtection="1">
      <alignment horizontal="center" vertical="center"/>
      <protection locked="0"/>
    </xf>
    <xf numFmtId="0" fontId="4" fillId="0" borderId="54" xfId="2" applyFont="1" applyBorder="1" applyAlignment="1" applyProtection="1">
      <alignment horizontal="center" vertical="center"/>
      <protection locked="0"/>
    </xf>
    <xf numFmtId="0" fontId="4" fillId="0" borderId="41" xfId="2" applyFont="1" applyBorder="1" applyAlignment="1" applyProtection="1">
      <alignment horizontal="center" vertical="center"/>
      <protection locked="0"/>
    </xf>
    <xf numFmtId="0" fontId="4" fillId="0" borderId="44" xfId="2" applyFont="1" applyBorder="1" applyAlignment="1" applyProtection="1">
      <alignment horizontal="center" vertical="center"/>
      <protection locked="0"/>
    </xf>
    <xf numFmtId="0" fontId="4" fillId="0" borderId="24" xfId="2" applyFont="1" applyBorder="1" applyAlignment="1" applyProtection="1">
      <alignment horizontal="center" vertical="center"/>
      <protection locked="0"/>
    </xf>
    <xf numFmtId="49" fontId="3" fillId="5" borderId="17" xfId="2" applyNumberFormat="1" applyFont="1" applyFill="1" applyBorder="1" applyAlignment="1" applyProtection="1">
      <alignment horizontal="left"/>
    </xf>
    <xf numFmtId="49" fontId="3" fillId="5" borderId="8" xfId="2" applyNumberFormat="1" applyFont="1" applyFill="1" applyBorder="1" applyAlignment="1" applyProtection="1">
      <alignment horizontal="left"/>
    </xf>
    <xf numFmtId="49" fontId="3" fillId="5" borderId="31" xfId="2" applyNumberFormat="1" applyFont="1" applyFill="1" applyBorder="1" applyAlignment="1" applyProtection="1">
      <alignment horizontal="left"/>
    </xf>
    <xf numFmtId="49" fontId="3" fillId="5" borderId="23" xfId="2" applyNumberFormat="1" applyFont="1" applyFill="1" applyBorder="1" applyAlignment="1" applyProtection="1">
      <alignment horizontal="left"/>
    </xf>
    <xf numFmtId="49" fontId="3" fillId="5" borderId="2" xfId="2" applyNumberFormat="1" applyFont="1" applyFill="1" applyBorder="1" applyAlignment="1" applyProtection="1">
      <alignment horizontal="left"/>
    </xf>
    <xf numFmtId="49" fontId="3" fillId="5" borderId="24" xfId="2" applyNumberFormat="1" applyFont="1" applyFill="1" applyBorder="1" applyAlignment="1" applyProtection="1">
      <alignment horizontal="left"/>
    </xf>
    <xf numFmtId="0" fontId="5" fillId="5" borderId="0" xfId="2" applyFont="1" applyFill="1" applyBorder="1" applyAlignment="1" applyProtection="1">
      <alignment horizontal="center"/>
    </xf>
    <xf numFmtId="0" fontId="5" fillId="5" borderId="47" xfId="2" applyFont="1" applyFill="1" applyBorder="1" applyAlignment="1" applyProtection="1">
      <alignment horizontal="center"/>
    </xf>
    <xf numFmtId="0" fontId="5" fillId="5" borderId="2" xfId="2" applyFont="1" applyFill="1" applyBorder="1" applyAlignment="1" applyProtection="1">
      <alignment horizontal="center"/>
    </xf>
    <xf numFmtId="0" fontId="5" fillId="5" borderId="39" xfId="2" applyFont="1" applyFill="1" applyBorder="1" applyAlignment="1" applyProtection="1">
      <alignment horizontal="center"/>
    </xf>
    <xf numFmtId="0" fontId="2" fillId="5" borderId="46" xfId="2" applyFont="1" applyFill="1" applyBorder="1" applyAlignment="1" applyProtection="1">
      <alignment horizontal="center" wrapText="1"/>
    </xf>
    <xf numFmtId="0" fontId="2" fillId="5" borderId="0" xfId="2" applyFont="1" applyFill="1" applyBorder="1" applyAlignment="1" applyProtection="1">
      <alignment horizontal="center" wrapText="1"/>
    </xf>
    <xf numFmtId="0" fontId="2" fillId="5" borderId="47" xfId="2" applyFont="1" applyFill="1" applyBorder="1" applyAlignment="1" applyProtection="1">
      <alignment horizontal="center" wrapText="1"/>
    </xf>
    <xf numFmtId="0" fontId="2" fillId="5" borderId="54" xfId="2" applyFont="1" applyFill="1" applyBorder="1" applyAlignment="1" applyProtection="1">
      <alignment horizontal="center" wrapText="1"/>
    </xf>
    <xf numFmtId="0" fontId="2" fillId="5" borderId="2" xfId="2" applyFont="1" applyFill="1" applyBorder="1" applyAlignment="1" applyProtection="1">
      <alignment horizontal="center" wrapText="1"/>
    </xf>
    <xf numFmtId="0" fontId="2" fillId="5" borderId="39" xfId="2" applyFont="1" applyFill="1" applyBorder="1" applyAlignment="1" applyProtection="1">
      <alignment horizontal="center" wrapText="1"/>
    </xf>
    <xf numFmtId="0" fontId="5" fillId="5" borderId="46" xfId="2" applyFont="1" applyFill="1" applyBorder="1" applyAlignment="1" applyProtection="1">
      <alignment horizontal="center"/>
    </xf>
    <xf numFmtId="0" fontId="5" fillId="5" borderId="54" xfId="2" applyFont="1" applyFill="1" applyBorder="1" applyAlignment="1" applyProtection="1">
      <alignment horizontal="center"/>
    </xf>
    <xf numFmtId="0" fontId="5" fillId="5" borderId="19" xfId="2" applyFont="1" applyFill="1" applyBorder="1" applyAlignment="1" applyProtection="1">
      <alignment horizontal="center"/>
    </xf>
    <xf numFmtId="0" fontId="5" fillId="5" borderId="24" xfId="2" applyFont="1" applyFill="1" applyBorder="1" applyAlignment="1" applyProtection="1">
      <alignment horizontal="center"/>
    </xf>
    <xf numFmtId="49" fontId="2" fillId="0" borderId="37" xfId="2" applyNumberFormat="1" applyFont="1" applyFill="1" applyBorder="1" applyAlignment="1" applyProtection="1">
      <alignment horizontal="center"/>
    </xf>
    <xf numFmtId="49" fontId="2" fillId="0" borderId="3" xfId="2" applyNumberFormat="1" applyFont="1" applyFill="1" applyBorder="1" applyAlignment="1" applyProtection="1">
      <alignment horizontal="center"/>
    </xf>
    <xf numFmtId="49" fontId="2" fillId="0" borderId="38" xfId="2" applyNumberFormat="1" applyFont="1" applyFill="1" applyBorder="1" applyAlignment="1" applyProtection="1">
      <alignment horizontal="center"/>
    </xf>
    <xf numFmtId="0" fontId="2" fillId="5" borderId="37" xfId="2" applyFont="1" applyFill="1" applyBorder="1" applyAlignment="1" applyProtection="1"/>
    <xf numFmtId="0" fontId="2" fillId="5" borderId="3" xfId="2" applyFont="1" applyFill="1" applyBorder="1" applyAlignment="1" applyProtection="1"/>
    <xf numFmtId="0" fontId="2" fillId="5" borderId="52" xfId="2" applyFont="1" applyFill="1" applyBorder="1" applyAlignment="1" applyProtection="1"/>
    <xf numFmtId="0" fontId="2" fillId="5" borderId="51" xfId="2" applyFont="1" applyFill="1" applyBorder="1" applyAlignment="1" applyProtection="1"/>
    <xf numFmtId="0" fontId="2" fillId="5" borderId="38" xfId="2" applyFont="1" applyFill="1" applyBorder="1" applyAlignment="1" applyProtection="1"/>
    <xf numFmtId="0" fontId="1" fillId="0" borderId="5" xfId="2" applyBorder="1" applyAlignment="1">
      <alignment horizontal="left" vertical="center" wrapText="1"/>
    </xf>
    <xf numFmtId="0" fontId="4" fillId="11" borderId="8" xfId="2" applyFont="1" applyFill="1" applyBorder="1" applyAlignment="1" applyProtection="1">
      <alignment horizontal="center" vertical="center"/>
      <protection locked="0"/>
    </xf>
    <xf numFmtId="0" fontId="4" fillId="11" borderId="53" xfId="2" applyFont="1" applyFill="1" applyBorder="1" applyAlignment="1" applyProtection="1">
      <alignment horizontal="center" vertical="center"/>
      <protection locked="0"/>
    </xf>
    <xf numFmtId="0" fontId="4" fillId="11" borderId="5" xfId="2" applyFont="1" applyFill="1" applyBorder="1" applyAlignment="1" applyProtection="1">
      <alignment horizontal="center" vertical="center"/>
      <protection locked="0"/>
    </xf>
    <xf numFmtId="0" fontId="4" fillId="11" borderId="6" xfId="2" applyFont="1" applyFill="1" applyBorder="1" applyAlignment="1" applyProtection="1">
      <alignment horizontal="center" vertical="center"/>
      <protection locked="0"/>
    </xf>
    <xf numFmtId="0" fontId="4" fillId="11" borderId="20" xfId="2" applyFont="1" applyFill="1" applyBorder="1" applyAlignment="1" applyProtection="1">
      <alignment horizontal="center" vertical="center"/>
      <protection locked="0"/>
    </xf>
    <xf numFmtId="0" fontId="4" fillId="11" borderId="55" xfId="2" applyFont="1" applyFill="1" applyBorder="1" applyAlignment="1" applyProtection="1">
      <alignment horizontal="center" vertical="center"/>
      <protection locked="0"/>
    </xf>
    <xf numFmtId="0" fontId="4" fillId="11" borderId="21" xfId="2" applyFont="1" applyFill="1" applyBorder="1" applyAlignment="1" applyProtection="1">
      <alignment horizontal="center" vertical="center"/>
      <protection locked="0"/>
    </xf>
    <xf numFmtId="0" fontId="4" fillId="11" borderId="31" xfId="2" applyFont="1" applyFill="1" applyBorder="1" applyAlignment="1" applyProtection="1">
      <alignment horizontal="center" vertical="center"/>
      <protection locked="0"/>
    </xf>
    <xf numFmtId="0" fontId="4" fillId="11" borderId="22" xfId="2" applyFont="1" applyFill="1" applyBorder="1" applyAlignment="1" applyProtection="1">
      <alignment horizontal="center" vertical="center"/>
      <protection locked="0"/>
    </xf>
    <xf numFmtId="0" fontId="4" fillId="2" borderId="6" xfId="2" applyFont="1" applyFill="1" applyBorder="1" applyAlignment="1" applyProtection="1">
      <alignment horizontal="left"/>
      <protection locked="0"/>
    </xf>
    <xf numFmtId="0" fontId="4" fillId="2" borderId="10" xfId="2" applyFont="1" applyFill="1" applyBorder="1" applyAlignment="1" applyProtection="1">
      <alignment horizontal="left"/>
      <protection locked="0"/>
    </xf>
    <xf numFmtId="0" fontId="2" fillId="2" borderId="46" xfId="2" applyFont="1" applyFill="1" applyBorder="1" applyAlignment="1" applyProtection="1">
      <alignment horizontal="left"/>
    </xf>
    <xf numFmtId="0" fontId="2" fillId="2" borderId="0" xfId="2" applyFont="1" applyFill="1" applyBorder="1" applyAlignment="1" applyProtection="1">
      <alignment horizontal="left"/>
    </xf>
    <xf numFmtId="0" fontId="2" fillId="2" borderId="47" xfId="2" applyFont="1" applyFill="1" applyBorder="1" applyAlignment="1" applyProtection="1">
      <alignment horizontal="left"/>
    </xf>
    <xf numFmtId="0" fontId="6" fillId="2" borderId="6" xfId="2" applyFont="1" applyFill="1" applyBorder="1" applyAlignment="1" applyProtection="1">
      <alignment horizontal="left"/>
      <protection locked="0"/>
    </xf>
    <xf numFmtId="0" fontId="6" fillId="2" borderId="6" xfId="2" applyFont="1" applyFill="1" applyBorder="1" applyAlignment="1" applyProtection="1">
      <alignment horizontal="center"/>
      <protection locked="0"/>
    </xf>
    <xf numFmtId="0" fontId="2" fillId="2" borderId="42" xfId="2" applyFont="1" applyFill="1" applyBorder="1" applyAlignment="1" applyProtection="1">
      <alignment horizontal="center"/>
    </xf>
    <xf numFmtId="0" fontId="7" fillId="2" borderId="6" xfId="2" applyFont="1" applyFill="1" applyBorder="1" applyAlignment="1" applyProtection="1">
      <alignment horizontal="left"/>
      <protection locked="0"/>
    </xf>
    <xf numFmtId="0" fontId="2" fillId="0" borderId="0" xfId="2" applyFont="1" applyFill="1" applyBorder="1" applyAlignment="1" applyProtection="1"/>
    <xf numFmtId="0" fontId="7" fillId="0" borderId="6" xfId="2" applyFont="1" applyFill="1" applyBorder="1" applyAlignment="1" applyProtection="1">
      <alignment horizontal="left"/>
      <protection locked="0"/>
    </xf>
    <xf numFmtId="0" fontId="2" fillId="0" borderId="0" xfId="2" applyFont="1" applyBorder="1" applyAlignment="1" applyProtection="1"/>
    <xf numFmtId="164" fontId="4" fillId="0" borderId="6" xfId="2" applyNumberFormat="1" applyFont="1" applyFill="1" applyBorder="1" applyAlignment="1" applyProtection="1">
      <alignment horizontal="left"/>
      <protection locked="0"/>
    </xf>
    <xf numFmtId="49" fontId="6" fillId="2" borderId="6" xfId="2" applyNumberFormat="1" applyFont="1" applyFill="1" applyBorder="1" applyAlignment="1" applyProtection="1">
      <alignment horizontal="center"/>
      <protection locked="0"/>
    </xf>
    <xf numFmtId="0" fontId="12" fillId="0" borderId="6" xfId="2" applyFont="1" applyBorder="1" applyAlignment="1" applyProtection="1">
      <alignment horizontal="center"/>
      <protection locked="0"/>
    </xf>
    <xf numFmtId="0" fontId="6" fillId="0" borderId="6" xfId="2" applyFont="1" applyBorder="1" applyAlignment="1" applyProtection="1">
      <alignment horizontal="center"/>
      <protection locked="0"/>
    </xf>
    <xf numFmtId="49" fontId="6" fillId="2" borderId="10" xfId="2" applyNumberFormat="1" applyFont="1" applyFill="1" applyBorder="1" applyAlignment="1" applyProtection="1">
      <alignment horizontal="center"/>
      <protection locked="0"/>
    </xf>
    <xf numFmtId="0" fontId="24" fillId="2" borderId="10" xfId="2" applyFont="1" applyFill="1" applyBorder="1" applyAlignment="1" applyProtection="1">
      <alignment horizontal="left"/>
      <protection locked="0"/>
    </xf>
    <xf numFmtId="49" fontId="4" fillId="11" borderId="55" xfId="2" applyNumberFormat="1" applyFont="1" applyFill="1" applyBorder="1" applyAlignment="1" applyProtection="1">
      <alignment horizontal="center" vertical="center"/>
      <protection locked="0"/>
    </xf>
    <xf numFmtId="14" fontId="4" fillId="11" borderId="55" xfId="2" applyNumberFormat="1" applyFont="1" applyFill="1" applyBorder="1" applyAlignment="1" applyProtection="1">
      <alignment horizontal="center" vertical="center"/>
    </xf>
    <xf numFmtId="0" fontId="4" fillId="11" borderId="8" xfId="2" applyFont="1" applyFill="1" applyBorder="1" applyAlignment="1" applyProtection="1">
      <alignment horizontal="center" vertical="center"/>
    </xf>
    <xf numFmtId="0" fontId="4" fillId="11" borderId="53" xfId="2" applyFont="1" applyFill="1" applyBorder="1" applyAlignment="1" applyProtection="1">
      <alignment horizontal="center" vertical="center"/>
    </xf>
    <xf numFmtId="0" fontId="4" fillId="11" borderId="21" xfId="2" applyFont="1" applyFill="1" applyBorder="1" applyAlignment="1" applyProtection="1">
      <alignment horizontal="center" vertical="center"/>
    </xf>
    <xf numFmtId="165" fontId="4" fillId="11" borderId="55" xfId="2" applyNumberFormat="1" applyFont="1" applyFill="1" applyBorder="1" applyAlignment="1" applyProtection="1">
      <alignment horizontal="center" vertical="center"/>
      <protection locked="0"/>
    </xf>
    <xf numFmtId="165" fontId="4" fillId="11" borderId="8" xfId="2" applyNumberFormat="1" applyFont="1" applyFill="1" applyBorder="1" applyAlignment="1" applyProtection="1">
      <alignment horizontal="center" vertical="center"/>
      <protection locked="0"/>
    </xf>
    <xf numFmtId="165" fontId="4" fillId="11" borderId="53" xfId="2" applyNumberFormat="1" applyFont="1" applyFill="1" applyBorder="1" applyAlignment="1" applyProtection="1">
      <alignment horizontal="center" vertical="center"/>
      <protection locked="0"/>
    </xf>
    <xf numFmtId="1" fontId="4" fillId="11" borderId="55" xfId="2" applyNumberFormat="1" applyFont="1" applyFill="1" applyBorder="1" applyAlignment="1" applyProtection="1">
      <alignment horizontal="center" vertical="center"/>
      <protection locked="0"/>
    </xf>
    <xf numFmtId="1" fontId="4" fillId="11" borderId="8" xfId="2" applyNumberFormat="1" applyFont="1" applyFill="1" applyBorder="1" applyAlignment="1" applyProtection="1">
      <alignment horizontal="center" vertical="center"/>
      <protection locked="0"/>
    </xf>
    <xf numFmtId="1" fontId="4" fillId="11" borderId="21" xfId="2" applyNumberFormat="1" applyFont="1" applyFill="1" applyBorder="1" applyAlignment="1" applyProtection="1">
      <alignment horizontal="center" vertical="center"/>
      <protection locked="0"/>
    </xf>
    <xf numFmtId="166" fontId="4" fillId="11" borderId="17" xfId="2" applyNumberFormat="1" applyFont="1" applyFill="1" applyBorder="1" applyAlignment="1" applyProtection="1">
      <alignment horizontal="center" vertical="center"/>
      <protection locked="0"/>
    </xf>
    <xf numFmtId="166" fontId="4" fillId="11" borderId="8" xfId="2" applyNumberFormat="1" applyFont="1" applyFill="1" applyBorder="1" applyAlignment="1" applyProtection="1">
      <alignment horizontal="center" vertical="center"/>
      <protection locked="0"/>
    </xf>
    <xf numFmtId="166" fontId="4" fillId="11" borderId="31" xfId="2" applyNumberFormat="1" applyFont="1" applyFill="1" applyBorder="1" applyAlignment="1" applyProtection="1">
      <alignment horizontal="center" vertical="center"/>
      <protection locked="0"/>
    </xf>
    <xf numFmtId="166" fontId="4" fillId="11" borderId="23" xfId="2" applyNumberFormat="1" applyFont="1" applyFill="1" applyBorder="1" applyAlignment="1" applyProtection="1">
      <alignment horizontal="center" vertical="center"/>
      <protection locked="0"/>
    </xf>
    <xf numFmtId="166" fontId="4" fillId="11" borderId="2" xfId="2" applyNumberFormat="1" applyFont="1" applyFill="1" applyBorder="1" applyAlignment="1" applyProtection="1">
      <alignment horizontal="center" vertical="center"/>
      <protection locked="0"/>
    </xf>
    <xf numFmtId="166" fontId="4" fillId="11" borderId="24" xfId="2" applyNumberFormat="1" applyFont="1" applyFill="1" applyBorder="1" applyAlignment="1" applyProtection="1">
      <alignment horizontal="center" vertical="center"/>
      <protection locked="0"/>
    </xf>
    <xf numFmtId="167" fontId="4" fillId="11" borderId="8" xfId="2" applyNumberFormat="1" applyFont="1" applyFill="1" applyBorder="1" applyAlignment="1" applyProtection="1">
      <alignment horizontal="center" vertical="center"/>
      <protection locked="0"/>
    </xf>
    <xf numFmtId="167" fontId="4" fillId="11" borderId="53" xfId="2" applyNumberFormat="1" applyFont="1" applyFill="1" applyBorder="1" applyAlignment="1" applyProtection="1">
      <alignment horizontal="center" vertical="center"/>
      <protection locked="0"/>
    </xf>
    <xf numFmtId="168" fontId="4" fillId="11" borderId="55" xfId="2" applyNumberFormat="1" applyFont="1" applyFill="1" applyBorder="1" applyAlignment="1" applyProtection="1">
      <alignment horizontal="center" vertical="center"/>
      <protection locked="0"/>
    </xf>
    <xf numFmtId="168" fontId="4" fillId="11" borderId="8" xfId="2" applyNumberFormat="1" applyFont="1" applyFill="1" applyBorder="1" applyAlignment="1" applyProtection="1">
      <alignment horizontal="center" vertical="center"/>
      <protection locked="0"/>
    </xf>
    <xf numFmtId="168" fontId="4" fillId="11" borderId="53" xfId="2" applyNumberFormat="1" applyFont="1" applyFill="1" applyBorder="1" applyAlignment="1" applyProtection="1">
      <alignment horizontal="center" vertical="center"/>
      <protection locked="0"/>
    </xf>
    <xf numFmtId="168" fontId="4" fillId="11" borderId="21" xfId="2" applyNumberFormat="1" applyFont="1" applyFill="1" applyBorder="1" applyAlignment="1" applyProtection="1">
      <alignment horizontal="center" vertical="center"/>
      <protection locked="0"/>
    </xf>
    <xf numFmtId="169" fontId="4" fillId="11" borderId="55" xfId="2" applyNumberFormat="1" applyFont="1" applyFill="1" applyBorder="1" applyAlignment="1" applyProtection="1">
      <alignment horizontal="center" vertical="center"/>
      <protection locked="0"/>
    </xf>
    <xf numFmtId="169" fontId="4" fillId="11" borderId="8" xfId="2" applyNumberFormat="1" applyFont="1" applyFill="1" applyBorder="1" applyAlignment="1" applyProtection="1">
      <alignment horizontal="center" vertical="center"/>
      <protection locked="0"/>
    </xf>
    <xf numFmtId="169" fontId="4" fillId="11" borderId="31" xfId="2" applyNumberFormat="1" applyFont="1" applyFill="1" applyBorder="1" applyAlignment="1" applyProtection="1">
      <alignment horizontal="center" vertical="center"/>
      <protection locked="0"/>
    </xf>
    <xf numFmtId="0" fontId="33" fillId="14" borderId="3" xfId="2" applyFont="1" applyFill="1" applyBorder="1" applyAlignment="1" applyProtection="1">
      <alignment horizontal="right" vertical="center"/>
    </xf>
    <xf numFmtId="0" fontId="38" fillId="0" borderId="37" xfId="2" applyFont="1" applyBorder="1" applyAlignment="1" applyProtection="1">
      <alignment horizontal="center"/>
      <protection locked="0"/>
    </xf>
    <xf numFmtId="0" fontId="37" fillId="0" borderId="3" xfId="2" applyFont="1" applyBorder="1" applyAlignment="1" applyProtection="1">
      <alignment horizontal="center"/>
      <protection locked="0"/>
    </xf>
    <xf numFmtId="0" fontId="37" fillId="0" borderId="38" xfId="2" applyFont="1" applyBorder="1" applyAlignment="1" applyProtection="1">
      <alignment horizontal="center"/>
      <protection locked="0"/>
    </xf>
    <xf numFmtId="0" fontId="33" fillId="14" borderId="3" xfId="2" applyFont="1" applyFill="1" applyBorder="1" applyAlignment="1" applyProtection="1">
      <alignment horizontal="left" vertical="center"/>
      <protection locked="0"/>
    </xf>
    <xf numFmtId="0" fontId="33" fillId="14" borderId="38" xfId="2" applyFont="1" applyFill="1" applyBorder="1" applyAlignment="1" applyProtection="1">
      <alignment horizontal="left" vertical="center"/>
      <protection locked="0"/>
    </xf>
    <xf numFmtId="14" fontId="4" fillId="0" borderId="0" xfId="2" applyNumberFormat="1" applyFont="1" applyBorder="1" applyAlignment="1" applyProtection="1">
      <alignment horizontal="center" vertical="center"/>
      <protection locked="0"/>
    </xf>
    <xf numFmtId="14" fontId="4" fillId="0" borderId="47" xfId="2" applyNumberFormat="1" applyFont="1" applyBorder="1" applyAlignment="1" applyProtection="1">
      <alignment horizontal="center" vertical="center"/>
      <protection locked="0"/>
    </xf>
    <xf numFmtId="0" fontId="4" fillId="2" borderId="4" xfId="2" applyFont="1" applyFill="1" applyBorder="1" applyAlignment="1" applyProtection="1">
      <alignment horizontal="left"/>
      <protection locked="0"/>
    </xf>
    <xf numFmtId="0" fontId="2" fillId="0" borderId="8" xfId="2" applyFont="1" applyFill="1" applyBorder="1" applyAlignment="1" applyProtection="1"/>
    <xf numFmtId="0" fontId="2" fillId="0" borderId="8" xfId="2" applyFont="1" applyBorder="1" applyAlignment="1" applyProtection="1"/>
    <xf numFmtId="164" fontId="4" fillId="0" borderId="4" xfId="2" applyNumberFormat="1" applyFont="1" applyFill="1" applyBorder="1" applyAlignment="1" applyProtection="1">
      <alignment horizontal="left"/>
      <protection locked="0"/>
    </xf>
    <xf numFmtId="164" fontId="4" fillId="0" borderId="49" xfId="2" applyNumberFormat="1" applyFont="1" applyFill="1" applyBorder="1" applyAlignment="1" applyProtection="1">
      <alignment horizontal="left"/>
      <protection locked="0"/>
    </xf>
    <xf numFmtId="49" fontId="6" fillId="2" borderId="45" xfId="2" applyNumberFormat="1" applyFont="1" applyFill="1" applyBorder="1" applyAlignment="1" applyProtection="1">
      <alignment horizontal="center"/>
      <protection locked="0"/>
    </xf>
    <xf numFmtId="0" fontId="6" fillId="2" borderId="22" xfId="2" applyFont="1" applyFill="1" applyBorder="1" applyAlignment="1" applyProtection="1">
      <alignment horizontal="left"/>
      <protection locked="0"/>
    </xf>
    <xf numFmtId="0" fontId="4" fillId="2" borderId="22" xfId="2" applyFont="1" applyFill="1" applyBorder="1" applyAlignment="1" applyProtection="1">
      <alignment horizontal="left"/>
      <protection locked="0"/>
    </xf>
    <xf numFmtId="0" fontId="34" fillId="12" borderId="33" xfId="2" applyFont="1" applyFill="1" applyBorder="1" applyAlignment="1" applyProtection="1">
      <alignment horizontal="center" vertical="center"/>
    </xf>
    <xf numFmtId="0" fontId="34" fillId="12" borderId="10" xfId="2" applyFont="1" applyFill="1" applyBorder="1" applyAlignment="1" applyProtection="1">
      <alignment horizontal="center" vertical="center"/>
    </xf>
    <xf numFmtId="0" fontId="34" fillId="12" borderId="45" xfId="2" applyFont="1" applyFill="1" applyBorder="1" applyAlignment="1" applyProtection="1">
      <alignment horizontal="center" vertical="center"/>
    </xf>
    <xf numFmtId="0" fontId="35" fillId="0" borderId="42" xfId="2" applyFont="1" applyFill="1" applyBorder="1" applyAlignment="1" applyProtection="1">
      <alignment horizontal="left"/>
    </xf>
    <xf numFmtId="0" fontId="35" fillId="0" borderId="44" xfId="2" applyFont="1" applyFill="1" applyBorder="1" applyAlignment="1" applyProtection="1">
      <alignment horizontal="left"/>
    </xf>
    <xf numFmtId="0" fontId="35" fillId="2" borderId="0" xfId="2" applyFont="1" applyFill="1" applyBorder="1" applyAlignment="1" applyProtection="1">
      <alignment horizontal="left"/>
    </xf>
    <xf numFmtId="0" fontId="35" fillId="2" borderId="19" xfId="2" applyFont="1" applyFill="1" applyBorder="1" applyAlignment="1" applyProtection="1">
      <alignment horizontal="left"/>
    </xf>
    <xf numFmtId="49" fontId="2" fillId="12" borderId="33" xfId="2" applyNumberFormat="1" applyFont="1" applyFill="1" applyBorder="1" applyAlignment="1" applyProtection="1">
      <alignment horizontal="center"/>
    </xf>
    <xf numFmtId="49" fontId="2" fillId="12" borderId="10" xfId="2" applyNumberFormat="1" applyFont="1" applyFill="1" applyBorder="1" applyAlignment="1" applyProtection="1">
      <alignment horizontal="center"/>
    </xf>
    <xf numFmtId="49" fontId="2" fillId="12" borderId="45" xfId="2" applyNumberFormat="1" applyFont="1" applyFill="1" applyBorder="1" applyAlignment="1" applyProtection="1">
      <alignment horizontal="center"/>
    </xf>
    <xf numFmtId="0" fontId="2" fillId="12" borderId="33" xfId="2" applyFont="1" applyFill="1" applyBorder="1" applyAlignment="1" applyProtection="1"/>
    <xf numFmtId="0" fontId="2" fillId="12" borderId="10" xfId="2" applyFont="1" applyFill="1" applyBorder="1" applyAlignment="1" applyProtection="1"/>
    <xf numFmtId="0" fontId="2" fillId="12" borderId="32" xfId="2" applyFont="1" applyFill="1" applyBorder="1" applyAlignment="1" applyProtection="1"/>
    <xf numFmtId="0" fontId="2" fillId="12" borderId="11" xfId="2" applyFont="1" applyFill="1" applyBorder="1" applyAlignment="1" applyProtection="1"/>
    <xf numFmtId="0" fontId="2" fillId="12" borderId="45" xfId="2" applyFont="1" applyFill="1" applyBorder="1" applyAlignment="1" applyProtection="1"/>
    <xf numFmtId="49" fontId="2" fillId="2" borderId="18" xfId="2" applyNumberFormat="1" applyFont="1" applyFill="1" applyBorder="1" applyAlignment="1" applyProtection="1">
      <alignment horizontal="left" vertical="center" wrapText="1"/>
    </xf>
    <xf numFmtId="0" fontId="1" fillId="0" borderId="0" xfId="2" applyBorder="1" applyAlignment="1" applyProtection="1">
      <alignment horizontal="left" vertical="center" wrapText="1"/>
    </xf>
    <xf numFmtId="0" fontId="1" fillId="0" borderId="19" xfId="2" applyBorder="1" applyAlignment="1" applyProtection="1">
      <alignment horizontal="left" vertical="center" wrapText="1"/>
    </xf>
    <xf numFmtId="0" fontId="1" fillId="0" borderId="5" xfId="2" applyBorder="1" applyAlignment="1" applyProtection="1">
      <alignment horizontal="left" vertical="center" wrapText="1"/>
    </xf>
    <xf numFmtId="0" fontId="1" fillId="0" borderId="6" xfId="2" applyBorder="1" applyAlignment="1" applyProtection="1">
      <alignment horizontal="left" vertical="center" wrapText="1"/>
    </xf>
    <xf numFmtId="0" fontId="1" fillId="0" borderId="22" xfId="2" applyBorder="1" applyAlignment="1" applyProtection="1">
      <alignment horizontal="left" vertical="center" wrapText="1"/>
    </xf>
    <xf numFmtId="49" fontId="4" fillId="11" borderId="18" xfId="2" applyNumberFormat="1" applyFont="1" applyFill="1" applyBorder="1" applyAlignment="1" applyProtection="1">
      <alignment horizontal="center" vertical="center"/>
    </xf>
    <xf numFmtId="0" fontId="4" fillId="11" borderId="5" xfId="2" applyFont="1" applyFill="1" applyBorder="1" applyAlignment="1" applyProtection="1">
      <alignment horizontal="center" vertical="center"/>
    </xf>
    <xf numFmtId="0" fontId="4" fillId="11" borderId="46" xfId="2" applyFont="1" applyFill="1" applyBorder="1" applyAlignment="1" applyProtection="1">
      <alignment horizontal="center" vertical="center"/>
    </xf>
    <xf numFmtId="0" fontId="4" fillId="11" borderId="19" xfId="2" applyFont="1" applyFill="1" applyBorder="1" applyAlignment="1" applyProtection="1">
      <alignment horizontal="center" vertical="center"/>
    </xf>
    <xf numFmtId="0" fontId="4" fillId="11" borderId="22" xfId="2" applyFont="1" applyFill="1" applyBorder="1" applyAlignment="1" applyProtection="1">
      <alignment horizontal="center" vertical="center"/>
    </xf>
    <xf numFmtId="0" fontId="1" fillId="0" borderId="42" xfId="2" applyBorder="1" applyAlignment="1" applyProtection="1">
      <alignment horizontal="left" vertical="center" wrapText="1"/>
    </xf>
    <xf numFmtId="0" fontId="1" fillId="0" borderId="44" xfId="2" applyBorder="1" applyAlignment="1" applyProtection="1">
      <alignment horizontal="left" vertical="center" wrapText="1"/>
    </xf>
    <xf numFmtId="0" fontId="1" fillId="0" borderId="18" xfId="2" applyBorder="1" applyAlignment="1" applyProtection="1">
      <alignment horizontal="left" vertical="center" wrapText="1"/>
    </xf>
    <xf numFmtId="49" fontId="4" fillId="0" borderId="50" xfId="2" applyNumberFormat="1" applyFont="1" applyFill="1" applyBorder="1" applyAlignment="1" applyProtection="1">
      <alignment horizontal="center" vertical="center"/>
    </xf>
    <xf numFmtId="0" fontId="4" fillId="0" borderId="42" xfId="2" applyFont="1" applyBorder="1" applyAlignment="1" applyProtection="1">
      <alignment horizontal="center" vertical="center"/>
    </xf>
    <xf numFmtId="0" fontId="4" fillId="0" borderId="43" xfId="2" applyFont="1" applyBorder="1" applyAlignment="1" applyProtection="1">
      <alignment horizontal="center" vertical="center"/>
    </xf>
    <xf numFmtId="0" fontId="4" fillId="0" borderId="18" xfId="2" applyFont="1" applyBorder="1" applyAlignment="1" applyProtection="1">
      <alignment horizontal="center" vertical="center"/>
    </xf>
    <xf numFmtId="0" fontId="4" fillId="0" borderId="0" xfId="2" applyFont="1" applyBorder="1" applyAlignment="1" applyProtection="1">
      <alignment horizontal="center" vertical="center"/>
    </xf>
    <xf numFmtId="0" fontId="4" fillId="0" borderId="47" xfId="2" applyFont="1" applyBorder="1" applyAlignment="1" applyProtection="1">
      <alignment horizontal="center" vertical="center"/>
    </xf>
    <xf numFmtId="0" fontId="4" fillId="0" borderId="41" xfId="2" applyFont="1" applyFill="1" applyBorder="1" applyAlignment="1" applyProtection="1">
      <alignment horizontal="center" vertical="center"/>
    </xf>
    <xf numFmtId="0" fontId="4" fillId="0" borderId="46" xfId="2" applyFont="1" applyBorder="1" applyAlignment="1" applyProtection="1">
      <alignment horizontal="center" vertical="center"/>
    </xf>
    <xf numFmtId="0" fontId="4" fillId="0" borderId="41" xfId="2" applyFont="1" applyBorder="1" applyAlignment="1" applyProtection="1">
      <alignment horizontal="center" vertical="center"/>
    </xf>
    <xf numFmtId="0" fontId="4" fillId="0" borderId="44" xfId="2" applyFont="1" applyBorder="1" applyAlignment="1" applyProtection="1">
      <alignment horizontal="center" vertical="center"/>
    </xf>
    <xf numFmtId="0" fontId="4" fillId="0" borderId="19" xfId="2" applyFont="1" applyBorder="1" applyAlignment="1" applyProtection="1">
      <alignment horizontal="center" vertical="center"/>
    </xf>
    <xf numFmtId="49" fontId="3" fillId="12" borderId="50" xfId="2" applyNumberFormat="1" applyFont="1" applyFill="1" applyBorder="1" applyAlignment="1" applyProtection="1">
      <alignment horizontal="center" vertical="top" wrapText="1"/>
    </xf>
    <xf numFmtId="49" fontId="3" fillId="12" borderId="42" xfId="2" applyNumberFormat="1" applyFont="1" applyFill="1" applyBorder="1" applyAlignment="1" applyProtection="1">
      <alignment horizontal="center" vertical="top" wrapText="1"/>
    </xf>
    <xf numFmtId="49" fontId="3" fillId="12" borderId="44" xfId="2" applyNumberFormat="1" applyFont="1" applyFill="1" applyBorder="1" applyAlignment="1" applyProtection="1">
      <alignment horizontal="center" vertical="top" wrapText="1"/>
    </xf>
    <xf numFmtId="49" fontId="3" fillId="12" borderId="23" xfId="2" applyNumberFormat="1" applyFont="1" applyFill="1" applyBorder="1" applyAlignment="1" applyProtection="1">
      <alignment horizontal="center" vertical="top" wrapText="1"/>
    </xf>
    <xf numFmtId="49" fontId="3" fillId="12" borderId="2" xfId="2" applyNumberFormat="1" applyFont="1" applyFill="1" applyBorder="1" applyAlignment="1" applyProtection="1">
      <alignment horizontal="center" vertical="top" wrapText="1"/>
    </xf>
    <xf numFmtId="49" fontId="3" fillId="12" borderId="24" xfId="2" applyNumberFormat="1" applyFont="1" applyFill="1" applyBorder="1" applyAlignment="1" applyProtection="1">
      <alignment horizontal="center" vertical="top" wrapText="1"/>
    </xf>
    <xf numFmtId="0" fontId="23" fillId="12" borderId="50" xfId="2" applyFont="1" applyFill="1" applyBorder="1" applyAlignment="1" applyProtection="1">
      <alignment horizontal="center"/>
    </xf>
    <xf numFmtId="0" fontId="23" fillId="12" borderId="42" xfId="2" applyFont="1" applyFill="1" applyBorder="1" applyAlignment="1" applyProtection="1">
      <alignment horizontal="center"/>
    </xf>
    <xf numFmtId="0" fontId="23" fillId="12" borderId="43" xfId="2" applyFont="1" applyFill="1" applyBorder="1" applyAlignment="1" applyProtection="1">
      <alignment horizontal="center"/>
    </xf>
    <xf numFmtId="0" fontId="23" fillId="12" borderId="18" xfId="2" applyFont="1" applyFill="1" applyBorder="1" applyAlignment="1" applyProtection="1">
      <alignment horizontal="center"/>
    </xf>
    <xf numFmtId="0" fontId="23" fillId="12" borderId="0" xfId="2" applyFont="1" applyFill="1" applyBorder="1" applyAlignment="1" applyProtection="1">
      <alignment horizontal="center"/>
    </xf>
    <xf numFmtId="0" fontId="23" fillId="12" borderId="47" xfId="2" applyFont="1" applyFill="1" applyBorder="1" applyAlignment="1" applyProtection="1">
      <alignment horizontal="center"/>
    </xf>
    <xf numFmtId="0" fontId="3" fillId="12" borderId="41" xfId="2" applyFont="1" applyFill="1" applyBorder="1" applyAlignment="1" applyProtection="1">
      <alignment horizontal="center" wrapText="1"/>
    </xf>
    <xf numFmtId="0" fontId="3" fillId="12" borderId="42" xfId="2" applyFont="1" applyFill="1" applyBorder="1" applyAlignment="1" applyProtection="1">
      <alignment horizontal="center" wrapText="1"/>
    </xf>
    <xf numFmtId="0" fontId="3" fillId="12" borderId="43" xfId="2" applyFont="1" applyFill="1" applyBorder="1" applyAlignment="1" applyProtection="1">
      <alignment horizontal="center" wrapText="1"/>
    </xf>
    <xf numFmtId="0" fontId="3" fillId="12" borderId="46" xfId="2" applyFont="1" applyFill="1" applyBorder="1" applyAlignment="1" applyProtection="1">
      <alignment horizontal="center" wrapText="1"/>
    </xf>
    <xf numFmtId="0" fontId="3" fillId="12" borderId="0" xfId="2" applyFont="1" applyFill="1" applyBorder="1" applyAlignment="1" applyProtection="1">
      <alignment horizontal="center" wrapText="1"/>
    </xf>
    <xf numFmtId="0" fontId="3" fillId="12" borderId="47" xfId="2" applyFont="1" applyFill="1" applyBorder="1" applyAlignment="1" applyProtection="1">
      <alignment horizontal="center" wrapText="1"/>
    </xf>
    <xf numFmtId="0" fontId="3" fillId="12" borderId="61" xfId="2" applyFont="1" applyFill="1" applyBorder="1" applyAlignment="1" applyProtection="1">
      <alignment horizontal="center"/>
    </xf>
    <xf numFmtId="0" fontId="3" fillId="12" borderId="62" xfId="2" applyFont="1" applyFill="1" applyBorder="1" applyAlignment="1" applyProtection="1">
      <alignment horizontal="center"/>
    </xf>
    <xf numFmtId="0" fontId="23" fillId="12" borderId="41" xfId="2" applyFont="1" applyFill="1" applyBorder="1" applyAlignment="1" applyProtection="1">
      <alignment horizontal="center" wrapText="1"/>
    </xf>
    <xf numFmtId="0" fontId="23" fillId="12" borderId="42" xfId="2" applyFont="1" applyFill="1" applyBorder="1" applyAlignment="1" applyProtection="1">
      <alignment horizontal="center" wrapText="1"/>
    </xf>
    <xf numFmtId="0" fontId="23" fillId="12" borderId="43" xfId="2" applyFont="1" applyFill="1" applyBorder="1" applyAlignment="1" applyProtection="1">
      <alignment horizontal="center" wrapText="1"/>
    </xf>
    <xf numFmtId="0" fontId="23" fillId="12" borderId="46" xfId="2" applyFont="1" applyFill="1" applyBorder="1" applyAlignment="1" applyProtection="1">
      <alignment horizontal="center" wrapText="1"/>
    </xf>
    <xf numFmtId="0" fontId="23" fillId="12" borderId="0" xfId="2" applyFont="1" applyFill="1" applyBorder="1" applyAlignment="1" applyProtection="1">
      <alignment horizontal="center" wrapText="1"/>
    </xf>
    <xf numFmtId="0" fontId="23" fillId="12" borderId="47" xfId="2" applyFont="1" applyFill="1" applyBorder="1" applyAlignment="1" applyProtection="1">
      <alignment horizontal="center" wrapText="1"/>
    </xf>
    <xf numFmtId="0" fontId="23" fillId="12" borderId="41" xfId="2" applyFont="1" applyFill="1" applyBorder="1" applyAlignment="1" applyProtection="1">
      <alignment horizontal="center"/>
    </xf>
    <xf numFmtId="0" fontId="23" fillId="12" borderId="46" xfId="2" applyFont="1" applyFill="1" applyBorder="1" applyAlignment="1" applyProtection="1">
      <alignment horizontal="center"/>
    </xf>
    <xf numFmtId="0" fontId="23" fillId="12" borderId="44" xfId="2" applyFont="1" applyFill="1" applyBorder="1" applyAlignment="1" applyProtection="1">
      <alignment horizontal="center"/>
    </xf>
    <xf numFmtId="0" fontId="23" fillId="12" borderId="19" xfId="2" applyFont="1" applyFill="1" applyBorder="1" applyAlignment="1" applyProtection="1">
      <alignment horizontal="center"/>
    </xf>
    <xf numFmtId="49" fontId="2" fillId="7" borderId="17" xfId="2" applyNumberFormat="1" applyFont="1" applyFill="1" applyBorder="1" applyAlignment="1" applyProtection="1">
      <alignment horizontal="left" vertical="center" wrapText="1"/>
    </xf>
    <xf numFmtId="0" fontId="1" fillId="7" borderId="8" xfId="2" applyFill="1" applyBorder="1" applyAlignment="1" applyProtection="1">
      <alignment horizontal="left" vertical="center" wrapText="1"/>
    </xf>
    <xf numFmtId="49" fontId="2" fillId="7" borderId="23" xfId="2" applyNumberFormat="1" applyFont="1" applyFill="1" applyBorder="1" applyAlignment="1" applyProtection="1">
      <alignment horizontal="left" vertical="center" wrapText="1"/>
    </xf>
    <xf numFmtId="0" fontId="1" fillId="7" borderId="2" xfId="2" applyFill="1" applyBorder="1" applyAlignment="1" applyProtection="1">
      <alignment horizontal="left" vertical="center" wrapText="1"/>
    </xf>
    <xf numFmtId="49" fontId="4" fillId="13" borderId="59" xfId="2" applyNumberFormat="1" applyFont="1" applyFill="1" applyBorder="1" applyAlignment="1" applyProtection="1">
      <alignment horizontal="center" vertical="center"/>
      <protection locked="0"/>
    </xf>
    <xf numFmtId="49" fontId="4" fillId="13" borderId="57" xfId="2" applyNumberFormat="1" applyFont="1" applyFill="1" applyBorder="1" applyAlignment="1" applyProtection="1">
      <alignment horizontal="center" vertical="center"/>
      <protection locked="0"/>
    </xf>
    <xf numFmtId="49" fontId="4" fillId="13" borderId="16" xfId="2" applyNumberFormat="1" applyFont="1" applyFill="1" applyBorder="1" applyAlignment="1" applyProtection="1">
      <alignment horizontal="center" vertical="center"/>
      <protection locked="0"/>
    </xf>
    <xf numFmtId="49" fontId="4" fillId="13" borderId="7" xfId="2" applyNumberFormat="1" applyFont="1" applyFill="1" applyBorder="1" applyAlignment="1" applyProtection="1">
      <alignment horizontal="center" vertical="center"/>
      <protection locked="0"/>
    </xf>
    <xf numFmtId="14" fontId="4" fillId="11" borderId="57" xfId="2" applyNumberFormat="1" applyFont="1" applyFill="1" applyBorder="1" applyAlignment="1" applyProtection="1">
      <alignment horizontal="center" vertical="center"/>
    </xf>
    <xf numFmtId="0" fontId="4" fillId="11" borderId="57" xfId="2" applyFont="1" applyFill="1" applyBorder="1" applyAlignment="1" applyProtection="1">
      <alignment horizontal="center" vertical="center"/>
    </xf>
    <xf numFmtId="0" fontId="4" fillId="11" borderId="7" xfId="2" applyFont="1" applyFill="1" applyBorder="1" applyAlignment="1" applyProtection="1">
      <alignment horizontal="center" vertical="center"/>
    </xf>
    <xf numFmtId="0" fontId="4" fillId="11" borderId="60" xfId="2" applyFont="1" applyFill="1" applyBorder="1" applyAlignment="1" applyProtection="1">
      <alignment horizontal="center" vertical="center"/>
    </xf>
    <xf numFmtId="0" fontId="4" fillId="11" borderId="14" xfId="2" applyFont="1" applyFill="1" applyBorder="1" applyAlignment="1" applyProtection="1">
      <alignment horizontal="center" vertical="center"/>
    </xf>
    <xf numFmtId="0" fontId="4" fillId="13" borderId="27" xfId="2" applyFont="1" applyFill="1" applyBorder="1" applyAlignment="1" applyProtection="1">
      <alignment horizontal="center" vertical="center"/>
      <protection locked="0"/>
    </xf>
    <xf numFmtId="0" fontId="4" fillId="13" borderId="56" xfId="2" applyFont="1" applyFill="1" applyBorder="1" applyAlignment="1" applyProtection="1">
      <alignment horizontal="center" vertical="center"/>
      <protection locked="0"/>
    </xf>
    <xf numFmtId="1" fontId="4" fillId="11" borderId="55" xfId="2" applyNumberFormat="1" applyFont="1" applyFill="1" applyBorder="1" applyAlignment="1" applyProtection="1">
      <alignment horizontal="center" vertical="center"/>
    </xf>
    <xf numFmtId="1" fontId="4" fillId="11" borderId="53" xfId="2" applyNumberFormat="1" applyFont="1" applyFill="1" applyBorder="1" applyAlignment="1" applyProtection="1">
      <alignment horizontal="center" vertical="center"/>
    </xf>
    <xf numFmtId="1" fontId="4" fillId="11" borderId="54" xfId="2" applyNumberFormat="1" applyFont="1" applyFill="1" applyBorder="1" applyAlignment="1" applyProtection="1">
      <alignment horizontal="center" vertical="center"/>
    </xf>
    <xf numFmtId="1" fontId="4" fillId="11" borderId="39" xfId="2" applyNumberFormat="1" applyFont="1" applyFill="1" applyBorder="1" applyAlignment="1" applyProtection="1">
      <alignment horizontal="center" vertical="center"/>
    </xf>
    <xf numFmtId="166" fontId="4" fillId="13" borderId="57" xfId="2" applyNumberFormat="1" applyFont="1" applyFill="1" applyBorder="1" applyAlignment="1" applyProtection="1">
      <alignment horizontal="center" vertical="center"/>
      <protection locked="0"/>
    </xf>
    <xf numFmtId="166" fontId="4" fillId="13" borderId="7" xfId="2" applyNumberFormat="1" applyFont="1" applyFill="1" applyBorder="1" applyAlignment="1" applyProtection="1">
      <alignment horizontal="center" vertical="center"/>
      <protection locked="0"/>
    </xf>
    <xf numFmtId="167" fontId="4" fillId="11" borderId="57" xfId="2" applyNumberFormat="1" applyFont="1" applyFill="1" applyBorder="1" applyAlignment="1" applyProtection="1">
      <alignment horizontal="center" vertical="center"/>
    </xf>
    <xf numFmtId="167" fontId="4" fillId="11" borderId="7" xfId="2" applyNumberFormat="1" applyFont="1" applyFill="1" applyBorder="1" applyAlignment="1" applyProtection="1">
      <alignment horizontal="center" vertical="center"/>
    </xf>
    <xf numFmtId="168" fontId="4" fillId="13" borderId="57" xfId="2" applyNumberFormat="1" applyFont="1" applyFill="1" applyBorder="1" applyAlignment="1" applyProtection="1">
      <alignment horizontal="center" vertical="center"/>
      <protection locked="0"/>
    </xf>
    <xf numFmtId="168" fontId="4" fillId="13" borderId="7" xfId="2" applyNumberFormat="1" applyFont="1" applyFill="1" applyBorder="1" applyAlignment="1" applyProtection="1">
      <alignment horizontal="center" vertical="center"/>
      <protection locked="0"/>
    </xf>
    <xf numFmtId="169" fontId="4" fillId="11" borderId="57" xfId="2" applyNumberFormat="1" applyFont="1" applyFill="1" applyBorder="1" applyAlignment="1" applyProtection="1">
      <alignment horizontal="center" vertical="center"/>
    </xf>
    <xf numFmtId="169" fontId="4" fillId="11" borderId="58" xfId="2" applyNumberFormat="1" applyFont="1" applyFill="1" applyBorder="1" applyAlignment="1" applyProtection="1">
      <alignment horizontal="center" vertical="center"/>
    </xf>
    <xf numFmtId="169" fontId="4" fillId="11" borderId="7" xfId="2" applyNumberFormat="1" applyFont="1" applyFill="1" applyBorder="1" applyAlignment="1" applyProtection="1">
      <alignment horizontal="center" vertical="center"/>
    </xf>
    <xf numFmtId="169" fontId="4" fillId="11" borderId="15" xfId="2" applyNumberFormat="1" applyFont="1" applyFill="1" applyBorder="1" applyAlignment="1" applyProtection="1">
      <alignment horizontal="center" vertical="center"/>
    </xf>
    <xf numFmtId="49" fontId="2" fillId="12" borderId="18" xfId="2" applyNumberFormat="1" applyFont="1" applyFill="1" applyBorder="1" applyAlignment="1" applyProtection="1">
      <alignment horizontal="left" wrapText="1"/>
    </xf>
    <xf numFmtId="49" fontId="2" fillId="12" borderId="0" xfId="2" applyNumberFormat="1" applyFont="1" applyFill="1" applyBorder="1" applyAlignment="1" applyProtection="1">
      <alignment horizontal="left" wrapText="1"/>
    </xf>
    <xf numFmtId="0" fontId="23" fillId="12" borderId="18" xfId="2" applyFont="1" applyFill="1" applyBorder="1" applyAlignment="1" applyProtection="1">
      <alignment horizontal="center" wrapText="1"/>
    </xf>
    <xf numFmtId="0" fontId="23" fillId="12" borderId="19" xfId="2" applyFont="1" applyFill="1" applyBorder="1" applyAlignment="1" applyProtection="1">
      <alignment horizontal="center" wrapText="1"/>
    </xf>
    <xf numFmtId="49" fontId="24" fillId="0" borderId="17" xfId="2" applyNumberFormat="1" applyFont="1" applyFill="1" applyBorder="1" applyAlignment="1" applyProtection="1">
      <alignment horizontal="center" vertical="center" wrapText="1"/>
    </xf>
    <xf numFmtId="49" fontId="24" fillId="0" borderId="8" xfId="2" applyNumberFormat="1" applyFont="1" applyFill="1" applyBorder="1" applyAlignment="1" applyProtection="1">
      <alignment horizontal="center" vertical="center" wrapText="1"/>
    </xf>
    <xf numFmtId="49" fontId="24" fillId="0" borderId="53" xfId="2" applyNumberFormat="1" applyFont="1" applyFill="1" applyBorder="1" applyAlignment="1" applyProtection="1">
      <alignment horizontal="center" vertical="center" wrapText="1"/>
    </xf>
    <xf numFmtId="49" fontId="24" fillId="0" borderId="23" xfId="2" applyNumberFormat="1" applyFont="1" applyFill="1" applyBorder="1" applyAlignment="1" applyProtection="1">
      <alignment horizontal="center" vertical="center" wrapText="1"/>
    </xf>
    <xf numFmtId="49" fontId="24" fillId="0" borderId="2" xfId="2" applyNumberFormat="1" applyFont="1" applyFill="1" applyBorder="1" applyAlignment="1" applyProtection="1">
      <alignment horizontal="center" vertical="center" wrapText="1"/>
    </xf>
    <xf numFmtId="49" fontId="24" fillId="0" borderId="39" xfId="2" applyNumberFormat="1" applyFont="1" applyFill="1" applyBorder="1" applyAlignment="1" applyProtection="1">
      <alignment horizontal="center" vertical="center" wrapText="1"/>
    </xf>
    <xf numFmtId="49" fontId="4" fillId="13" borderId="55" xfId="1" applyNumberFormat="1" applyFont="1" applyFill="1" applyBorder="1" applyAlignment="1" applyProtection="1">
      <alignment horizontal="center" vertical="center"/>
      <protection locked="0"/>
    </xf>
    <xf numFmtId="49" fontId="4" fillId="13" borderId="8" xfId="1" applyNumberFormat="1" applyFont="1" applyFill="1" applyBorder="1" applyAlignment="1" applyProtection="1">
      <alignment horizontal="center" vertical="center"/>
      <protection locked="0"/>
    </xf>
    <xf numFmtId="49" fontId="4" fillId="13" borderId="53" xfId="1" applyNumberFormat="1" applyFont="1" applyFill="1" applyBorder="1" applyAlignment="1" applyProtection="1">
      <alignment horizontal="center" vertical="center"/>
      <protection locked="0"/>
    </xf>
    <xf numFmtId="49" fontId="4" fillId="13" borderId="46" xfId="1" applyNumberFormat="1" applyFont="1" applyFill="1" applyBorder="1" applyAlignment="1" applyProtection="1">
      <alignment horizontal="center" vertical="center"/>
      <protection locked="0"/>
    </xf>
    <xf numFmtId="49" fontId="4" fillId="13" borderId="0" xfId="1" applyNumberFormat="1" applyFont="1" applyFill="1" applyBorder="1" applyAlignment="1" applyProtection="1">
      <alignment horizontal="center" vertical="center"/>
      <protection locked="0"/>
    </xf>
    <xf numFmtId="49" fontId="4" fillId="13" borderId="47" xfId="1" applyNumberFormat="1" applyFont="1" applyFill="1" applyBorder="1" applyAlignment="1" applyProtection="1">
      <alignment horizontal="center" vertical="center"/>
      <protection locked="0"/>
    </xf>
    <xf numFmtId="49" fontId="4" fillId="11" borderId="8" xfId="2" applyNumberFormat="1" applyFont="1" applyFill="1" applyBorder="1" applyAlignment="1" applyProtection="1">
      <alignment horizontal="center" vertical="center"/>
    </xf>
    <xf numFmtId="49" fontId="4" fillId="11" borderId="53" xfId="2" applyNumberFormat="1" applyFont="1" applyFill="1" applyBorder="1" applyAlignment="1" applyProtection="1">
      <alignment horizontal="center" vertical="center"/>
    </xf>
    <xf numFmtId="49" fontId="4" fillId="11" borderId="0" xfId="2" applyNumberFormat="1" applyFont="1" applyFill="1" applyBorder="1" applyAlignment="1" applyProtection="1">
      <alignment horizontal="center" vertical="center"/>
    </xf>
    <xf numFmtId="49" fontId="4" fillId="11" borderId="47" xfId="2" applyNumberFormat="1" applyFont="1" applyFill="1" applyBorder="1" applyAlignment="1" applyProtection="1">
      <alignment horizontal="center" vertical="center"/>
    </xf>
    <xf numFmtId="14" fontId="4" fillId="11" borderId="8" xfId="2" applyNumberFormat="1" applyFont="1" applyFill="1" applyBorder="1" applyAlignment="1" applyProtection="1">
      <alignment horizontal="center" vertical="center"/>
    </xf>
    <xf numFmtId="14" fontId="4" fillId="11" borderId="53" xfId="2" applyNumberFormat="1" applyFont="1" applyFill="1" applyBorder="1" applyAlignment="1" applyProtection="1">
      <alignment horizontal="center" vertical="center"/>
    </xf>
    <xf numFmtId="14" fontId="4" fillId="11" borderId="47" xfId="2" applyNumberFormat="1" applyFont="1" applyFill="1" applyBorder="1" applyAlignment="1" applyProtection="1">
      <alignment horizontal="center" vertical="center"/>
    </xf>
    <xf numFmtId="1" fontId="4" fillId="11" borderId="8" xfId="2" applyNumberFormat="1" applyFont="1" applyFill="1" applyBorder="1" applyAlignment="1" applyProtection="1">
      <alignment horizontal="center" vertical="center"/>
    </xf>
    <xf numFmtId="1" fontId="4" fillId="11" borderId="46" xfId="2" applyNumberFormat="1" applyFont="1" applyFill="1" applyBorder="1" applyAlignment="1" applyProtection="1">
      <alignment horizontal="center" vertical="center"/>
    </xf>
    <xf numFmtId="1" fontId="4" fillId="11" borderId="0" xfId="2" applyNumberFormat="1" applyFont="1" applyFill="1" applyBorder="1" applyAlignment="1" applyProtection="1">
      <alignment horizontal="center" vertical="center"/>
    </xf>
    <xf numFmtId="166" fontId="4" fillId="11" borderId="55" xfId="2" applyNumberFormat="1" applyFont="1" applyFill="1" applyBorder="1" applyAlignment="1" applyProtection="1">
      <alignment horizontal="center" vertical="center"/>
    </xf>
    <xf numFmtId="166" fontId="4" fillId="11" borderId="8" xfId="2" applyNumberFormat="1" applyFont="1" applyFill="1" applyBorder="1" applyAlignment="1" applyProtection="1">
      <alignment horizontal="center" vertical="center"/>
    </xf>
    <xf numFmtId="166" fontId="4" fillId="11" borderId="53" xfId="2" applyNumberFormat="1" applyFont="1" applyFill="1" applyBorder="1" applyAlignment="1" applyProtection="1">
      <alignment horizontal="center" vertical="center"/>
    </xf>
    <xf numFmtId="166" fontId="4" fillId="11" borderId="46" xfId="2" applyNumberFormat="1" applyFont="1" applyFill="1" applyBorder="1" applyAlignment="1" applyProtection="1">
      <alignment horizontal="center" vertical="center"/>
    </xf>
    <xf numFmtId="166" fontId="4" fillId="11" borderId="0" xfId="2" applyNumberFormat="1" applyFont="1" applyFill="1" applyBorder="1" applyAlignment="1" applyProtection="1">
      <alignment horizontal="center" vertical="center"/>
    </xf>
    <xf numFmtId="166" fontId="4" fillId="11" borderId="47" xfId="2" applyNumberFormat="1" applyFont="1" applyFill="1" applyBorder="1" applyAlignment="1" applyProtection="1">
      <alignment horizontal="center" vertical="center"/>
    </xf>
    <xf numFmtId="167" fontId="4" fillId="11" borderId="55" xfId="2" applyNumberFormat="1" applyFont="1" applyFill="1" applyBorder="1" applyAlignment="1" applyProtection="1">
      <alignment horizontal="center" vertical="center"/>
    </xf>
    <xf numFmtId="167" fontId="4" fillId="11" borderId="8" xfId="2" applyNumberFormat="1" applyFont="1" applyFill="1" applyBorder="1" applyAlignment="1" applyProtection="1">
      <alignment horizontal="center" vertical="center"/>
    </xf>
    <xf numFmtId="167" fontId="4" fillId="11" borderId="53" xfId="2" applyNumberFormat="1" applyFont="1" applyFill="1" applyBorder="1" applyAlignment="1" applyProtection="1">
      <alignment horizontal="center" vertical="center"/>
    </xf>
    <xf numFmtId="167" fontId="4" fillId="11" borderId="46" xfId="2" applyNumberFormat="1" applyFont="1" applyFill="1" applyBorder="1" applyAlignment="1" applyProtection="1">
      <alignment horizontal="center" vertical="center"/>
    </xf>
    <xf numFmtId="167" fontId="4" fillId="11" borderId="0" xfId="2" applyNumberFormat="1" applyFont="1" applyFill="1" applyBorder="1" applyAlignment="1" applyProtection="1">
      <alignment horizontal="center" vertical="center"/>
    </xf>
    <xf numFmtId="167" fontId="4" fillId="11" borderId="47" xfId="2" applyNumberFormat="1" applyFont="1" applyFill="1" applyBorder="1" applyAlignment="1" applyProtection="1">
      <alignment horizontal="center" vertical="center"/>
    </xf>
    <xf numFmtId="168" fontId="4" fillId="11" borderId="55" xfId="2" applyNumberFormat="1" applyFont="1" applyFill="1" applyBorder="1" applyAlignment="1" applyProtection="1">
      <alignment horizontal="center" vertical="center"/>
    </xf>
    <xf numFmtId="168" fontId="4" fillId="11" borderId="8" xfId="2" applyNumberFormat="1" applyFont="1" applyFill="1" applyBorder="1" applyAlignment="1" applyProtection="1">
      <alignment horizontal="center" vertical="center"/>
    </xf>
    <xf numFmtId="168" fontId="4" fillId="11" borderId="31" xfId="2" applyNumberFormat="1" applyFont="1" applyFill="1" applyBorder="1" applyAlignment="1" applyProtection="1">
      <alignment horizontal="center" vertical="center"/>
    </xf>
    <xf numFmtId="168" fontId="4" fillId="11" borderId="54" xfId="2" applyNumberFormat="1" applyFont="1" applyFill="1" applyBorder="1" applyAlignment="1" applyProtection="1">
      <alignment horizontal="center" vertical="center"/>
    </xf>
    <xf numFmtId="168" fontId="4" fillId="11" borderId="2" xfId="2" applyNumberFormat="1" applyFont="1" applyFill="1" applyBorder="1" applyAlignment="1" applyProtection="1">
      <alignment horizontal="center" vertical="center"/>
    </xf>
    <xf numFmtId="168" fontId="4" fillId="11" borderId="24" xfId="2" applyNumberFormat="1" applyFont="1" applyFill="1" applyBorder="1" applyAlignment="1" applyProtection="1">
      <alignment horizontal="center" vertical="center"/>
    </xf>
    <xf numFmtId="169" fontId="4" fillId="11" borderId="55" xfId="2" applyNumberFormat="1" applyFont="1" applyFill="1" applyBorder="1" applyAlignment="1" applyProtection="1">
      <alignment horizontal="center" vertical="center"/>
    </xf>
    <xf numFmtId="169" fontId="4" fillId="11" borderId="8" xfId="2" applyNumberFormat="1" applyFont="1" applyFill="1" applyBorder="1" applyAlignment="1" applyProtection="1">
      <alignment horizontal="center" vertical="center"/>
    </xf>
    <xf numFmtId="169" fontId="4" fillId="11" borderId="31" xfId="2" applyNumberFormat="1" applyFont="1" applyFill="1" applyBorder="1" applyAlignment="1" applyProtection="1">
      <alignment horizontal="center" vertical="center"/>
    </xf>
    <xf numFmtId="169" fontId="4" fillId="11" borderId="46" xfId="2" applyNumberFormat="1" applyFont="1" applyFill="1" applyBorder="1" applyAlignment="1" applyProtection="1">
      <alignment horizontal="center" vertical="center"/>
    </xf>
    <xf numFmtId="169" fontId="4" fillId="11" borderId="0" xfId="2" applyNumberFormat="1" applyFont="1" applyFill="1" applyBorder="1" applyAlignment="1" applyProtection="1">
      <alignment horizontal="center" vertical="center"/>
    </xf>
    <xf numFmtId="169" fontId="4" fillId="11" borderId="19" xfId="2" applyNumberFormat="1" applyFont="1" applyFill="1" applyBorder="1" applyAlignment="1" applyProtection="1">
      <alignment horizontal="center" vertical="center"/>
    </xf>
    <xf numFmtId="49" fontId="24" fillId="0" borderId="37" xfId="2" applyNumberFormat="1" applyFont="1" applyFill="1" applyBorder="1" applyAlignment="1" applyProtection="1">
      <alignment horizontal="center" vertical="center"/>
    </xf>
    <xf numFmtId="49" fontId="24" fillId="0" borderId="3" xfId="2" applyNumberFormat="1" applyFont="1" applyFill="1" applyBorder="1" applyAlignment="1" applyProtection="1">
      <alignment horizontal="center" vertical="center"/>
    </xf>
    <xf numFmtId="49" fontId="24" fillId="0" borderId="52" xfId="2" applyNumberFormat="1" applyFont="1" applyFill="1" applyBorder="1" applyAlignment="1" applyProtection="1">
      <alignment horizontal="center" vertical="center"/>
    </xf>
    <xf numFmtId="49" fontId="4" fillId="13" borderId="51" xfId="1" applyNumberFormat="1" applyFont="1" applyFill="1" applyBorder="1" applyAlignment="1" applyProtection="1">
      <alignment horizontal="center" vertical="center"/>
      <protection locked="0"/>
    </xf>
    <xf numFmtId="49" fontId="4" fillId="13" borderId="3" xfId="1" applyNumberFormat="1" applyFont="1" applyFill="1" applyBorder="1" applyAlignment="1" applyProtection="1">
      <alignment horizontal="center" vertical="center"/>
      <protection locked="0"/>
    </xf>
    <xf numFmtId="49" fontId="4" fillId="13" borderId="52" xfId="1" applyNumberFormat="1" applyFont="1" applyFill="1" applyBorder="1" applyAlignment="1" applyProtection="1">
      <alignment horizontal="center" vertical="center"/>
      <protection locked="0"/>
    </xf>
    <xf numFmtId="49" fontId="4" fillId="11" borderId="51" xfId="2" applyNumberFormat="1" applyFont="1" applyFill="1" applyBorder="1" applyAlignment="1" applyProtection="1">
      <alignment horizontal="center" vertical="center"/>
    </xf>
    <xf numFmtId="49" fontId="4" fillId="11" borderId="3" xfId="2" applyNumberFormat="1" applyFont="1" applyFill="1" applyBorder="1" applyAlignment="1" applyProtection="1">
      <alignment horizontal="center" vertical="center"/>
    </xf>
    <xf numFmtId="49" fontId="4" fillId="11" borderId="52" xfId="2" applyNumberFormat="1" applyFont="1" applyFill="1" applyBorder="1" applyAlignment="1" applyProtection="1">
      <alignment horizontal="center" vertical="center"/>
    </xf>
    <xf numFmtId="14" fontId="4" fillId="11" borderId="51" xfId="2" applyNumberFormat="1" applyFont="1" applyFill="1" applyBorder="1" applyAlignment="1" applyProtection="1">
      <alignment horizontal="center" vertical="center"/>
    </xf>
    <xf numFmtId="14" fontId="4" fillId="11" borderId="3" xfId="2" applyNumberFormat="1" applyFont="1" applyFill="1" applyBorder="1" applyAlignment="1" applyProtection="1">
      <alignment horizontal="center" vertical="center"/>
    </xf>
    <xf numFmtId="14" fontId="4" fillId="11" borderId="52" xfId="2" applyNumberFormat="1" applyFont="1" applyFill="1" applyBorder="1" applyAlignment="1" applyProtection="1">
      <alignment horizontal="center" vertical="center"/>
    </xf>
    <xf numFmtId="1" fontId="4" fillId="11" borderId="51" xfId="2" applyNumberFormat="1" applyFont="1" applyFill="1" applyBorder="1" applyAlignment="1" applyProtection="1">
      <alignment horizontal="center" vertical="center"/>
    </xf>
    <xf numFmtId="1" fontId="4" fillId="11" borderId="3" xfId="2" applyNumberFormat="1" applyFont="1" applyFill="1" applyBorder="1" applyAlignment="1" applyProtection="1">
      <alignment horizontal="center" vertical="center"/>
    </xf>
    <xf numFmtId="1" fontId="4" fillId="11" borderId="52" xfId="2" applyNumberFormat="1" applyFont="1" applyFill="1" applyBorder="1" applyAlignment="1" applyProtection="1">
      <alignment horizontal="center" vertical="center"/>
    </xf>
    <xf numFmtId="166" fontId="4" fillId="11" borderId="51" xfId="2" applyNumberFormat="1" applyFont="1" applyFill="1" applyBorder="1" applyAlignment="1" applyProtection="1">
      <alignment horizontal="center" vertical="center"/>
    </xf>
    <xf numFmtId="166" fontId="4" fillId="11" borderId="3" xfId="2" applyNumberFormat="1" applyFont="1" applyFill="1" applyBorder="1" applyAlignment="1" applyProtection="1">
      <alignment horizontal="center" vertical="center"/>
    </xf>
    <xf numFmtId="166" fontId="4" fillId="11" borderId="52" xfId="2" applyNumberFormat="1" applyFont="1" applyFill="1" applyBorder="1" applyAlignment="1" applyProtection="1">
      <alignment horizontal="center" vertical="center"/>
    </xf>
    <xf numFmtId="167" fontId="4" fillId="11" borderId="51" xfId="2" applyNumberFormat="1" applyFont="1" applyFill="1" applyBorder="1" applyAlignment="1" applyProtection="1">
      <alignment horizontal="center" vertical="center"/>
    </xf>
    <xf numFmtId="167" fontId="4" fillId="11" borderId="3" xfId="2" applyNumberFormat="1" applyFont="1" applyFill="1" applyBorder="1" applyAlignment="1" applyProtection="1">
      <alignment horizontal="center" vertical="center"/>
    </xf>
    <xf numFmtId="167" fontId="4" fillId="11" borderId="52" xfId="2" applyNumberFormat="1" applyFont="1" applyFill="1" applyBorder="1" applyAlignment="1" applyProtection="1">
      <alignment horizontal="center" vertical="center"/>
    </xf>
    <xf numFmtId="168" fontId="4" fillId="11" borderId="51" xfId="2" applyNumberFormat="1" applyFont="1" applyFill="1" applyBorder="1" applyAlignment="1" applyProtection="1">
      <alignment horizontal="center" vertical="center"/>
    </xf>
    <xf numFmtId="168" fontId="4" fillId="11" borderId="3" xfId="2" applyNumberFormat="1" applyFont="1" applyFill="1" applyBorder="1" applyAlignment="1" applyProtection="1">
      <alignment horizontal="center" vertical="center"/>
    </xf>
    <xf numFmtId="168" fontId="4" fillId="11" borderId="52" xfId="2" applyNumberFormat="1" applyFont="1" applyFill="1" applyBorder="1" applyAlignment="1" applyProtection="1">
      <alignment horizontal="center" vertical="center"/>
    </xf>
    <xf numFmtId="169" fontId="4" fillId="11" borderId="51" xfId="2" applyNumberFormat="1" applyFont="1" applyFill="1" applyBorder="1" applyAlignment="1" applyProtection="1">
      <alignment horizontal="center" vertical="center"/>
    </xf>
    <xf numFmtId="169" fontId="4" fillId="11" borderId="3" xfId="2" applyNumberFormat="1" applyFont="1" applyFill="1" applyBorder="1" applyAlignment="1" applyProtection="1">
      <alignment horizontal="center" vertical="center"/>
    </xf>
    <xf numFmtId="169" fontId="4" fillId="11" borderId="38" xfId="2" applyNumberFormat="1" applyFont="1" applyFill="1" applyBorder="1" applyAlignment="1" applyProtection="1">
      <alignment horizontal="center" vertical="center"/>
    </xf>
    <xf numFmtId="49" fontId="24" fillId="0" borderId="17" xfId="2" applyNumberFormat="1" applyFont="1" applyFill="1" applyBorder="1" applyAlignment="1" applyProtection="1">
      <alignment horizontal="center" vertical="center"/>
    </xf>
    <xf numFmtId="49" fontId="24" fillId="0" borderId="8" xfId="2" applyNumberFormat="1" applyFont="1" applyFill="1" applyBorder="1" applyAlignment="1" applyProtection="1">
      <alignment horizontal="center" vertical="center"/>
    </xf>
    <xf numFmtId="49" fontId="24" fillId="0" borderId="53" xfId="2" applyNumberFormat="1" applyFont="1" applyFill="1" applyBorder="1" applyAlignment="1" applyProtection="1">
      <alignment horizontal="center" vertical="center"/>
    </xf>
    <xf numFmtId="49" fontId="4" fillId="13" borderId="54" xfId="1" applyNumberFormat="1" applyFont="1" applyFill="1" applyBorder="1" applyAlignment="1" applyProtection="1">
      <alignment horizontal="center" vertical="center"/>
      <protection locked="0"/>
    </xf>
    <xf numFmtId="49" fontId="4" fillId="13" borderId="2" xfId="1" applyNumberFormat="1" applyFont="1" applyFill="1" applyBorder="1" applyAlignment="1" applyProtection="1">
      <alignment horizontal="center" vertical="center"/>
      <protection locked="0"/>
    </xf>
    <xf numFmtId="49" fontId="4" fillId="13" borderId="39" xfId="1" applyNumberFormat="1" applyFont="1" applyFill="1" applyBorder="1" applyAlignment="1" applyProtection="1">
      <alignment horizontal="center" vertical="center"/>
      <protection locked="0"/>
    </xf>
    <xf numFmtId="49" fontId="4" fillId="11" borderId="46" xfId="2" applyNumberFormat="1" applyFont="1" applyFill="1" applyBorder="1" applyAlignment="1" applyProtection="1">
      <alignment horizontal="center" vertical="center"/>
    </xf>
    <xf numFmtId="1" fontId="4" fillId="11" borderId="47" xfId="2" applyNumberFormat="1" applyFont="1" applyFill="1" applyBorder="1" applyAlignment="1" applyProtection="1">
      <alignment horizontal="center" vertical="center"/>
    </xf>
    <xf numFmtId="167" fontId="4" fillId="11" borderId="54" xfId="2" applyNumberFormat="1" applyFont="1" applyFill="1" applyBorder="1" applyAlignment="1" applyProtection="1">
      <alignment horizontal="center" vertical="center"/>
    </xf>
    <xf numFmtId="167" fontId="4" fillId="11" borderId="2" xfId="2" applyNumberFormat="1" applyFont="1" applyFill="1" applyBorder="1" applyAlignment="1" applyProtection="1">
      <alignment horizontal="center" vertical="center"/>
    </xf>
    <xf numFmtId="167" fontId="4" fillId="11" borderId="39" xfId="2" applyNumberFormat="1" applyFont="1" applyFill="1" applyBorder="1" applyAlignment="1" applyProtection="1">
      <alignment horizontal="center" vertical="center"/>
    </xf>
    <xf numFmtId="168" fontId="4" fillId="11" borderId="46" xfId="2" applyNumberFormat="1" applyFont="1" applyFill="1" applyBorder="1" applyAlignment="1" applyProtection="1">
      <alignment horizontal="center" vertical="center"/>
    </xf>
    <xf numFmtId="168" fontId="4" fillId="11" borderId="0" xfId="2" applyNumberFormat="1" applyFont="1" applyFill="1" applyBorder="1" applyAlignment="1" applyProtection="1">
      <alignment horizontal="center" vertical="center"/>
    </xf>
    <xf numFmtId="168" fontId="4" fillId="11" borderId="19" xfId="2" applyNumberFormat="1" applyFont="1" applyFill="1" applyBorder="1" applyAlignment="1" applyProtection="1">
      <alignment horizontal="center" vertical="center"/>
    </xf>
    <xf numFmtId="49" fontId="33" fillId="9" borderId="5" xfId="2" applyNumberFormat="1" applyFont="1" applyFill="1" applyBorder="1" applyAlignment="1" applyProtection="1">
      <alignment horizontal="center"/>
    </xf>
    <xf numFmtId="49" fontId="33" fillId="9" borderId="6" xfId="2" applyNumberFormat="1" applyFont="1" applyFill="1" applyBorder="1" applyAlignment="1" applyProtection="1">
      <alignment horizontal="center"/>
    </xf>
    <xf numFmtId="49" fontId="33" fillId="9" borderId="22" xfId="2" applyNumberFormat="1" applyFont="1" applyFill="1" applyBorder="1" applyAlignment="1" applyProtection="1">
      <alignment horizontal="center"/>
    </xf>
    <xf numFmtId="49" fontId="2" fillId="0" borderId="5" xfId="2" applyNumberFormat="1" applyFont="1" applyBorder="1" applyAlignment="1" applyProtection="1">
      <alignment horizontal="left" vertical="center"/>
    </xf>
    <xf numFmtId="49" fontId="2" fillId="0" borderId="6" xfId="2" applyNumberFormat="1" applyFont="1" applyBorder="1" applyAlignment="1" applyProtection="1">
      <alignment horizontal="left" vertical="center"/>
    </xf>
    <xf numFmtId="49" fontId="2" fillId="0" borderId="20" xfId="2" applyNumberFormat="1" applyFont="1" applyBorder="1" applyAlignment="1" applyProtection="1">
      <alignment horizontal="left" vertical="center"/>
    </xf>
    <xf numFmtId="49" fontId="2" fillId="0" borderId="33" xfId="2" applyNumberFormat="1" applyFont="1" applyBorder="1" applyAlignment="1" applyProtection="1">
      <alignment horizontal="left" vertical="center"/>
    </xf>
    <xf numFmtId="49" fontId="2" fillId="0" borderId="10" xfId="2" applyNumberFormat="1" applyFont="1" applyBorder="1" applyAlignment="1" applyProtection="1">
      <alignment horizontal="left" vertical="center"/>
    </xf>
    <xf numFmtId="49" fontId="2" fillId="0" borderId="32" xfId="2" applyNumberFormat="1" applyFont="1" applyBorder="1" applyAlignment="1" applyProtection="1">
      <alignment horizontal="left" vertical="center"/>
    </xf>
    <xf numFmtId="0" fontId="1" fillId="9" borderId="11" xfId="2" applyFont="1" applyFill="1" applyBorder="1" applyAlignment="1" applyProtection="1">
      <alignment horizontal="center"/>
    </xf>
    <xf numFmtId="0" fontId="1" fillId="9" borderId="10" xfId="2" applyFont="1" applyFill="1" applyBorder="1" applyAlignment="1" applyProtection="1">
      <alignment horizontal="center"/>
    </xf>
    <xf numFmtId="0" fontId="1" fillId="9" borderId="45" xfId="2" applyFont="1" applyFill="1" applyBorder="1" applyAlignment="1" applyProtection="1">
      <alignment horizontal="center"/>
    </xf>
    <xf numFmtId="49" fontId="2" fillId="0" borderId="23" xfId="2" applyNumberFormat="1" applyFont="1" applyBorder="1" applyAlignment="1" applyProtection="1">
      <alignment horizontal="left" vertical="center"/>
    </xf>
    <xf numFmtId="49" fontId="2" fillId="0" borderId="2" xfId="2" applyNumberFormat="1" applyFont="1" applyBorder="1" applyAlignment="1" applyProtection="1">
      <alignment horizontal="left" vertical="center"/>
    </xf>
    <xf numFmtId="49" fontId="2" fillId="0" borderId="39" xfId="2" applyNumberFormat="1" applyFont="1" applyBorder="1" applyAlignment="1" applyProtection="1">
      <alignment horizontal="left" vertical="center"/>
    </xf>
    <xf numFmtId="0" fontId="4" fillId="0" borderId="14" xfId="2" applyFont="1" applyBorder="1" applyAlignment="1" applyProtection="1">
      <alignment horizontal="left"/>
      <protection locked="0"/>
    </xf>
    <xf numFmtId="0" fontId="4" fillId="0" borderId="35" xfId="2" applyFont="1" applyBorder="1" applyAlignment="1" applyProtection="1">
      <alignment horizontal="left"/>
      <protection locked="0"/>
    </xf>
    <xf numFmtId="0" fontId="4" fillId="0" borderId="40" xfId="2" applyFont="1" applyBorder="1" applyAlignment="1" applyProtection="1">
      <alignment horizontal="left"/>
      <protection locked="0"/>
    </xf>
    <xf numFmtId="0" fontId="1" fillId="0" borderId="14" xfId="2" applyFont="1" applyBorder="1" applyAlignment="1" applyProtection="1">
      <alignment horizontal="center"/>
      <protection locked="0"/>
    </xf>
    <xf numFmtId="0" fontId="1" fillId="0" borderId="35" xfId="2" applyFont="1" applyBorder="1" applyAlignment="1" applyProtection="1">
      <alignment horizontal="center"/>
      <protection locked="0"/>
    </xf>
    <xf numFmtId="0" fontId="1" fillId="0" borderId="40" xfId="2" applyFont="1" applyBorder="1" applyAlignment="1" applyProtection="1">
      <alignment horizontal="center"/>
      <protection locked="0"/>
    </xf>
    <xf numFmtId="170" fontId="1" fillId="0" borderId="14" xfId="2" applyNumberFormat="1" applyFont="1" applyBorder="1" applyAlignment="1" applyProtection="1">
      <alignment horizontal="center"/>
      <protection locked="0"/>
    </xf>
    <xf numFmtId="170" fontId="1" fillId="0" borderId="35" xfId="2" applyNumberFormat="1" applyFont="1" applyBorder="1" applyAlignment="1" applyProtection="1">
      <alignment horizontal="center"/>
      <protection locked="0"/>
    </xf>
    <xf numFmtId="170" fontId="1" fillId="0" borderId="40" xfId="2" applyNumberFormat="1" applyFont="1" applyBorder="1" applyAlignment="1" applyProtection="1">
      <alignment horizontal="center"/>
      <protection locked="0"/>
    </xf>
    <xf numFmtId="170" fontId="1" fillId="0" borderId="36" xfId="2" applyNumberFormat="1" applyFont="1" applyBorder="1" applyAlignment="1" applyProtection="1">
      <alignment horizontal="center"/>
      <protection locked="0"/>
    </xf>
    <xf numFmtId="0" fontId="25" fillId="12" borderId="17" xfId="2" applyFont="1" applyFill="1" applyBorder="1" applyAlignment="1" applyProtection="1">
      <alignment horizontal="center"/>
    </xf>
    <xf numFmtId="0" fontId="2" fillId="12" borderId="8" xfId="2" applyFont="1" applyFill="1" applyBorder="1" applyAlignment="1" applyProtection="1">
      <alignment horizontal="center"/>
    </xf>
    <xf numFmtId="0" fontId="2" fillId="12" borderId="31" xfId="2" applyFont="1" applyFill="1" applyBorder="1" applyAlignment="1" applyProtection="1">
      <alignment horizontal="center"/>
    </xf>
    <xf numFmtId="0" fontId="3" fillId="7" borderId="18" xfId="2" applyFont="1" applyFill="1" applyBorder="1" applyAlignment="1" applyProtection="1">
      <alignment horizontal="center" vertical="top"/>
    </xf>
    <xf numFmtId="0" fontId="3" fillId="7" borderId="0" xfId="2" applyFont="1" applyFill="1" applyBorder="1" applyAlignment="1" applyProtection="1">
      <alignment horizontal="center" vertical="top"/>
    </xf>
    <xf numFmtId="0" fontId="3" fillId="7" borderId="19" xfId="2" applyFont="1" applyFill="1" applyBorder="1" applyAlignment="1" applyProtection="1">
      <alignment horizontal="center" vertical="top"/>
    </xf>
    <xf numFmtId="0" fontId="3" fillId="12" borderId="18" xfId="2" applyFont="1" applyFill="1" applyBorder="1" applyAlignment="1" applyProtection="1">
      <alignment horizontal="center" vertical="top"/>
    </xf>
    <xf numFmtId="0" fontId="3" fillId="12" borderId="0" xfId="2" applyFont="1" applyFill="1" applyBorder="1" applyAlignment="1" applyProtection="1">
      <alignment horizontal="center" vertical="top"/>
    </xf>
    <xf numFmtId="0" fontId="3" fillId="12" borderId="19" xfId="2" applyFont="1" applyFill="1" applyBorder="1" applyAlignment="1" applyProtection="1">
      <alignment horizontal="center" vertical="top"/>
    </xf>
    <xf numFmtId="0" fontId="25" fillId="12" borderId="18" xfId="2" applyFont="1" applyFill="1" applyBorder="1" applyAlignment="1" applyProtection="1">
      <alignment horizontal="center"/>
    </xf>
    <xf numFmtId="0" fontId="25" fillId="12" borderId="0" xfId="2" applyFont="1" applyFill="1" applyBorder="1" applyAlignment="1" applyProtection="1">
      <alignment horizontal="center"/>
    </xf>
    <xf numFmtId="0" fontId="25" fillId="12" borderId="19" xfId="2" applyFont="1" applyFill="1" applyBorder="1" applyAlignment="1" applyProtection="1">
      <alignment horizontal="center"/>
    </xf>
    <xf numFmtId="0" fontId="27" fillId="0" borderId="9" xfId="2" applyFont="1" applyBorder="1" applyAlignment="1" applyProtection="1"/>
    <xf numFmtId="0" fontId="27" fillId="0" borderId="1" xfId="2" applyFont="1" applyBorder="1" applyAlignment="1" applyProtection="1"/>
    <xf numFmtId="0" fontId="27" fillId="0" borderId="1" xfId="2" applyFont="1" applyBorder="1" applyAlignment="1" applyProtection="1">
      <alignment horizontal="left"/>
    </xf>
    <xf numFmtId="0" fontId="27" fillId="0" borderId="1" xfId="2" applyFont="1" applyBorder="1" applyAlignment="1" applyProtection="1">
      <alignment horizontal="center"/>
    </xf>
    <xf numFmtId="0" fontId="27" fillId="0" borderId="12" xfId="2" applyFont="1" applyBorder="1" applyAlignment="1" applyProtection="1">
      <alignment horizontal="center"/>
    </xf>
    <xf numFmtId="0" fontId="27" fillId="0" borderId="33" xfId="2" applyFont="1" applyBorder="1" applyAlignment="1" applyProtection="1">
      <alignment horizontal="left"/>
    </xf>
    <xf numFmtId="0" fontId="27" fillId="0" borderId="10" xfId="2" applyFont="1" applyBorder="1" applyAlignment="1" applyProtection="1">
      <alignment horizontal="left"/>
    </xf>
    <xf numFmtId="0" fontId="27" fillId="0" borderId="32" xfId="2" applyFont="1" applyBorder="1" applyAlignment="1" applyProtection="1">
      <alignment horizontal="left"/>
    </xf>
    <xf numFmtId="0" fontId="27" fillId="0" borderId="16" xfId="2" applyFont="1" applyBorder="1" applyAlignment="1" applyProtection="1"/>
    <xf numFmtId="0" fontId="27" fillId="0" borderId="7" xfId="2" applyFont="1" applyBorder="1" applyAlignment="1" applyProtection="1"/>
    <xf numFmtId="0" fontId="27" fillId="0" borderId="7" xfId="2" applyFont="1" applyBorder="1" applyAlignment="1" applyProtection="1">
      <alignment horizontal="left"/>
    </xf>
    <xf numFmtId="0" fontId="27" fillId="0" borderId="7" xfId="2" applyFont="1" applyBorder="1" applyAlignment="1" applyProtection="1">
      <alignment horizontal="center"/>
    </xf>
    <xf numFmtId="0" fontId="27" fillId="0" borderId="15" xfId="2" applyFont="1" applyBorder="1" applyAlignment="1" applyProtection="1">
      <alignment horizontal="center"/>
    </xf>
    <xf numFmtId="0" fontId="36" fillId="2" borderId="10" xfId="2" applyFont="1" applyFill="1" applyBorder="1" applyAlignment="1" applyProtection="1">
      <alignment horizontal="left"/>
      <protection locked="0"/>
    </xf>
    <xf numFmtId="0" fontId="4" fillId="0" borderId="0" xfId="2" applyNumberFormat="1" applyFont="1" applyBorder="1" applyAlignment="1" applyProtection="1">
      <alignment horizontal="center" vertical="center"/>
      <protection locked="0"/>
    </xf>
    <xf numFmtId="0" fontId="4" fillId="0" borderId="47" xfId="2" applyNumberFormat="1" applyFont="1" applyBorder="1" applyAlignment="1" applyProtection="1">
      <alignment horizontal="center" vertical="center"/>
      <protection locked="0"/>
    </xf>
  </cellXfs>
  <cellStyles count="4">
    <cellStyle name="Comma" xfId="1" builtinId="3"/>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0</xdr:col>
      <xdr:colOff>2095500</xdr:colOff>
      <xdr:row>0</xdr:row>
      <xdr:rowOff>409575</xdr:rowOff>
    </xdr:to>
    <xdr:pic>
      <xdr:nvPicPr>
        <xdr:cNvPr id="16476" name="Picture 2">
          <a:extLst>
            <a:ext uri="{FF2B5EF4-FFF2-40B4-BE49-F238E27FC236}">
              <a16:creationId xmlns:a16="http://schemas.microsoft.com/office/drawing/2014/main" id="{00000000-0008-0000-0000-00005C4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95250"/>
          <a:ext cx="2000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175868</xdr:colOff>
      <xdr:row>30</xdr:row>
      <xdr:rowOff>6350</xdr:rowOff>
    </xdr:from>
    <xdr:to>
      <xdr:col>11</xdr:col>
      <xdr:colOff>175868</xdr:colOff>
      <xdr:row>30</xdr:row>
      <xdr:rowOff>196850</xdr:rowOff>
    </xdr:to>
    <xdr:cxnSp macro="">
      <xdr:nvCxnSpPr>
        <xdr:cNvPr id="2" name="Straight Connector 1">
          <a:extLst>
            <a:ext uri="{FF2B5EF4-FFF2-40B4-BE49-F238E27FC236}">
              <a16:creationId xmlns:a16="http://schemas.microsoft.com/office/drawing/2014/main" id="{339F7A22-BD90-4816-9EA9-6D2306250CEB}"/>
            </a:ext>
          </a:extLst>
        </xdr:cNvPr>
        <xdr:cNvCxnSpPr/>
      </xdr:nvCxnSpPr>
      <xdr:spPr>
        <a:xfrm>
          <a:off x="2131668" y="5530850"/>
          <a:ext cx="0" cy="177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3.bin"/><Relationship Id="rId4" Type="http://schemas.openxmlformats.org/officeDocument/2006/relationships/comments" Target="../comments1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4.bin"/><Relationship Id="rId4" Type="http://schemas.openxmlformats.org/officeDocument/2006/relationships/comments" Target="../comments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15.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vmlDrawing" Target="../drawings/vmlDrawing28.vml"/><Relationship Id="rId1" Type="http://schemas.openxmlformats.org/officeDocument/2006/relationships/printerSettings" Target="../printerSettings/printerSettings16.bin"/><Relationship Id="rId4" Type="http://schemas.openxmlformats.org/officeDocument/2006/relationships/comments" Target="../comments1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vmlDrawing" Target="../drawings/vmlDrawing30.vml"/><Relationship Id="rId1" Type="http://schemas.openxmlformats.org/officeDocument/2006/relationships/printerSettings" Target="../printerSettings/printerSettings17.bin"/><Relationship Id="rId4" Type="http://schemas.openxmlformats.org/officeDocument/2006/relationships/comments" Target="../comments1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8.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xml"/><Relationship Id="rId1" Type="http://schemas.openxmlformats.org/officeDocument/2006/relationships/printerSettings" Target="../printerSettings/printerSettings9.bin"/><Relationship Id="rId5" Type="http://schemas.openxmlformats.org/officeDocument/2006/relationships/comments" Target="../comments7.xml"/><Relationship Id="rId4" Type="http://schemas.openxmlformats.org/officeDocument/2006/relationships/vmlDrawing" Target="../drawings/vmlDrawing1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5"/>
  <sheetViews>
    <sheetView zoomScale="80" zoomScaleNormal="80" workbookViewId="0">
      <selection activeCell="C1" sqref="C1:D1"/>
    </sheetView>
  </sheetViews>
  <sheetFormatPr defaultRowHeight="14.25" x14ac:dyDescent="0.2"/>
  <cols>
    <col min="1" max="1" width="27.875" customWidth="1"/>
    <col min="2" max="2" width="2.25" customWidth="1"/>
    <col min="3" max="3" width="63.875" customWidth="1"/>
    <col min="4" max="4" width="10.25" customWidth="1"/>
  </cols>
  <sheetData>
    <row r="1" spans="1:4" ht="47.25" customHeight="1" x14ac:dyDescent="0.2">
      <c r="A1" s="80"/>
      <c r="B1" s="81"/>
      <c r="C1" s="136" t="s">
        <v>396</v>
      </c>
      <c r="D1" s="137"/>
    </row>
    <row r="2" spans="1:4" ht="56.25" customHeight="1" x14ac:dyDescent="0.25">
      <c r="A2" s="138" t="s">
        <v>262</v>
      </c>
      <c r="B2" s="139"/>
      <c r="C2" s="139"/>
      <c r="D2" s="140"/>
    </row>
    <row r="3" spans="1:4" ht="3" customHeight="1" thickBot="1" x14ac:dyDescent="0.3">
      <c r="A3" s="82"/>
      <c r="B3" s="83"/>
      <c r="C3" s="83"/>
      <c r="D3" s="84"/>
    </row>
    <row r="4" spans="1:4" ht="20.25" x14ac:dyDescent="0.3">
      <c r="A4" s="141" t="s">
        <v>394</v>
      </c>
      <c r="B4" s="142"/>
      <c r="C4" s="142"/>
      <c r="D4" s="143"/>
    </row>
    <row r="5" spans="1:4" x14ac:dyDescent="0.2">
      <c r="A5" s="144" t="s">
        <v>263</v>
      </c>
      <c r="B5" s="145"/>
      <c r="C5" s="146" t="s">
        <v>264</v>
      </c>
      <c r="D5" s="147" t="s">
        <v>265</v>
      </c>
    </row>
    <row r="6" spans="1:4" x14ac:dyDescent="0.2">
      <c r="A6" s="144"/>
      <c r="B6" s="145"/>
      <c r="C6" s="146"/>
      <c r="D6" s="147"/>
    </row>
    <row r="7" spans="1:4" ht="38.25" x14ac:dyDescent="0.2">
      <c r="A7" s="76" t="s">
        <v>266</v>
      </c>
      <c r="B7" s="58"/>
      <c r="C7" s="59" t="s">
        <v>267</v>
      </c>
      <c r="D7" s="65" t="s">
        <v>268</v>
      </c>
    </row>
    <row r="8" spans="1:4" ht="38.25" x14ac:dyDescent="0.2">
      <c r="A8" s="76" t="s">
        <v>269</v>
      </c>
      <c r="B8" s="58"/>
      <c r="C8" s="59" t="s">
        <v>270</v>
      </c>
      <c r="D8" s="65" t="s">
        <v>271</v>
      </c>
    </row>
    <row r="9" spans="1:4" ht="38.25" x14ac:dyDescent="0.2">
      <c r="A9" s="76" t="s">
        <v>272</v>
      </c>
      <c r="B9" s="58"/>
      <c r="C9" s="59" t="s">
        <v>273</v>
      </c>
      <c r="D9" s="65" t="s">
        <v>274</v>
      </c>
    </row>
    <row r="10" spans="1:4" ht="68.25" customHeight="1" x14ac:dyDescent="0.2">
      <c r="A10" s="76" t="s">
        <v>275</v>
      </c>
      <c r="B10" s="58"/>
      <c r="C10" s="60" t="s">
        <v>297</v>
      </c>
      <c r="D10" s="65" t="s">
        <v>276</v>
      </c>
    </row>
    <row r="11" spans="1:4" ht="25.5" x14ac:dyDescent="0.2">
      <c r="A11" s="76" t="s">
        <v>277</v>
      </c>
      <c r="B11" s="58"/>
      <c r="C11" s="59" t="s">
        <v>332</v>
      </c>
      <c r="D11" s="65" t="s">
        <v>278</v>
      </c>
    </row>
    <row r="12" spans="1:4" ht="44.25" customHeight="1" x14ac:dyDescent="0.2">
      <c r="A12" s="76" t="s">
        <v>279</v>
      </c>
      <c r="B12" s="58"/>
      <c r="C12" s="59" t="s">
        <v>280</v>
      </c>
      <c r="D12" s="65" t="s">
        <v>281</v>
      </c>
    </row>
    <row r="13" spans="1:4" ht="100.5" customHeight="1" x14ac:dyDescent="0.2">
      <c r="A13" s="76" t="s">
        <v>184</v>
      </c>
      <c r="B13" s="58"/>
      <c r="C13" s="61" t="s">
        <v>318</v>
      </c>
      <c r="D13" s="65" t="s">
        <v>282</v>
      </c>
    </row>
    <row r="14" spans="1:4" ht="17.25" customHeight="1" x14ac:dyDescent="0.2">
      <c r="A14" s="76" t="s">
        <v>29</v>
      </c>
      <c r="B14" s="58"/>
      <c r="C14" s="75" t="s">
        <v>283</v>
      </c>
      <c r="D14" s="65" t="s">
        <v>284</v>
      </c>
    </row>
    <row r="15" spans="1:4" ht="25.5" x14ac:dyDescent="0.2">
      <c r="A15" s="76" t="s">
        <v>338</v>
      </c>
      <c r="B15" s="73"/>
      <c r="C15" s="74" t="s">
        <v>389</v>
      </c>
      <c r="D15" s="65" t="s">
        <v>333</v>
      </c>
    </row>
    <row r="16" spans="1:4" ht="15" thickBot="1" x14ac:dyDescent="0.25">
      <c r="A16" s="77" t="s">
        <v>331</v>
      </c>
      <c r="B16" s="78"/>
      <c r="C16" s="79" t="s">
        <v>388</v>
      </c>
      <c r="D16" s="69" t="s">
        <v>334</v>
      </c>
    </row>
    <row r="17" spans="1:4" ht="21" thickBot="1" x14ac:dyDescent="0.35">
      <c r="A17" s="148" t="s">
        <v>395</v>
      </c>
      <c r="B17" s="149"/>
      <c r="C17" s="149"/>
      <c r="D17" s="150"/>
    </row>
    <row r="18" spans="1:4" x14ac:dyDescent="0.2">
      <c r="A18" s="151" t="s">
        <v>263</v>
      </c>
      <c r="B18" s="153"/>
      <c r="C18" s="155" t="s">
        <v>264</v>
      </c>
      <c r="D18" s="157" t="s">
        <v>265</v>
      </c>
    </row>
    <row r="19" spans="1:4" x14ac:dyDescent="0.2">
      <c r="A19" s="152"/>
      <c r="B19" s="154"/>
      <c r="C19" s="156"/>
      <c r="D19" s="158"/>
    </row>
    <row r="20" spans="1:4" ht="51" x14ac:dyDescent="0.2">
      <c r="A20" s="62" t="s">
        <v>285</v>
      </c>
      <c r="B20" s="63"/>
      <c r="C20" s="64" t="s">
        <v>286</v>
      </c>
      <c r="D20" s="65" t="s">
        <v>287</v>
      </c>
    </row>
    <row r="21" spans="1:4" x14ac:dyDescent="0.2">
      <c r="A21" s="62" t="s">
        <v>288</v>
      </c>
      <c r="B21" s="63"/>
      <c r="C21" s="64" t="s">
        <v>289</v>
      </c>
      <c r="D21" s="65" t="s">
        <v>290</v>
      </c>
    </row>
    <row r="22" spans="1:4" x14ac:dyDescent="0.2">
      <c r="A22" s="62" t="s">
        <v>291</v>
      </c>
      <c r="B22" s="63"/>
      <c r="C22" s="64" t="s">
        <v>292</v>
      </c>
      <c r="D22" s="65" t="s">
        <v>293</v>
      </c>
    </row>
    <row r="23" spans="1:4" ht="26.25" thickBot="1" x14ac:dyDescent="0.25">
      <c r="A23" s="66" t="s">
        <v>294</v>
      </c>
      <c r="B23" s="67"/>
      <c r="C23" s="68" t="s">
        <v>390</v>
      </c>
      <c r="D23" s="69" t="s">
        <v>296</v>
      </c>
    </row>
    <row r="24" spans="1:4" ht="8.1" customHeight="1" x14ac:dyDescent="0.25">
      <c r="A24" s="82"/>
      <c r="B24" s="83"/>
      <c r="C24" s="83"/>
      <c r="D24" s="84"/>
    </row>
    <row r="25" spans="1:4" ht="24" customHeight="1" thickBot="1" x14ac:dyDescent="0.25">
      <c r="A25" s="133" t="s">
        <v>295</v>
      </c>
      <c r="B25" s="134"/>
      <c r="C25" s="134"/>
      <c r="D25" s="135"/>
    </row>
  </sheetData>
  <mergeCells count="13">
    <mergeCell ref="A25:D25"/>
    <mergeCell ref="C1:D1"/>
    <mergeCell ref="A2:D2"/>
    <mergeCell ref="A4:D4"/>
    <mergeCell ref="A5:A6"/>
    <mergeCell ref="B5:B6"/>
    <mergeCell ref="C5:C6"/>
    <mergeCell ref="D5:D6"/>
    <mergeCell ref="A17:D17"/>
    <mergeCell ref="A18:A19"/>
    <mergeCell ref="B18:B19"/>
    <mergeCell ref="C18:C19"/>
    <mergeCell ref="D18:D19"/>
  </mergeCells>
  <printOptions horizontalCentered="1"/>
  <pageMargins left="0.75" right="0.5" top="0.5" bottom="0.5" header="0.25" footer="0.25"/>
  <pageSetup scale="81"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231</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232</v>
      </c>
      <c r="F2" s="422"/>
      <c r="G2" s="422"/>
      <c r="H2" s="422"/>
      <c r="I2" s="422"/>
      <c r="J2" s="422"/>
      <c r="K2" s="422"/>
      <c r="L2" s="422"/>
      <c r="M2" s="422"/>
      <c r="N2" s="422"/>
      <c r="O2" s="8"/>
      <c r="P2" s="8"/>
      <c r="Q2" s="8" t="s">
        <v>5</v>
      </c>
      <c r="R2" s="8"/>
      <c r="S2" s="414">
        <v>1</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t="s">
        <v>175</v>
      </c>
      <c r="E4" s="12"/>
      <c r="F4" s="11"/>
      <c r="G4" s="13"/>
      <c r="H4" s="11"/>
      <c r="I4" s="13"/>
      <c r="J4" s="413" t="s">
        <v>235</v>
      </c>
      <c r="K4" s="413"/>
      <c r="L4" s="413"/>
      <c r="M4" s="413"/>
      <c r="N4" s="413"/>
      <c r="O4" s="413"/>
      <c r="P4" s="413"/>
      <c r="Q4" s="413"/>
      <c r="R4" s="413"/>
      <c r="S4" s="413"/>
      <c r="T4" s="14"/>
      <c r="U4" s="414" t="s">
        <v>233</v>
      </c>
      <c r="V4" s="414"/>
      <c r="W4" s="14"/>
      <c r="X4" s="413" t="s">
        <v>234</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236</v>
      </c>
      <c r="I6" s="416"/>
      <c r="J6" s="416"/>
      <c r="K6" s="416"/>
      <c r="L6" s="416"/>
      <c r="M6" s="416"/>
      <c r="N6" s="416"/>
      <c r="O6" s="416"/>
      <c r="P6" s="416"/>
      <c r="Q6" s="416"/>
      <c r="R6" s="416"/>
      <c r="S6" s="416"/>
      <c r="T6" s="4"/>
      <c r="U6" s="417" t="s">
        <v>17</v>
      </c>
      <c r="V6" s="417"/>
      <c r="W6" s="417"/>
      <c r="X6" s="417"/>
      <c r="Y6" s="417"/>
      <c r="Z6" s="417"/>
      <c r="AA6" s="418">
        <v>99738001</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307</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371</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372</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t="s">
        <v>175</v>
      </c>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239</v>
      </c>
      <c r="H16" s="399"/>
      <c r="I16" s="399"/>
      <c r="J16" s="399"/>
      <c r="K16" s="399"/>
      <c r="L16" s="399"/>
      <c r="M16" s="399"/>
      <c r="N16" s="399"/>
      <c r="O16" s="399"/>
      <c r="P16" s="399"/>
      <c r="Q16" s="399"/>
      <c r="R16" s="400"/>
      <c r="S16" s="404" t="s">
        <v>182</v>
      </c>
      <c r="T16" s="399"/>
      <c r="U16" s="399"/>
      <c r="V16" s="399"/>
      <c r="W16" s="399"/>
      <c r="X16" s="399"/>
      <c r="Y16" s="399"/>
      <c r="Z16" s="399"/>
      <c r="AA16" s="399"/>
      <c r="AB16" s="404" t="s">
        <v>240</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237</v>
      </c>
      <c r="H22" s="301"/>
      <c r="I22" s="302"/>
      <c r="J22" s="306" t="s">
        <v>238</v>
      </c>
      <c r="K22" s="307"/>
      <c r="L22" s="308"/>
      <c r="M22" s="355"/>
      <c r="N22" s="310"/>
      <c r="O22" s="310"/>
      <c r="P22" s="311"/>
      <c r="Q22" s="314" t="s">
        <v>298</v>
      </c>
      <c r="R22" s="315"/>
      <c r="S22" s="315"/>
      <c r="T22" s="316"/>
      <c r="U22" s="320">
        <v>3</v>
      </c>
      <c r="V22" s="320"/>
      <c r="W22" s="321"/>
      <c r="X22" s="324"/>
      <c r="Y22" s="325"/>
      <c r="Z22" s="325"/>
      <c r="AA22" s="326"/>
      <c r="AB22" s="330">
        <v>3</v>
      </c>
      <c r="AC22" s="331"/>
      <c r="AD22" s="332"/>
      <c r="AE22" s="341">
        <v>4621</v>
      </c>
      <c r="AF22" s="341"/>
      <c r="AG22" s="341"/>
      <c r="AH22" s="356"/>
      <c r="AI22" s="340">
        <v>924.2</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c r="N24" s="275"/>
      <c r="O24" s="275"/>
      <c r="P24" s="276"/>
      <c r="Q24" s="279"/>
      <c r="R24" s="275"/>
      <c r="S24" s="275"/>
      <c r="T24" s="276"/>
      <c r="U24" s="458"/>
      <c r="V24" s="458"/>
      <c r="W24" s="459"/>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t="s">
        <v>193</v>
      </c>
      <c r="K27" s="307"/>
      <c r="L27" s="308"/>
      <c r="M27" s="355" t="s">
        <v>298</v>
      </c>
      <c r="N27" s="310"/>
      <c r="O27" s="310"/>
      <c r="P27" s="311"/>
      <c r="Q27" s="314" t="s">
        <v>298</v>
      </c>
      <c r="R27" s="315"/>
      <c r="S27" s="315"/>
      <c r="T27" s="316"/>
      <c r="U27" s="320">
        <v>1</v>
      </c>
      <c r="V27" s="320"/>
      <c r="W27" s="321"/>
      <c r="X27" s="324"/>
      <c r="Y27" s="325"/>
      <c r="Z27" s="325"/>
      <c r="AA27" s="326"/>
      <c r="AB27" s="330">
        <v>3</v>
      </c>
      <c r="AC27" s="331"/>
      <c r="AD27" s="332"/>
      <c r="AE27" s="341">
        <v>1848.4</v>
      </c>
      <c r="AF27" s="341"/>
      <c r="AG27" s="341"/>
      <c r="AH27" s="356"/>
      <c r="AI27" s="340">
        <v>5545.2</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44"/>
      <c r="AF28" s="344"/>
      <c r="AG28" s="344"/>
      <c r="AH28" s="357"/>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8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8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8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800-000003000000}"/>
    <dataValidation allowBlank="1" showInputMessage="1" showErrorMessage="1" promptTitle="BASE SALARY" prompt="This is the full-time rate of pay and must be shown in whole dollars (no cents)." sqref="AE20:AH21" xr:uid="{00000000-0002-0000-08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8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8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8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8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8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800-00000A000000}"/>
    <dataValidation allowBlank="1" showInputMessage="1" showErrorMessage="1" promptTitle="DEPARTMENT ID" prompt="Enter the 5-digit department code.  This code begins with 10 and ends with a three-digit code which identifies the department." sqref="G20:I21" xr:uid="{00000000-0002-0000-08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#8</oddHeader>
    <oddFooter>&amp;L&amp;8HR: &amp;F&amp;R&amp;8 &amp;D</oddFooter>
  </headerFooter>
  <rowBreaks count="1" manualBreakCount="1">
    <brk id="38" max="16383" man="1"/>
  </rowBreaks>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95F13-CF01-4C59-AA3E-148A05724E42}">
  <dimension ref="A1:AM44"/>
  <sheetViews>
    <sheetView showGridLines="0" tabSelected="1" zoomScaleNormal="100" zoomScalePageLayoutView="85" workbookViewId="0">
      <selection activeCell="G6" sqref="G6:AL6"/>
    </sheetView>
  </sheetViews>
  <sheetFormatPr defaultColWidth="1.625" defaultRowHeight="14.25" x14ac:dyDescent="0.2"/>
  <cols>
    <col min="1" max="1" width="2.375" style="117" customWidth="1"/>
    <col min="2" max="2" width="1.625" style="117" customWidth="1"/>
    <col min="3" max="3" width="2.875" style="117" customWidth="1"/>
    <col min="4" max="4" width="2.125" style="117" customWidth="1"/>
    <col min="5" max="5" width="2.375" style="117" customWidth="1"/>
    <col min="6" max="6" width="1.625" style="117" customWidth="1"/>
    <col min="7" max="7" width="3.375" style="117" customWidth="1"/>
    <col min="8" max="8" width="1.625" style="117" customWidth="1"/>
    <col min="9" max="9" width="2.75" style="117" customWidth="1"/>
    <col min="10" max="11" width="1.625" style="117" customWidth="1"/>
    <col min="12" max="12" width="4.375" style="117" customWidth="1"/>
    <col min="13" max="13" width="1.625" style="117" customWidth="1"/>
    <col min="14" max="14" width="3.25" style="117" customWidth="1"/>
    <col min="15" max="15" width="1.625" style="117" customWidth="1"/>
    <col min="16" max="16" width="4.625" style="117" customWidth="1"/>
    <col min="17" max="17" width="1.625" style="117" customWidth="1"/>
    <col min="18" max="18" width="3.625" style="117" customWidth="1"/>
    <col min="19" max="19" width="1.625" style="117" customWidth="1"/>
    <col min="20" max="20" width="2.25" style="117" customWidth="1"/>
    <col min="21" max="21" width="6.5" style="117" customWidth="1"/>
    <col min="22" max="22" width="2.5" style="117" customWidth="1"/>
    <col min="23" max="25" width="1.625" style="117" customWidth="1"/>
    <col min="26" max="26" width="3.625" style="117" customWidth="1"/>
    <col min="27" max="27" width="3.25" style="117" customWidth="1"/>
    <col min="28" max="28" width="4.125" style="117" customWidth="1"/>
    <col min="29" max="29" width="2.875" style="117" customWidth="1"/>
    <col min="30" max="30" width="3.75" style="117" customWidth="1"/>
    <col min="31" max="31" width="2.375" style="117" customWidth="1"/>
    <col min="32" max="32" width="4" style="117" customWidth="1"/>
    <col min="33" max="33" width="2.875" style="117" customWidth="1"/>
    <col min="34" max="34" width="3.75" style="117" customWidth="1"/>
    <col min="35" max="35" width="5.375" style="117" customWidth="1"/>
    <col min="36" max="36" width="1.625" style="117" customWidth="1"/>
    <col min="37" max="37" width="3" style="117" customWidth="1"/>
    <col min="38" max="38" width="4.5" style="117" customWidth="1"/>
    <col min="39" max="39" width="0.125" style="117" customWidth="1"/>
    <col min="40" max="41" width="6.625" style="117" customWidth="1"/>
    <col min="42" max="42" width="6.5" style="117" customWidth="1"/>
    <col min="43" max="16384" width="1.625" style="117"/>
  </cols>
  <sheetData>
    <row r="1" spans="1:38" ht="22.5" customHeight="1" x14ac:dyDescent="0.2">
      <c r="A1" s="85" t="s">
        <v>0</v>
      </c>
      <c r="B1" s="86" t="s">
        <v>1</v>
      </c>
      <c r="C1" s="86"/>
      <c r="D1" s="87"/>
      <c r="E1" s="86"/>
      <c r="F1" s="86"/>
      <c r="G1" s="460" t="s">
        <v>172</v>
      </c>
      <c r="H1" s="460"/>
      <c r="I1" s="460"/>
      <c r="J1" s="460"/>
      <c r="K1" s="460"/>
      <c r="L1" s="460"/>
      <c r="M1" s="460"/>
      <c r="N1" s="460"/>
      <c r="O1" s="460"/>
      <c r="P1" s="460"/>
      <c r="Q1" s="460"/>
      <c r="R1" s="460"/>
      <c r="S1" s="460"/>
      <c r="T1" s="131"/>
      <c r="U1" s="461" t="s">
        <v>2</v>
      </c>
      <c r="V1" s="461"/>
      <c r="W1" s="462"/>
      <c r="X1" s="461"/>
      <c r="Y1" s="461"/>
      <c r="Z1" s="463">
        <v>42893</v>
      </c>
      <c r="AA1" s="463"/>
      <c r="AB1" s="463"/>
      <c r="AC1" s="463"/>
      <c r="AD1" s="463"/>
      <c r="AE1" s="463"/>
      <c r="AF1" s="463"/>
      <c r="AG1" s="463"/>
      <c r="AH1" s="463"/>
      <c r="AI1" s="463"/>
      <c r="AJ1" s="463"/>
      <c r="AK1" s="463"/>
      <c r="AL1" s="464"/>
    </row>
    <row r="2" spans="1:38" ht="28.5" customHeight="1" x14ac:dyDescent="0.25">
      <c r="A2" s="88" t="s">
        <v>3</v>
      </c>
      <c r="B2" s="2" t="s">
        <v>4</v>
      </c>
      <c r="C2" s="2"/>
      <c r="D2" s="2"/>
      <c r="E2" s="421" t="s">
        <v>173</v>
      </c>
      <c r="F2" s="422"/>
      <c r="G2" s="422"/>
      <c r="H2" s="422"/>
      <c r="I2" s="422"/>
      <c r="J2" s="422"/>
      <c r="K2" s="422"/>
      <c r="L2" s="422"/>
      <c r="M2" s="422"/>
      <c r="N2" s="422"/>
      <c r="O2" s="8"/>
      <c r="P2" s="8"/>
      <c r="Q2" s="8" t="s">
        <v>5</v>
      </c>
      <c r="R2" s="8"/>
      <c r="S2" s="414">
        <v>0</v>
      </c>
      <c r="T2" s="423"/>
      <c r="U2" s="423"/>
      <c r="V2" s="3"/>
      <c r="W2" s="3"/>
      <c r="X2" s="3"/>
      <c r="Y2" s="8" t="s">
        <v>6</v>
      </c>
      <c r="Z2" s="3"/>
      <c r="AA2" s="3"/>
      <c r="AB2" s="424" t="s">
        <v>174</v>
      </c>
      <c r="AC2" s="424"/>
      <c r="AD2" s="424"/>
      <c r="AE2" s="424"/>
      <c r="AF2" s="424"/>
      <c r="AG2" s="424"/>
      <c r="AH2" s="424"/>
      <c r="AI2" s="424"/>
      <c r="AJ2" s="424"/>
      <c r="AK2" s="424"/>
      <c r="AL2" s="465"/>
    </row>
    <row r="3" spans="1:38" x14ac:dyDescent="0.2">
      <c r="A3" s="88"/>
      <c r="B3" s="2"/>
      <c r="C3" s="2"/>
      <c r="D3" s="2"/>
      <c r="E3" s="2"/>
      <c r="F3" s="2"/>
      <c r="G3" s="2"/>
      <c r="H3" s="2"/>
      <c r="I3" s="2"/>
      <c r="J3" s="2"/>
      <c r="K3" s="2"/>
      <c r="L3" s="130"/>
      <c r="M3" s="8"/>
      <c r="N3" s="8"/>
      <c r="O3" s="8"/>
      <c r="P3" s="8"/>
      <c r="Q3" s="8"/>
      <c r="R3" s="8"/>
      <c r="S3" s="8"/>
      <c r="T3" s="8"/>
      <c r="U3" s="8"/>
      <c r="V3" s="8"/>
      <c r="W3" s="8"/>
      <c r="X3" s="2"/>
      <c r="Y3" s="2"/>
      <c r="Z3" s="2"/>
      <c r="AA3" s="2"/>
      <c r="AB3" s="2"/>
      <c r="AC3" s="2"/>
      <c r="AD3" s="2"/>
      <c r="AE3" s="2"/>
      <c r="AF3" s="2"/>
      <c r="AG3" s="2"/>
      <c r="AH3" s="2"/>
      <c r="AI3" s="2"/>
      <c r="AJ3" s="2"/>
      <c r="AK3" s="2"/>
      <c r="AL3" s="89"/>
    </row>
    <row r="4" spans="1:38" ht="15" x14ac:dyDescent="0.25">
      <c r="A4" s="88" t="s">
        <v>7</v>
      </c>
      <c r="B4" s="2" t="s">
        <v>8</v>
      </c>
      <c r="C4" s="2"/>
      <c r="D4" s="11"/>
      <c r="E4" s="12"/>
      <c r="F4" s="11" t="s">
        <v>175</v>
      </c>
      <c r="G4" s="13"/>
      <c r="H4" s="11"/>
      <c r="I4" s="13"/>
      <c r="J4" s="413" t="s">
        <v>177</v>
      </c>
      <c r="K4" s="413"/>
      <c r="L4" s="413"/>
      <c r="M4" s="413"/>
      <c r="N4" s="413"/>
      <c r="O4" s="413"/>
      <c r="P4" s="413"/>
      <c r="Q4" s="413"/>
      <c r="R4" s="413"/>
      <c r="S4" s="413"/>
      <c r="T4" s="14"/>
      <c r="U4" s="414" t="s">
        <v>176</v>
      </c>
      <c r="V4" s="414"/>
      <c r="W4" s="14"/>
      <c r="X4" s="413" t="s">
        <v>260</v>
      </c>
      <c r="Y4" s="413"/>
      <c r="Z4" s="413"/>
      <c r="AA4" s="413"/>
      <c r="AB4" s="413"/>
      <c r="AC4" s="413"/>
      <c r="AD4" s="413"/>
      <c r="AE4" s="413"/>
      <c r="AF4" s="413"/>
      <c r="AG4" s="413"/>
      <c r="AH4" s="413"/>
      <c r="AI4" s="413"/>
      <c r="AJ4" s="413"/>
      <c r="AK4" s="413"/>
      <c r="AL4" s="466"/>
    </row>
    <row r="5" spans="1:38" ht="15" x14ac:dyDescent="0.25">
      <c r="A5" s="88"/>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89"/>
    </row>
    <row r="6" spans="1:38" ht="24" customHeight="1" x14ac:dyDescent="0.2">
      <c r="A6" s="88" t="s">
        <v>15</v>
      </c>
      <c r="B6" s="2" t="s">
        <v>19</v>
      </c>
      <c r="C6" s="2"/>
      <c r="D6" s="2"/>
      <c r="E6" s="2"/>
      <c r="F6" s="2"/>
      <c r="G6" s="408" t="s">
        <v>397</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67"/>
    </row>
    <row r="7" spans="1:38" ht="19.5" customHeight="1" x14ac:dyDescent="0.2">
      <c r="A7" s="88"/>
      <c r="B7" s="408" t="s">
        <v>339</v>
      </c>
      <c r="C7" s="408"/>
      <c r="D7" s="408"/>
      <c r="E7" s="408"/>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67"/>
    </row>
    <row r="8" spans="1:38" ht="15" x14ac:dyDescent="0.2">
      <c r="A8" s="468" t="s">
        <v>340</v>
      </c>
      <c r="B8" s="469"/>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70"/>
    </row>
    <row r="9" spans="1:38" ht="25.5" x14ac:dyDescent="0.35">
      <c r="A9" s="88" t="s">
        <v>18</v>
      </c>
      <c r="B9" s="471" t="s">
        <v>341</v>
      </c>
      <c r="C9" s="471"/>
      <c r="D9" s="471"/>
      <c r="E9" s="471"/>
      <c r="F9" s="471"/>
      <c r="G9" s="471"/>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1"/>
      <c r="AK9" s="471"/>
      <c r="AL9" s="472"/>
    </row>
    <row r="10" spans="1:38" ht="18" x14ac:dyDescent="0.25">
      <c r="A10" s="90"/>
      <c r="B10" s="473" t="s">
        <v>342</v>
      </c>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4"/>
    </row>
    <row r="11" spans="1:38" ht="18" x14ac:dyDescent="0.25">
      <c r="A11" s="91"/>
      <c r="B11" s="473" t="s">
        <v>343</v>
      </c>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4"/>
    </row>
    <row r="12" spans="1:38" ht="15.75" customHeight="1" x14ac:dyDescent="0.25">
      <c r="A12" s="92"/>
      <c r="B12" s="473" t="s">
        <v>344</v>
      </c>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4"/>
    </row>
    <row r="13" spans="1:38" x14ac:dyDescent="0.2">
      <c r="A13" s="475"/>
      <c r="B13" s="476"/>
      <c r="C13" s="476"/>
      <c r="D13" s="476"/>
      <c r="E13" s="476"/>
      <c r="F13" s="477"/>
      <c r="G13" s="478" t="s">
        <v>30</v>
      </c>
      <c r="H13" s="479"/>
      <c r="I13" s="479"/>
      <c r="J13" s="479"/>
      <c r="K13" s="479"/>
      <c r="L13" s="479"/>
      <c r="M13" s="479"/>
      <c r="N13" s="479"/>
      <c r="O13" s="479"/>
      <c r="P13" s="479"/>
      <c r="Q13" s="479"/>
      <c r="R13" s="480"/>
      <c r="S13" s="481" t="s">
        <v>31</v>
      </c>
      <c r="T13" s="479"/>
      <c r="U13" s="479"/>
      <c r="V13" s="479"/>
      <c r="W13" s="479"/>
      <c r="X13" s="479"/>
      <c r="Y13" s="479"/>
      <c r="Z13" s="479"/>
      <c r="AA13" s="479"/>
      <c r="AB13" s="481" t="s">
        <v>32</v>
      </c>
      <c r="AC13" s="479"/>
      <c r="AD13" s="479"/>
      <c r="AE13" s="479"/>
      <c r="AF13" s="479"/>
      <c r="AG13" s="479"/>
      <c r="AH13" s="479"/>
      <c r="AI13" s="479"/>
      <c r="AJ13" s="479"/>
      <c r="AK13" s="479"/>
      <c r="AL13" s="482"/>
    </row>
    <row r="14" spans="1:38" x14ac:dyDescent="0.2">
      <c r="A14" s="483" t="s">
        <v>345</v>
      </c>
      <c r="B14" s="484"/>
      <c r="C14" s="484"/>
      <c r="D14" s="484"/>
      <c r="E14" s="484"/>
      <c r="F14" s="485"/>
      <c r="G14" s="489" t="s">
        <v>181</v>
      </c>
      <c r="H14" s="310"/>
      <c r="I14" s="310"/>
      <c r="J14" s="310"/>
      <c r="K14" s="310"/>
      <c r="L14" s="310"/>
      <c r="M14" s="310"/>
      <c r="N14" s="310"/>
      <c r="O14" s="310"/>
      <c r="P14" s="310"/>
      <c r="Q14" s="310"/>
      <c r="R14" s="311"/>
      <c r="S14" s="491" t="s">
        <v>182</v>
      </c>
      <c r="T14" s="310"/>
      <c r="U14" s="310"/>
      <c r="V14" s="310"/>
      <c r="W14" s="310"/>
      <c r="X14" s="310"/>
      <c r="Y14" s="310"/>
      <c r="Z14" s="310"/>
      <c r="AA14" s="310"/>
      <c r="AB14" s="491" t="s">
        <v>183</v>
      </c>
      <c r="AC14" s="310"/>
      <c r="AD14" s="310"/>
      <c r="AE14" s="310"/>
      <c r="AF14" s="310"/>
      <c r="AG14" s="310"/>
      <c r="AH14" s="310"/>
      <c r="AI14" s="310"/>
      <c r="AJ14" s="310"/>
      <c r="AK14" s="310"/>
      <c r="AL14" s="492"/>
    </row>
    <row r="15" spans="1:38" x14ac:dyDescent="0.2">
      <c r="A15" s="486"/>
      <c r="B15" s="487"/>
      <c r="C15" s="487"/>
      <c r="D15" s="487"/>
      <c r="E15" s="487"/>
      <c r="F15" s="488"/>
      <c r="G15" s="490"/>
      <c r="H15" s="312"/>
      <c r="I15" s="312"/>
      <c r="J15" s="312"/>
      <c r="K15" s="312"/>
      <c r="L15" s="312"/>
      <c r="M15" s="312"/>
      <c r="N15" s="312"/>
      <c r="O15" s="312"/>
      <c r="P15" s="312"/>
      <c r="Q15" s="312"/>
      <c r="R15" s="313"/>
      <c r="S15" s="430"/>
      <c r="T15" s="312"/>
      <c r="U15" s="312"/>
      <c r="V15" s="312"/>
      <c r="W15" s="312"/>
      <c r="X15" s="312"/>
      <c r="Y15" s="312"/>
      <c r="Z15" s="312"/>
      <c r="AA15" s="312"/>
      <c r="AB15" s="430"/>
      <c r="AC15" s="312"/>
      <c r="AD15" s="312"/>
      <c r="AE15" s="312"/>
      <c r="AF15" s="312"/>
      <c r="AG15" s="312"/>
      <c r="AH15" s="312"/>
      <c r="AI15" s="312"/>
      <c r="AJ15" s="312"/>
      <c r="AK15" s="312"/>
      <c r="AL15" s="493"/>
    </row>
    <row r="16" spans="1:38" x14ac:dyDescent="0.2">
      <c r="A16" s="261" t="s">
        <v>346</v>
      </c>
      <c r="B16" s="494"/>
      <c r="C16" s="494"/>
      <c r="D16" s="494"/>
      <c r="E16" s="494"/>
      <c r="F16" s="495"/>
      <c r="G16" s="497" t="s">
        <v>338</v>
      </c>
      <c r="H16" s="498"/>
      <c r="I16" s="498"/>
      <c r="J16" s="498"/>
      <c r="K16" s="498"/>
      <c r="L16" s="498"/>
      <c r="M16" s="498"/>
      <c r="N16" s="498"/>
      <c r="O16" s="498"/>
      <c r="P16" s="498"/>
      <c r="Q16" s="498"/>
      <c r="R16" s="499"/>
      <c r="S16" s="503" t="s">
        <v>325</v>
      </c>
      <c r="T16" s="498"/>
      <c r="U16" s="498"/>
      <c r="V16" s="498"/>
      <c r="W16" s="498"/>
      <c r="X16" s="498"/>
      <c r="Y16" s="498"/>
      <c r="Z16" s="498"/>
      <c r="AA16" s="499"/>
      <c r="AB16" s="505"/>
      <c r="AC16" s="498"/>
      <c r="AD16" s="498"/>
      <c r="AE16" s="498"/>
      <c r="AF16" s="498"/>
      <c r="AG16" s="498"/>
      <c r="AH16" s="498"/>
      <c r="AI16" s="498"/>
      <c r="AJ16" s="498"/>
      <c r="AK16" s="498"/>
      <c r="AL16" s="506"/>
    </row>
    <row r="17" spans="1:39" x14ac:dyDescent="0.2">
      <c r="A17" s="496"/>
      <c r="B17" s="484"/>
      <c r="C17" s="484"/>
      <c r="D17" s="484"/>
      <c r="E17" s="484"/>
      <c r="F17" s="485"/>
      <c r="G17" s="500"/>
      <c r="H17" s="501"/>
      <c r="I17" s="501"/>
      <c r="J17" s="501"/>
      <c r="K17" s="501"/>
      <c r="L17" s="501"/>
      <c r="M17" s="501"/>
      <c r="N17" s="501"/>
      <c r="O17" s="501"/>
      <c r="P17" s="501"/>
      <c r="Q17" s="501"/>
      <c r="R17" s="502"/>
      <c r="S17" s="504"/>
      <c r="T17" s="501"/>
      <c r="U17" s="501"/>
      <c r="V17" s="501"/>
      <c r="W17" s="501"/>
      <c r="X17" s="501"/>
      <c r="Y17" s="501"/>
      <c r="Z17" s="501"/>
      <c r="AA17" s="502"/>
      <c r="AB17" s="504"/>
      <c r="AC17" s="501"/>
      <c r="AD17" s="501"/>
      <c r="AE17" s="501"/>
      <c r="AF17" s="501"/>
      <c r="AG17" s="501"/>
      <c r="AH17" s="501"/>
      <c r="AI17" s="501"/>
      <c r="AJ17" s="501"/>
      <c r="AK17" s="501"/>
      <c r="AL17" s="507"/>
    </row>
    <row r="18" spans="1:39" ht="22.5" customHeight="1" thickBot="1" x14ac:dyDescent="0.25">
      <c r="A18" s="508" t="s">
        <v>347</v>
      </c>
      <c r="B18" s="509"/>
      <c r="C18" s="509"/>
      <c r="D18" s="509"/>
      <c r="E18" s="509"/>
      <c r="F18" s="510"/>
      <c r="G18" s="514" t="s">
        <v>36</v>
      </c>
      <c r="H18" s="515"/>
      <c r="I18" s="516"/>
      <c r="J18" s="515" t="s">
        <v>37</v>
      </c>
      <c r="K18" s="515"/>
      <c r="L18" s="516"/>
      <c r="M18" s="520" t="s">
        <v>38</v>
      </c>
      <c r="N18" s="521"/>
      <c r="O18" s="521"/>
      <c r="P18" s="522"/>
      <c r="Q18" s="520" t="s">
        <v>39</v>
      </c>
      <c r="R18" s="521"/>
      <c r="S18" s="521"/>
      <c r="T18" s="521"/>
      <c r="U18" s="526" t="s">
        <v>348</v>
      </c>
      <c r="V18" s="515" t="s">
        <v>40</v>
      </c>
      <c r="W18" s="516"/>
      <c r="X18" s="528" t="s">
        <v>349</v>
      </c>
      <c r="Y18" s="529"/>
      <c r="Z18" s="529"/>
      <c r="AA18" s="530"/>
      <c r="AB18" s="534" t="s">
        <v>42</v>
      </c>
      <c r="AC18" s="515"/>
      <c r="AD18" s="516"/>
      <c r="AE18" s="534" t="s">
        <v>350</v>
      </c>
      <c r="AF18" s="515"/>
      <c r="AG18" s="515"/>
      <c r="AH18" s="516"/>
      <c r="AI18" s="534" t="s">
        <v>44</v>
      </c>
      <c r="AJ18" s="515"/>
      <c r="AK18" s="515"/>
      <c r="AL18" s="536"/>
    </row>
    <row r="19" spans="1:39" ht="5.25" hidden="1" customHeight="1" thickBot="1" x14ac:dyDescent="0.25">
      <c r="A19" s="511"/>
      <c r="B19" s="512"/>
      <c r="C19" s="512"/>
      <c r="D19" s="512"/>
      <c r="E19" s="512"/>
      <c r="F19" s="513"/>
      <c r="G19" s="517"/>
      <c r="H19" s="518"/>
      <c r="I19" s="519"/>
      <c r="J19" s="518"/>
      <c r="K19" s="518"/>
      <c r="L19" s="519"/>
      <c r="M19" s="523"/>
      <c r="N19" s="524"/>
      <c r="O19" s="524"/>
      <c r="P19" s="525"/>
      <c r="Q19" s="523"/>
      <c r="R19" s="524"/>
      <c r="S19" s="524"/>
      <c r="T19" s="524"/>
      <c r="U19" s="527"/>
      <c r="V19" s="518"/>
      <c r="W19" s="519"/>
      <c r="X19" s="531"/>
      <c r="Y19" s="532"/>
      <c r="Z19" s="532"/>
      <c r="AA19" s="533"/>
      <c r="AB19" s="535"/>
      <c r="AC19" s="518"/>
      <c r="AD19" s="519"/>
      <c r="AE19" s="535"/>
      <c r="AF19" s="518"/>
      <c r="AG19" s="518"/>
      <c r="AH19" s="519"/>
      <c r="AI19" s="535"/>
      <c r="AJ19" s="518"/>
      <c r="AK19" s="518"/>
      <c r="AL19" s="537"/>
    </row>
    <row r="20" spans="1:39" x14ac:dyDescent="0.2">
      <c r="A20" s="538" t="s">
        <v>351</v>
      </c>
      <c r="B20" s="539"/>
      <c r="C20" s="539"/>
      <c r="D20" s="539"/>
      <c r="E20" s="539"/>
      <c r="F20" s="539"/>
      <c r="G20" s="542" t="s">
        <v>178</v>
      </c>
      <c r="H20" s="543"/>
      <c r="I20" s="543"/>
      <c r="J20" s="543" t="s">
        <v>180</v>
      </c>
      <c r="K20" s="543"/>
      <c r="L20" s="543"/>
      <c r="M20" s="546" t="str">
        <f>IF(U20="Y1","8/24/22",IF(U20="S1","1/18/23"))</f>
        <v>1/18/23</v>
      </c>
      <c r="N20" s="547"/>
      <c r="O20" s="547"/>
      <c r="P20" s="547"/>
      <c r="Q20" s="546" t="str">
        <f>IF(U20="Y1","5/25/23",IF(U20="S1","5/25/23"))</f>
        <v>5/25/23</v>
      </c>
      <c r="R20" s="547"/>
      <c r="S20" s="547"/>
      <c r="T20" s="549"/>
      <c r="U20" s="551" t="s">
        <v>352</v>
      </c>
      <c r="V20" s="553">
        <v>1</v>
      </c>
      <c r="W20" s="554"/>
      <c r="X20" s="557">
        <v>2</v>
      </c>
      <c r="Y20" s="557"/>
      <c r="Z20" s="557"/>
      <c r="AA20" s="557"/>
      <c r="AB20" s="559">
        <f>X20/15</f>
        <v>0.13333333333333333</v>
      </c>
      <c r="AC20" s="559"/>
      <c r="AD20" s="559"/>
      <c r="AE20" s="561">
        <v>3520</v>
      </c>
      <c r="AF20" s="561"/>
      <c r="AG20" s="561"/>
      <c r="AH20" s="561"/>
      <c r="AI20" s="563">
        <f>AB20*AE20</f>
        <v>469.33333333333331</v>
      </c>
      <c r="AJ20" s="563"/>
      <c r="AK20" s="563"/>
      <c r="AL20" s="564"/>
    </row>
    <row r="21" spans="1:39" ht="15" thickBot="1" x14ac:dyDescent="0.25">
      <c r="A21" s="540"/>
      <c r="B21" s="541"/>
      <c r="C21" s="541"/>
      <c r="D21" s="541"/>
      <c r="E21" s="541"/>
      <c r="F21" s="541"/>
      <c r="G21" s="544"/>
      <c r="H21" s="545"/>
      <c r="I21" s="545"/>
      <c r="J21" s="545"/>
      <c r="K21" s="545"/>
      <c r="L21" s="545"/>
      <c r="M21" s="548"/>
      <c r="N21" s="548"/>
      <c r="O21" s="548"/>
      <c r="P21" s="548"/>
      <c r="Q21" s="548"/>
      <c r="R21" s="548"/>
      <c r="S21" s="548"/>
      <c r="T21" s="550"/>
      <c r="U21" s="552"/>
      <c r="V21" s="555"/>
      <c r="W21" s="556"/>
      <c r="X21" s="558"/>
      <c r="Y21" s="558"/>
      <c r="Z21" s="558"/>
      <c r="AA21" s="558"/>
      <c r="AB21" s="560"/>
      <c r="AC21" s="560"/>
      <c r="AD21" s="560"/>
      <c r="AE21" s="562"/>
      <c r="AF21" s="562"/>
      <c r="AG21" s="562"/>
      <c r="AH21" s="562"/>
      <c r="AI21" s="565"/>
      <c r="AJ21" s="565"/>
      <c r="AK21" s="565"/>
      <c r="AL21" s="566"/>
    </row>
    <row r="22" spans="1:39" ht="9.75" customHeight="1" x14ac:dyDescent="0.2">
      <c r="A22" s="93"/>
      <c r="B22" s="94"/>
      <c r="C22" s="94"/>
      <c r="D22" s="94"/>
      <c r="E22" s="94"/>
      <c r="F22" s="94"/>
      <c r="G22" s="95"/>
      <c r="H22" s="96"/>
      <c r="I22" s="97"/>
      <c r="J22" s="98"/>
      <c r="K22" s="96"/>
      <c r="L22" s="97"/>
      <c r="M22" s="99"/>
      <c r="N22" s="100"/>
      <c r="O22" s="100"/>
      <c r="P22" s="101"/>
      <c r="Q22" s="99"/>
      <c r="R22" s="100"/>
      <c r="S22" s="100"/>
      <c r="T22" s="101"/>
      <c r="U22" s="99"/>
      <c r="V22" s="102"/>
      <c r="W22" s="103"/>
      <c r="X22" s="104"/>
      <c r="Y22" s="105"/>
      <c r="Z22" s="105"/>
      <c r="AA22" s="106"/>
      <c r="AB22" s="107"/>
      <c r="AC22" s="107"/>
      <c r="AD22" s="108"/>
      <c r="AE22" s="109"/>
      <c r="AF22" s="109"/>
      <c r="AG22" s="109"/>
      <c r="AH22" s="110"/>
      <c r="AI22" s="111"/>
      <c r="AJ22" s="112"/>
      <c r="AK22" s="112"/>
      <c r="AL22" s="113"/>
    </row>
    <row r="23" spans="1:39" s="118" customFormat="1" ht="29.25" customHeight="1" thickBot="1" x14ac:dyDescent="0.3">
      <c r="A23" s="567" t="s">
        <v>353</v>
      </c>
      <c r="B23" s="568"/>
      <c r="C23" s="568"/>
      <c r="D23" s="568"/>
      <c r="E23" s="568"/>
      <c r="F23" s="568"/>
      <c r="G23" s="569" t="s">
        <v>354</v>
      </c>
      <c r="H23" s="532"/>
      <c r="I23" s="533"/>
      <c r="J23" s="531" t="s">
        <v>37</v>
      </c>
      <c r="K23" s="532"/>
      <c r="L23" s="533"/>
      <c r="M23" s="523" t="s">
        <v>47</v>
      </c>
      <c r="N23" s="524"/>
      <c r="O23" s="524"/>
      <c r="P23" s="525"/>
      <c r="Q23" s="523" t="s">
        <v>48</v>
      </c>
      <c r="R23" s="524"/>
      <c r="S23" s="524"/>
      <c r="T23" s="525"/>
      <c r="U23" s="531" t="s">
        <v>40</v>
      </c>
      <c r="V23" s="532"/>
      <c r="W23" s="533"/>
      <c r="X23" s="531" t="s">
        <v>41</v>
      </c>
      <c r="Y23" s="532"/>
      <c r="Z23" s="532"/>
      <c r="AA23" s="533"/>
      <c r="AB23" s="532" t="s">
        <v>42</v>
      </c>
      <c r="AC23" s="532"/>
      <c r="AD23" s="533"/>
      <c r="AE23" s="532" t="s">
        <v>43</v>
      </c>
      <c r="AF23" s="532"/>
      <c r="AG23" s="532"/>
      <c r="AH23" s="533"/>
      <c r="AI23" s="531" t="s">
        <v>44</v>
      </c>
      <c r="AJ23" s="532"/>
      <c r="AK23" s="532"/>
      <c r="AL23" s="570"/>
    </row>
    <row r="24" spans="1:39" ht="14.25" customHeight="1" x14ac:dyDescent="0.2">
      <c r="A24" s="571" t="s">
        <v>355</v>
      </c>
      <c r="B24" s="572"/>
      <c r="C24" s="572"/>
      <c r="D24" s="572"/>
      <c r="E24" s="572"/>
      <c r="F24" s="573"/>
      <c r="G24" s="577" t="s">
        <v>261</v>
      </c>
      <c r="H24" s="578"/>
      <c r="I24" s="579"/>
      <c r="J24" s="583" t="s">
        <v>179</v>
      </c>
      <c r="K24" s="583"/>
      <c r="L24" s="584"/>
      <c r="M24" s="587" t="str">
        <f>IF(G24="x","5/30/23",IF(G24=" "," "," "))</f>
        <v>5/30/23</v>
      </c>
      <c r="N24" s="587"/>
      <c r="O24" s="587"/>
      <c r="P24" s="588"/>
      <c r="Q24" s="587" t="str">
        <f>IF(G24="x","8/22/23",IF(G24=" "," "," "))</f>
        <v>8/22/23</v>
      </c>
      <c r="R24" s="587"/>
      <c r="S24" s="587"/>
      <c r="T24" s="587"/>
      <c r="U24" s="553">
        <v>1</v>
      </c>
      <c r="V24" s="590"/>
      <c r="W24" s="590"/>
      <c r="X24" s="593">
        <f>IF(G24="x",X20,IF(G24=" "," "," "))</f>
        <v>2</v>
      </c>
      <c r="Y24" s="594"/>
      <c r="Z24" s="594"/>
      <c r="AA24" s="595"/>
      <c r="AB24" s="599">
        <f>IF(G24="x",X24/12," ")</f>
        <v>0.16666666666666666</v>
      </c>
      <c r="AC24" s="600"/>
      <c r="AD24" s="601"/>
      <c r="AE24" s="605">
        <f>IF(G24="x",AM25*22/AB24,IF(G24=" "," "," "))</f>
        <v>6195.2</v>
      </c>
      <c r="AF24" s="606"/>
      <c r="AG24" s="606"/>
      <c r="AH24" s="607"/>
      <c r="AI24" s="611">
        <f>IF(G24=" ",0,IF(G24="x",AI20*6," "))</f>
        <v>2816</v>
      </c>
      <c r="AJ24" s="612"/>
      <c r="AK24" s="612"/>
      <c r="AL24" s="613"/>
    </row>
    <row r="25" spans="1:39" ht="15" thickBot="1" x14ac:dyDescent="0.25">
      <c r="A25" s="574"/>
      <c r="B25" s="575"/>
      <c r="C25" s="575"/>
      <c r="D25" s="575"/>
      <c r="E25" s="575"/>
      <c r="F25" s="576"/>
      <c r="G25" s="580"/>
      <c r="H25" s="581"/>
      <c r="I25" s="582"/>
      <c r="J25" s="585"/>
      <c r="K25" s="585"/>
      <c r="L25" s="586"/>
      <c r="M25" s="355"/>
      <c r="N25" s="355"/>
      <c r="O25" s="355"/>
      <c r="P25" s="589"/>
      <c r="Q25" s="355"/>
      <c r="R25" s="355"/>
      <c r="S25" s="355"/>
      <c r="T25" s="355"/>
      <c r="U25" s="591"/>
      <c r="V25" s="592"/>
      <c r="W25" s="592"/>
      <c r="X25" s="596"/>
      <c r="Y25" s="597"/>
      <c r="Z25" s="597"/>
      <c r="AA25" s="598"/>
      <c r="AB25" s="602"/>
      <c r="AC25" s="603"/>
      <c r="AD25" s="604"/>
      <c r="AE25" s="608"/>
      <c r="AF25" s="609"/>
      <c r="AG25" s="609"/>
      <c r="AH25" s="610"/>
      <c r="AI25" s="614" t="b">
        <f>IF(G25=" ",0,IF(G25="02",AI19*6))</f>
        <v>0</v>
      </c>
      <c r="AJ25" s="615"/>
      <c r="AK25" s="615"/>
      <c r="AL25" s="616"/>
      <c r="AM25" s="119">
        <f>SUM(AI24/60)</f>
        <v>46.93333333333333</v>
      </c>
    </row>
    <row r="26" spans="1:39" ht="28.5" customHeight="1" thickBot="1" x14ac:dyDescent="0.25">
      <c r="A26" s="617" t="s">
        <v>356</v>
      </c>
      <c r="B26" s="618"/>
      <c r="C26" s="618"/>
      <c r="D26" s="618"/>
      <c r="E26" s="618"/>
      <c r="F26" s="619"/>
      <c r="G26" s="620" t="s">
        <v>261</v>
      </c>
      <c r="H26" s="621"/>
      <c r="I26" s="622"/>
      <c r="J26" s="623" t="s">
        <v>179</v>
      </c>
      <c r="K26" s="624"/>
      <c r="L26" s="625"/>
      <c r="M26" s="626" t="str">
        <f>IF(G26="x","5/30/23",IF(G26=" "," "," "))</f>
        <v>5/30/23</v>
      </c>
      <c r="N26" s="627"/>
      <c r="O26" s="627"/>
      <c r="P26" s="628"/>
      <c r="Q26" s="626" t="str">
        <f>IF(G26="x","7/11/23",IF(G26=" "," "," "))</f>
        <v>7/11/23</v>
      </c>
      <c r="R26" s="627"/>
      <c r="S26" s="627"/>
      <c r="T26" s="628"/>
      <c r="U26" s="629">
        <v>1</v>
      </c>
      <c r="V26" s="630"/>
      <c r="W26" s="631"/>
      <c r="X26" s="632">
        <f>IF(G26="x",X20,IF(G26=" "," "," "))</f>
        <v>2</v>
      </c>
      <c r="Y26" s="633"/>
      <c r="Z26" s="633"/>
      <c r="AA26" s="634"/>
      <c r="AB26" s="635">
        <f>IF(G26="x",X26/6," ")</f>
        <v>0.33333333333333331</v>
      </c>
      <c r="AC26" s="636"/>
      <c r="AD26" s="637"/>
      <c r="AE26" s="638">
        <f>IF(G26="x",AM26*22/AB26,IF(G26=" "," "," "))</f>
        <v>6195.2</v>
      </c>
      <c r="AF26" s="639"/>
      <c r="AG26" s="639"/>
      <c r="AH26" s="640"/>
      <c r="AI26" s="641">
        <f>IF(G26=" ",0,IF(G26="x",AI20*6," "))</f>
        <v>2816</v>
      </c>
      <c r="AJ26" s="642"/>
      <c r="AK26" s="642"/>
      <c r="AL26" s="643"/>
      <c r="AM26" s="119">
        <f>SUM(AI26/30)</f>
        <v>93.86666666666666</v>
      </c>
    </row>
    <row r="27" spans="1:39" ht="27" customHeight="1" thickBot="1" x14ac:dyDescent="0.25">
      <c r="A27" s="644" t="s">
        <v>357</v>
      </c>
      <c r="B27" s="645"/>
      <c r="C27" s="645"/>
      <c r="D27" s="645"/>
      <c r="E27" s="645"/>
      <c r="F27" s="646"/>
      <c r="G27" s="647" t="s">
        <v>261</v>
      </c>
      <c r="H27" s="648"/>
      <c r="I27" s="649"/>
      <c r="J27" s="650" t="s">
        <v>179</v>
      </c>
      <c r="K27" s="585"/>
      <c r="L27" s="586"/>
      <c r="M27" s="427" t="str">
        <f>IF(G27="x","7/12/23",IF(G27=" "," "," "))</f>
        <v>7/12/23</v>
      </c>
      <c r="N27" s="587"/>
      <c r="O27" s="587"/>
      <c r="P27" s="588"/>
      <c r="Q27" s="427" t="str">
        <f>IF(G27="x","8/22/23",IF(G27=" "," "," "))</f>
        <v>8/22/23</v>
      </c>
      <c r="R27" s="587"/>
      <c r="S27" s="587"/>
      <c r="T27" s="588"/>
      <c r="U27" s="591">
        <v>1</v>
      </c>
      <c r="V27" s="592"/>
      <c r="W27" s="651"/>
      <c r="X27" s="596">
        <f>IF(G27="x",X20,IF(G27=" "," "," "))</f>
        <v>2</v>
      </c>
      <c r="Y27" s="597"/>
      <c r="Z27" s="597"/>
      <c r="AA27" s="598"/>
      <c r="AB27" s="652">
        <f>IF(G27="x",X27/6," ")</f>
        <v>0.33333333333333331</v>
      </c>
      <c r="AC27" s="653"/>
      <c r="AD27" s="654"/>
      <c r="AE27" s="655">
        <f>IF(G27="x",AM27*22/AB27,IF(G27=" "," "," "))</f>
        <v>6195.2</v>
      </c>
      <c r="AF27" s="656"/>
      <c r="AG27" s="656"/>
      <c r="AH27" s="657"/>
      <c r="AI27" s="615">
        <f>IF(G27=" ",0,IF(G27="x",AI20*6," "))</f>
        <v>2816</v>
      </c>
      <c r="AJ27" s="615"/>
      <c r="AK27" s="615"/>
      <c r="AL27" s="616"/>
      <c r="AM27" s="119">
        <f>SUM(AI27/30)</f>
        <v>93.86666666666666</v>
      </c>
    </row>
    <row r="28" spans="1:39" x14ac:dyDescent="0.2">
      <c r="A28" s="658" t="s">
        <v>51</v>
      </c>
      <c r="B28" s="659"/>
      <c r="C28" s="659"/>
      <c r="D28" s="659"/>
      <c r="E28" s="659"/>
      <c r="F28" s="659"/>
      <c r="G28" s="659"/>
      <c r="H28" s="659"/>
      <c r="I28" s="659"/>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60"/>
    </row>
    <row r="29" spans="1:39" x14ac:dyDescent="0.2">
      <c r="A29" s="285"/>
      <c r="B29" s="286"/>
      <c r="C29" s="286"/>
      <c r="D29" s="287"/>
      <c r="E29" s="288" t="s">
        <v>52</v>
      </c>
      <c r="F29" s="289"/>
      <c r="G29" s="289"/>
      <c r="H29" s="289"/>
      <c r="I29" s="289"/>
      <c r="J29" s="289"/>
      <c r="K29" s="289"/>
      <c r="L29" s="289"/>
      <c r="M29" s="289"/>
      <c r="N29" s="289"/>
      <c r="O29" s="290"/>
      <c r="P29" s="288" t="s">
        <v>53</v>
      </c>
      <c r="Q29" s="204"/>
      <c r="R29" s="204"/>
      <c r="S29" s="204"/>
      <c r="T29" s="204"/>
      <c r="U29" s="204"/>
      <c r="V29" s="204"/>
      <c r="W29" s="204"/>
      <c r="X29" s="204"/>
      <c r="Y29" s="204"/>
      <c r="Z29" s="205"/>
      <c r="AA29" s="232" t="s">
        <v>54</v>
      </c>
      <c r="AB29" s="233"/>
      <c r="AC29" s="233"/>
      <c r="AD29" s="233"/>
      <c r="AE29" s="232" t="s">
        <v>55</v>
      </c>
      <c r="AF29" s="233"/>
      <c r="AG29" s="233"/>
      <c r="AH29" s="233"/>
      <c r="AI29" s="232" t="s">
        <v>56</v>
      </c>
      <c r="AJ29" s="233"/>
      <c r="AK29" s="233"/>
      <c r="AL29" s="234"/>
    </row>
    <row r="30" spans="1:39" ht="21" customHeight="1" x14ac:dyDescent="0.2">
      <c r="A30" s="661" t="s">
        <v>57</v>
      </c>
      <c r="B30" s="662"/>
      <c r="C30" s="662"/>
      <c r="D30" s="663"/>
      <c r="E30" s="225"/>
      <c r="F30" s="226"/>
      <c r="G30" s="226"/>
      <c r="H30" s="226"/>
      <c r="I30" s="226"/>
      <c r="J30" s="226"/>
      <c r="K30" s="226"/>
      <c r="L30" s="226"/>
      <c r="M30" s="226"/>
      <c r="N30" s="226"/>
      <c r="O30" s="227"/>
      <c r="P30" s="228"/>
      <c r="Q30" s="229"/>
      <c r="R30" s="229"/>
      <c r="S30" s="229"/>
      <c r="T30" s="229"/>
      <c r="U30" s="229"/>
      <c r="V30" s="229"/>
      <c r="W30" s="229"/>
      <c r="X30" s="229"/>
      <c r="Y30" s="229"/>
      <c r="Z30" s="230"/>
      <c r="AA30" s="212"/>
      <c r="AB30" s="213"/>
      <c r="AC30" s="213"/>
      <c r="AD30" s="214"/>
      <c r="AE30" s="209"/>
      <c r="AF30" s="210"/>
      <c r="AG30" s="210"/>
      <c r="AH30" s="211"/>
      <c r="AI30" s="209"/>
      <c r="AJ30" s="210"/>
      <c r="AK30" s="210"/>
      <c r="AL30" s="231"/>
    </row>
    <row r="31" spans="1:39" ht="18.75" customHeight="1" x14ac:dyDescent="0.2">
      <c r="A31" s="664" t="s">
        <v>58</v>
      </c>
      <c r="B31" s="665"/>
      <c r="C31" s="665"/>
      <c r="D31" s="666"/>
      <c r="E31" s="206"/>
      <c r="F31" s="207"/>
      <c r="G31" s="207"/>
      <c r="H31" s="207"/>
      <c r="I31" s="207"/>
      <c r="J31" s="207"/>
      <c r="K31" s="207"/>
      <c r="L31" s="207"/>
      <c r="M31" s="207"/>
      <c r="N31" s="207"/>
      <c r="O31" s="208"/>
      <c r="P31" s="209"/>
      <c r="Q31" s="210"/>
      <c r="R31" s="210"/>
      <c r="S31" s="210"/>
      <c r="T31" s="210"/>
      <c r="U31" s="210"/>
      <c r="V31" s="210"/>
      <c r="W31" s="210"/>
      <c r="X31" s="210"/>
      <c r="Y31" s="210"/>
      <c r="Z31" s="211"/>
      <c r="AA31" s="212"/>
      <c r="AB31" s="213"/>
      <c r="AC31" s="213"/>
      <c r="AD31" s="214"/>
      <c r="AE31" s="209"/>
      <c r="AF31" s="210"/>
      <c r="AG31" s="210"/>
      <c r="AH31" s="211"/>
      <c r="AI31" s="667"/>
      <c r="AJ31" s="668"/>
      <c r="AK31" s="668"/>
      <c r="AL31" s="669"/>
    </row>
    <row r="32" spans="1:39" ht="17.25" customHeight="1" x14ac:dyDescent="0.2">
      <c r="A32" s="664" t="s">
        <v>374</v>
      </c>
      <c r="B32" s="665"/>
      <c r="C32" s="665"/>
      <c r="D32" s="666"/>
      <c r="E32" s="206"/>
      <c r="F32" s="207"/>
      <c r="G32" s="207"/>
      <c r="H32" s="207"/>
      <c r="I32" s="207"/>
      <c r="J32" s="207"/>
      <c r="K32" s="207"/>
      <c r="L32" s="207"/>
      <c r="M32" s="207"/>
      <c r="N32" s="207"/>
      <c r="O32" s="208"/>
      <c r="P32" s="209"/>
      <c r="Q32" s="210"/>
      <c r="R32" s="210"/>
      <c r="S32" s="210"/>
      <c r="T32" s="210"/>
      <c r="U32" s="210"/>
      <c r="V32" s="210"/>
      <c r="W32" s="210"/>
      <c r="X32" s="210"/>
      <c r="Y32" s="210"/>
      <c r="Z32" s="211"/>
      <c r="AA32" s="212"/>
      <c r="AB32" s="213"/>
      <c r="AC32" s="213"/>
      <c r="AD32" s="214"/>
      <c r="AE32" s="215"/>
      <c r="AF32" s="216"/>
      <c r="AG32" s="216"/>
      <c r="AH32" s="217"/>
      <c r="AI32" s="215"/>
      <c r="AJ32" s="216"/>
      <c r="AK32" s="216"/>
      <c r="AL32" s="218"/>
    </row>
    <row r="33" spans="1:38" ht="19.5" customHeight="1" thickBot="1" x14ac:dyDescent="0.25">
      <c r="A33" s="670" t="s">
        <v>59</v>
      </c>
      <c r="B33" s="671"/>
      <c r="C33" s="671"/>
      <c r="D33" s="672"/>
      <c r="E33" s="673"/>
      <c r="F33" s="674"/>
      <c r="G33" s="674"/>
      <c r="H33" s="674"/>
      <c r="I33" s="674"/>
      <c r="J33" s="674"/>
      <c r="K33" s="674"/>
      <c r="L33" s="674"/>
      <c r="M33" s="674"/>
      <c r="N33" s="674"/>
      <c r="O33" s="675"/>
      <c r="P33" s="676"/>
      <c r="Q33" s="677"/>
      <c r="R33" s="677"/>
      <c r="S33" s="677"/>
      <c r="T33" s="677"/>
      <c r="U33" s="677"/>
      <c r="V33" s="677"/>
      <c r="W33" s="677"/>
      <c r="X33" s="677"/>
      <c r="Y33" s="677"/>
      <c r="Z33" s="678"/>
      <c r="AA33" s="679"/>
      <c r="AB33" s="680"/>
      <c r="AC33" s="680"/>
      <c r="AD33" s="681"/>
      <c r="AE33" s="199" t="s">
        <v>60</v>
      </c>
      <c r="AF33" s="200"/>
      <c r="AG33" s="200"/>
      <c r="AH33" s="201"/>
      <c r="AI33" s="679"/>
      <c r="AJ33" s="680"/>
      <c r="AK33" s="680"/>
      <c r="AL33" s="682"/>
    </row>
    <row r="34" spans="1:38" x14ac:dyDescent="0.2">
      <c r="A34" s="683" t="s">
        <v>358</v>
      </c>
      <c r="B34" s="684"/>
      <c r="C34" s="684"/>
      <c r="D34" s="684"/>
      <c r="E34" s="684"/>
      <c r="F34" s="684"/>
      <c r="G34" s="684"/>
      <c r="H34" s="684"/>
      <c r="I34" s="684"/>
      <c r="J34" s="684"/>
      <c r="K34" s="684"/>
      <c r="L34" s="684"/>
      <c r="M34" s="684"/>
      <c r="N34" s="684"/>
      <c r="O34" s="684"/>
      <c r="P34" s="684"/>
      <c r="Q34" s="684"/>
      <c r="R34" s="684"/>
      <c r="S34" s="684"/>
      <c r="T34" s="684"/>
      <c r="U34" s="684"/>
      <c r="V34" s="684"/>
      <c r="W34" s="684"/>
      <c r="X34" s="684"/>
      <c r="Y34" s="684"/>
      <c r="Z34" s="684"/>
      <c r="AA34" s="684"/>
      <c r="AB34" s="684"/>
      <c r="AC34" s="684"/>
      <c r="AD34" s="684"/>
      <c r="AE34" s="684"/>
      <c r="AF34" s="684"/>
      <c r="AG34" s="684"/>
      <c r="AH34" s="684"/>
      <c r="AI34" s="684"/>
      <c r="AJ34" s="684"/>
      <c r="AK34" s="684"/>
      <c r="AL34" s="685"/>
    </row>
    <row r="35" spans="1:38" x14ac:dyDescent="0.2">
      <c r="A35" s="686" t="s">
        <v>393</v>
      </c>
      <c r="B35" s="687"/>
      <c r="C35" s="687"/>
      <c r="D35" s="687"/>
      <c r="E35" s="687"/>
      <c r="F35" s="687"/>
      <c r="G35" s="687"/>
      <c r="H35" s="687"/>
      <c r="I35" s="687"/>
      <c r="J35" s="687"/>
      <c r="K35" s="687"/>
      <c r="L35" s="687"/>
      <c r="M35" s="687"/>
      <c r="N35" s="687"/>
      <c r="O35" s="687"/>
      <c r="P35" s="687"/>
      <c r="Q35" s="687"/>
      <c r="R35" s="687"/>
      <c r="S35" s="687"/>
      <c r="T35" s="687"/>
      <c r="U35" s="687"/>
      <c r="V35" s="687"/>
      <c r="W35" s="687"/>
      <c r="X35" s="687"/>
      <c r="Y35" s="687"/>
      <c r="Z35" s="687"/>
      <c r="AA35" s="687"/>
      <c r="AB35" s="687"/>
      <c r="AC35" s="687"/>
      <c r="AD35" s="687"/>
      <c r="AE35" s="687"/>
      <c r="AF35" s="687"/>
      <c r="AG35" s="687"/>
      <c r="AH35" s="687"/>
      <c r="AI35" s="687"/>
      <c r="AJ35" s="687"/>
      <c r="AK35" s="687"/>
      <c r="AL35" s="688"/>
    </row>
    <row r="36" spans="1:38" x14ac:dyDescent="0.2">
      <c r="A36" s="689" t="s">
        <v>392</v>
      </c>
      <c r="B36" s="690"/>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1"/>
    </row>
    <row r="37" spans="1:38" x14ac:dyDescent="0.2">
      <c r="A37" s="686" t="s">
        <v>391</v>
      </c>
      <c r="B37" s="687"/>
      <c r="C37" s="687"/>
      <c r="D37" s="687"/>
      <c r="E37" s="687"/>
      <c r="F37" s="687"/>
      <c r="G37" s="687"/>
      <c r="H37" s="687"/>
      <c r="I37" s="687"/>
      <c r="J37" s="687"/>
      <c r="K37" s="687"/>
      <c r="L37" s="687"/>
      <c r="M37" s="687"/>
      <c r="N37" s="687"/>
      <c r="O37" s="687"/>
      <c r="P37" s="687"/>
      <c r="Q37" s="687"/>
      <c r="R37" s="687"/>
      <c r="S37" s="687"/>
      <c r="T37" s="687"/>
      <c r="U37" s="687"/>
      <c r="V37" s="687"/>
      <c r="W37" s="687"/>
      <c r="X37" s="687"/>
      <c r="Y37" s="687"/>
      <c r="Z37" s="687"/>
      <c r="AA37" s="687"/>
      <c r="AB37" s="687"/>
      <c r="AC37" s="687"/>
      <c r="AD37" s="687"/>
      <c r="AE37" s="687"/>
      <c r="AF37" s="687"/>
      <c r="AG37" s="687"/>
      <c r="AH37" s="687"/>
      <c r="AI37" s="687"/>
      <c r="AJ37" s="687"/>
      <c r="AK37" s="687"/>
      <c r="AL37" s="688"/>
    </row>
    <row r="38" spans="1:38" x14ac:dyDescent="0.2">
      <c r="A38" s="692" t="s">
        <v>359</v>
      </c>
      <c r="B38" s="693"/>
      <c r="C38" s="693"/>
      <c r="D38" s="693"/>
      <c r="E38" s="693"/>
      <c r="F38" s="693"/>
      <c r="G38" s="693"/>
      <c r="H38" s="693"/>
      <c r="I38" s="693"/>
      <c r="J38" s="693"/>
      <c r="K38" s="693"/>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c r="AI38" s="693"/>
      <c r="AJ38" s="693"/>
      <c r="AK38" s="693"/>
      <c r="AL38" s="694"/>
    </row>
    <row r="39" spans="1:38" ht="15" thickBot="1" x14ac:dyDescent="0.25">
      <c r="A39" s="114"/>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6"/>
    </row>
    <row r="40" spans="1:38" ht="15"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row>
    <row r="41" spans="1:38" x14ac:dyDescent="0.2">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row>
    <row r="42" spans="1:38" ht="22.5" customHeight="1" x14ac:dyDescent="0.2">
      <c r="A42" s="695" t="s">
        <v>65</v>
      </c>
      <c r="B42" s="696"/>
      <c r="C42" s="696"/>
      <c r="D42" s="696"/>
      <c r="E42" s="696"/>
      <c r="F42" s="697"/>
      <c r="G42" s="697"/>
      <c r="H42" s="697"/>
      <c r="I42" s="697"/>
      <c r="J42" s="696" t="s">
        <v>66</v>
      </c>
      <c r="K42" s="696"/>
      <c r="L42" s="696"/>
      <c r="M42" s="696"/>
      <c r="N42" s="696"/>
      <c r="O42" s="697"/>
      <c r="P42" s="697"/>
      <c r="Q42" s="697"/>
      <c r="R42" s="697"/>
      <c r="S42" s="697"/>
      <c r="T42" s="697" t="s">
        <v>67</v>
      </c>
      <c r="U42" s="697"/>
      <c r="V42" s="697"/>
      <c r="W42" s="697"/>
      <c r="X42" s="697"/>
      <c r="Y42" s="697"/>
      <c r="Z42" s="697"/>
      <c r="AA42" s="697"/>
      <c r="AB42" s="697" t="s">
        <v>66</v>
      </c>
      <c r="AC42" s="697"/>
      <c r="AD42" s="697"/>
      <c r="AE42" s="697"/>
      <c r="AF42" s="697"/>
      <c r="AG42" s="698"/>
      <c r="AH42" s="698"/>
      <c r="AI42" s="698"/>
      <c r="AJ42" s="698"/>
      <c r="AK42" s="698"/>
      <c r="AL42" s="699"/>
    </row>
    <row r="43" spans="1:38" ht="21.75" customHeight="1" x14ac:dyDescent="0.2">
      <c r="A43" s="700" t="s">
        <v>65</v>
      </c>
      <c r="B43" s="701"/>
      <c r="C43" s="701"/>
      <c r="D43" s="701"/>
      <c r="E43" s="702"/>
      <c r="F43" s="697"/>
      <c r="G43" s="697"/>
      <c r="H43" s="697"/>
      <c r="I43" s="697"/>
      <c r="J43" s="696" t="s">
        <v>66</v>
      </c>
      <c r="K43" s="696"/>
      <c r="L43" s="696"/>
      <c r="M43" s="696"/>
      <c r="N43" s="696"/>
      <c r="O43" s="697"/>
      <c r="P43" s="697"/>
      <c r="Q43" s="697"/>
      <c r="R43" s="697"/>
      <c r="S43" s="697"/>
      <c r="T43" s="697" t="s">
        <v>67</v>
      </c>
      <c r="U43" s="697"/>
      <c r="V43" s="697"/>
      <c r="W43" s="697"/>
      <c r="X43" s="697"/>
      <c r="Y43" s="697"/>
      <c r="Z43" s="697"/>
      <c r="AA43" s="697"/>
      <c r="AB43" s="697" t="s">
        <v>66</v>
      </c>
      <c r="AC43" s="697"/>
      <c r="AD43" s="697"/>
      <c r="AE43" s="697"/>
      <c r="AF43" s="697"/>
      <c r="AG43" s="698"/>
      <c r="AH43" s="698"/>
      <c r="AI43" s="698"/>
      <c r="AJ43" s="698"/>
      <c r="AK43" s="698"/>
      <c r="AL43" s="699"/>
    </row>
    <row r="44" spans="1:38" ht="21.75" customHeight="1" thickBot="1" x14ac:dyDescent="0.25">
      <c r="A44" s="703" t="s">
        <v>88</v>
      </c>
      <c r="B44" s="704"/>
      <c r="C44" s="704"/>
      <c r="D44" s="704"/>
      <c r="E44" s="704"/>
      <c r="F44" s="705"/>
      <c r="G44" s="705"/>
      <c r="H44" s="705"/>
      <c r="I44" s="705"/>
      <c r="J44" s="704" t="s">
        <v>89</v>
      </c>
      <c r="K44" s="704"/>
      <c r="L44" s="704"/>
      <c r="M44" s="704"/>
      <c r="N44" s="704"/>
      <c r="O44" s="705"/>
      <c r="P44" s="705"/>
      <c r="Q44" s="705"/>
      <c r="R44" s="705"/>
      <c r="S44" s="705"/>
      <c r="T44" s="705" t="s">
        <v>90</v>
      </c>
      <c r="U44" s="705"/>
      <c r="V44" s="705"/>
      <c r="W44" s="705"/>
      <c r="X44" s="705"/>
      <c r="Y44" s="705"/>
      <c r="Z44" s="705"/>
      <c r="AA44" s="705"/>
      <c r="AB44" s="132" t="s">
        <v>91</v>
      </c>
      <c r="AC44" s="132"/>
      <c r="AD44" s="132"/>
      <c r="AE44" s="132"/>
      <c r="AF44" s="132"/>
      <c r="AG44" s="706"/>
      <c r="AH44" s="706"/>
      <c r="AI44" s="706"/>
      <c r="AJ44" s="706"/>
      <c r="AK44" s="706"/>
      <c r="AL44" s="707"/>
    </row>
  </sheetData>
  <sheetProtection selectLockedCells="1"/>
  <mergeCells count="154">
    <mergeCell ref="A44:E44"/>
    <mergeCell ref="F44:I44"/>
    <mergeCell ref="J44:N44"/>
    <mergeCell ref="O44:S44"/>
    <mergeCell ref="T44:W44"/>
    <mergeCell ref="X44:AA44"/>
    <mergeCell ref="AG44:AL44"/>
    <mergeCell ref="A43:E43"/>
    <mergeCell ref="F43:G43"/>
    <mergeCell ref="H43:I43"/>
    <mergeCell ref="J43:N43"/>
    <mergeCell ref="O43:S43"/>
    <mergeCell ref="T43:W43"/>
    <mergeCell ref="X43:AA43"/>
    <mergeCell ref="AB43:AF43"/>
    <mergeCell ref="AG43:AL43"/>
    <mergeCell ref="A37:AL37"/>
    <mergeCell ref="A38:AL38"/>
    <mergeCell ref="A40:AL40"/>
    <mergeCell ref="D41:AL41"/>
    <mergeCell ref="A42:E42"/>
    <mergeCell ref="F42:G42"/>
    <mergeCell ref="H42:I42"/>
    <mergeCell ref="J42:N42"/>
    <mergeCell ref="O42:S42"/>
    <mergeCell ref="T42:W42"/>
    <mergeCell ref="X42:AA42"/>
    <mergeCell ref="AB42:AF42"/>
    <mergeCell ref="AG42:AL42"/>
    <mergeCell ref="A33:D33"/>
    <mergeCell ref="E33:O33"/>
    <mergeCell ref="P33:Z33"/>
    <mergeCell ref="AA33:AD33"/>
    <mergeCell ref="AE33:AH33"/>
    <mergeCell ref="AI33:AL33"/>
    <mergeCell ref="A34:AL34"/>
    <mergeCell ref="A35:AL35"/>
    <mergeCell ref="A36:AL36"/>
    <mergeCell ref="A31:D31"/>
    <mergeCell ref="E31:O31"/>
    <mergeCell ref="P31:Z31"/>
    <mergeCell ref="AA31:AD31"/>
    <mergeCell ref="AE31:AH31"/>
    <mergeCell ref="AI31:AL31"/>
    <mergeCell ref="A32:D32"/>
    <mergeCell ref="E32:O32"/>
    <mergeCell ref="P32:Z32"/>
    <mergeCell ref="AA32:AD32"/>
    <mergeCell ref="AE32:AH32"/>
    <mergeCell ref="AI32:AL32"/>
    <mergeCell ref="AI27:AL27"/>
    <mergeCell ref="A28:AL28"/>
    <mergeCell ref="A29:D29"/>
    <mergeCell ref="E29:O29"/>
    <mergeCell ref="P29:Z29"/>
    <mergeCell ref="AA29:AD29"/>
    <mergeCell ref="AE29:AH29"/>
    <mergeCell ref="AI29:AL29"/>
    <mergeCell ref="A30:D30"/>
    <mergeCell ref="E30:O30"/>
    <mergeCell ref="P30:Z30"/>
    <mergeCell ref="AA30:AD30"/>
    <mergeCell ref="AE30:AH30"/>
    <mergeCell ref="AI30:AL30"/>
    <mergeCell ref="A27:F27"/>
    <mergeCell ref="G27:I27"/>
    <mergeCell ref="J27:L27"/>
    <mergeCell ref="M27:P27"/>
    <mergeCell ref="Q27:T27"/>
    <mergeCell ref="U27:W27"/>
    <mergeCell ref="X27:AA27"/>
    <mergeCell ref="AB27:AD27"/>
    <mergeCell ref="AE27:AH27"/>
    <mergeCell ref="AI24:AL25"/>
    <mergeCell ref="A26:F26"/>
    <mergeCell ref="G26:I26"/>
    <mergeCell ref="J26:L26"/>
    <mergeCell ref="M26:P26"/>
    <mergeCell ref="Q26:T26"/>
    <mergeCell ref="U26:W26"/>
    <mergeCell ref="X26:AA26"/>
    <mergeCell ref="AB26:AD26"/>
    <mergeCell ref="AE26:AH26"/>
    <mergeCell ref="AI26:AL26"/>
    <mergeCell ref="A24:F25"/>
    <mergeCell ref="G24:I25"/>
    <mergeCell ref="J24:L25"/>
    <mergeCell ref="M24:P25"/>
    <mergeCell ref="Q24:T25"/>
    <mergeCell ref="U24:W25"/>
    <mergeCell ref="X24:AA25"/>
    <mergeCell ref="AB24:AD25"/>
    <mergeCell ref="AE24:AH25"/>
    <mergeCell ref="AE20:AH21"/>
    <mergeCell ref="AI20:AL21"/>
    <mergeCell ref="A23:F23"/>
    <mergeCell ref="G23:I23"/>
    <mergeCell ref="J23:L23"/>
    <mergeCell ref="M23:P23"/>
    <mergeCell ref="Q23:T23"/>
    <mergeCell ref="U23:W23"/>
    <mergeCell ref="X23:AA23"/>
    <mergeCell ref="AB23:AD23"/>
    <mergeCell ref="AE23:AH23"/>
    <mergeCell ref="AI23:AL23"/>
    <mergeCell ref="A20:F21"/>
    <mergeCell ref="G20:I21"/>
    <mergeCell ref="J20:L21"/>
    <mergeCell ref="M20:P21"/>
    <mergeCell ref="Q20:T21"/>
    <mergeCell ref="U20:U21"/>
    <mergeCell ref="V20:W21"/>
    <mergeCell ref="X20:AA21"/>
    <mergeCell ref="AB20:AD21"/>
    <mergeCell ref="A14:F15"/>
    <mergeCell ref="G14:R15"/>
    <mergeCell ref="S14:AA15"/>
    <mergeCell ref="AB14:AL15"/>
    <mergeCell ref="A16:F17"/>
    <mergeCell ref="G16:R17"/>
    <mergeCell ref="S16:AA17"/>
    <mergeCell ref="AB16:AL17"/>
    <mergeCell ref="A18:F19"/>
    <mergeCell ref="G18:I19"/>
    <mergeCell ref="J18:L19"/>
    <mergeCell ref="M18:P19"/>
    <mergeCell ref="Q18:T19"/>
    <mergeCell ref="U18:U19"/>
    <mergeCell ref="V18:W19"/>
    <mergeCell ref="X18:AA19"/>
    <mergeCell ref="AB18:AD19"/>
    <mergeCell ref="AE18:AH19"/>
    <mergeCell ref="AI18:AL19"/>
    <mergeCell ref="U5:V5"/>
    <mergeCell ref="G6:AL6"/>
    <mergeCell ref="B7:AL7"/>
    <mergeCell ref="A8:AL8"/>
    <mergeCell ref="B9:AL9"/>
    <mergeCell ref="B10:AL10"/>
    <mergeCell ref="B11:AL11"/>
    <mergeCell ref="B12:AL12"/>
    <mergeCell ref="A13:F13"/>
    <mergeCell ref="G13:R13"/>
    <mergeCell ref="S13:AA13"/>
    <mergeCell ref="AB13:AL13"/>
    <mergeCell ref="G1:S1"/>
    <mergeCell ref="U1:Y1"/>
    <mergeCell ref="Z1:AL1"/>
    <mergeCell ref="E2:N2"/>
    <mergeCell ref="S2:U2"/>
    <mergeCell ref="AB2:AL2"/>
    <mergeCell ref="J4:S4"/>
    <mergeCell ref="U4:V4"/>
    <mergeCell ref="X4:AL4"/>
  </mergeCells>
  <dataValidations count="9">
    <dataValidation allowBlank="1" showInputMessage="1" showErrorMessage="1" promptTitle="DEPARTMENT ID" prompt="Enter the 5-digit department code.  This code begins with 10 and ends with a three-digit code which identifies the department." sqref="G18:I19" xr:uid="{AFAB381F-06ED-4947-8CA3-85C944CDBD12}"/>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18:L19" xr:uid="{6CF9D7C8-6208-4BF1-8DF9-5A2783C702A2}"/>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18:P19" xr:uid="{C83C72F6-CAF5-4ECB-B6AC-ECE72ADDC066}"/>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18:T19" xr:uid="{71A4CE2A-BC52-46E5-B7E0-493706562F75}"/>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V18" xr:uid="{073604CF-1D05-425C-9B14-BAAF2525FE34}"/>
    <dataValidation allowBlank="1" showInputMessage="1" showErrorMessage="1" promptTitle="PAID UNITS" prompt="Use for Part-Time Lecturers and Teaching Associates only.  This is the number of Weighted Teaching Units (WTU) for which the individual is to be paid." sqref="X18:AA19" xr:uid="{2430A5CD-C6C7-4B13-8FC5-A3A0F9749009}"/>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18:AD19" xr:uid="{5AB87B01-83C4-4FFA-BF73-0CCDC5F90B32}"/>
    <dataValidation allowBlank="1" showInputMessage="1" showErrorMessage="1" promptTitle="BASE SALARY" prompt="This is the full-time rate of pay and must be shown in whole dollars (no cents)." sqref="AE18:AH19" xr:uid="{20E181AA-936D-4FF4-A5FA-D2F2C414186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18:AL19" xr:uid="{CE0E71AF-5E45-4462-AC9D-D00AE56BAE8F}"/>
  </dataValidations>
  <printOptions horizontalCentered="1"/>
  <pageMargins left="0.2" right="0.2" top="1.25" bottom="0.75" header="0.3" footer="0.3"/>
  <pageSetup scale="87" orientation="portrait" r:id="rId1"/>
  <headerFooter>
    <oddHeader>&amp;L&amp;G&amp;C&amp;"-,Bold"&amp;16&amp;KC00000
Teaching Associate - Summer Term (JC 2324)&amp;RINSTRUCTIONAL PERSONNEL ACTION REQUEST FORM
Summer PAR Sample #9A</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BN49"/>
  <sheetViews>
    <sheetView zoomScale="115"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172</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173</v>
      </c>
      <c r="F2" s="422"/>
      <c r="G2" s="422"/>
      <c r="H2" s="422"/>
      <c r="I2" s="422"/>
      <c r="J2" s="422"/>
      <c r="K2" s="422"/>
      <c r="L2" s="422"/>
      <c r="M2" s="422"/>
      <c r="N2" s="422"/>
      <c r="O2" s="8"/>
      <c r="P2" s="8"/>
      <c r="Q2" s="8" t="s">
        <v>5</v>
      </c>
      <c r="R2" s="8"/>
      <c r="S2" s="414">
        <v>0</v>
      </c>
      <c r="T2" s="423"/>
      <c r="U2" s="423"/>
      <c r="V2" s="3"/>
      <c r="W2" s="3"/>
      <c r="X2" s="3"/>
      <c r="Y2" s="8" t="s">
        <v>6</v>
      </c>
      <c r="Z2" s="3"/>
      <c r="AA2" s="3"/>
      <c r="AB2" s="424" t="s">
        <v>330</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t="s">
        <v>175</v>
      </c>
      <c r="E4" s="12"/>
      <c r="F4" s="11"/>
      <c r="G4" s="13"/>
      <c r="H4" s="11"/>
      <c r="I4" s="13"/>
      <c r="J4" s="413" t="s">
        <v>322</v>
      </c>
      <c r="K4" s="413"/>
      <c r="L4" s="413"/>
      <c r="M4" s="413"/>
      <c r="N4" s="413"/>
      <c r="O4" s="413"/>
      <c r="P4" s="413"/>
      <c r="Q4" s="413"/>
      <c r="R4" s="413"/>
      <c r="S4" s="413"/>
      <c r="T4" s="14"/>
      <c r="U4" s="414" t="s">
        <v>208</v>
      </c>
      <c r="V4" s="414"/>
      <c r="W4" s="14"/>
      <c r="X4" s="413" t="s">
        <v>323</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184</v>
      </c>
      <c r="I6" s="416"/>
      <c r="J6" s="416"/>
      <c r="K6" s="416"/>
      <c r="L6" s="416"/>
      <c r="M6" s="416"/>
      <c r="N6" s="416"/>
      <c r="O6" s="416"/>
      <c r="P6" s="416"/>
      <c r="Q6" s="416"/>
      <c r="R6" s="416"/>
      <c r="S6" s="416"/>
      <c r="T6" s="4"/>
      <c r="U6" s="417" t="s">
        <v>17</v>
      </c>
      <c r="V6" s="417"/>
      <c r="W6" s="417"/>
      <c r="X6" s="417"/>
      <c r="Y6" s="417"/>
      <c r="Z6" s="417"/>
      <c r="AA6" s="418">
        <v>99739560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328</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8" t="s">
        <v>329</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8"/>
      <c r="AD10" s="708"/>
      <c r="AE10" s="708"/>
      <c r="AF10" s="708"/>
      <c r="AG10" s="708"/>
      <c r="AH10" s="708"/>
      <c r="AI10" s="708"/>
      <c r="AJ10" s="708"/>
      <c r="AK10" s="708"/>
      <c r="AL10" s="708"/>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c r="G13" s="2" t="s">
        <v>22</v>
      </c>
      <c r="H13" s="2"/>
      <c r="I13" s="2"/>
      <c r="K13" s="19" t="s">
        <v>175</v>
      </c>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324</v>
      </c>
      <c r="H16" s="399"/>
      <c r="I16" s="399"/>
      <c r="J16" s="399"/>
      <c r="K16" s="399"/>
      <c r="L16" s="399"/>
      <c r="M16" s="399"/>
      <c r="N16" s="399"/>
      <c r="O16" s="399"/>
      <c r="P16" s="399"/>
      <c r="Q16" s="399"/>
      <c r="R16" s="400"/>
      <c r="S16" s="404" t="s">
        <v>182</v>
      </c>
      <c r="T16" s="399"/>
      <c r="U16" s="399"/>
      <c r="V16" s="399"/>
      <c r="W16" s="399"/>
      <c r="X16" s="399"/>
      <c r="Y16" s="399"/>
      <c r="Z16" s="399"/>
      <c r="AA16" s="399"/>
      <c r="AB16" s="404" t="s">
        <v>326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t="s">
        <v>325</v>
      </c>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178</v>
      </c>
      <c r="H22" s="301"/>
      <c r="I22" s="302"/>
      <c r="J22" s="306" t="s">
        <v>335</v>
      </c>
      <c r="K22" s="307"/>
      <c r="L22" s="308"/>
      <c r="M22" s="355" t="s">
        <v>298</v>
      </c>
      <c r="N22" s="310"/>
      <c r="O22" s="310"/>
      <c r="P22" s="311"/>
      <c r="Q22" s="355" t="s">
        <v>298</v>
      </c>
      <c r="R22" s="310"/>
      <c r="S22" s="310"/>
      <c r="T22" s="311"/>
      <c r="U22" s="320">
        <v>1</v>
      </c>
      <c r="V22" s="320"/>
      <c r="W22" s="321"/>
      <c r="X22" s="324"/>
      <c r="Y22" s="325"/>
      <c r="Z22" s="325"/>
      <c r="AA22" s="326"/>
      <c r="AB22" s="330">
        <v>0.5</v>
      </c>
      <c r="AC22" s="331"/>
      <c r="AD22" s="332"/>
      <c r="AE22" s="336">
        <v>2600</v>
      </c>
      <c r="AF22" s="336"/>
      <c r="AG22" s="336"/>
      <c r="AH22" s="337"/>
      <c r="AI22" s="340">
        <f>AB22*AE22</f>
        <v>1300</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2"/>
      <c r="R23" s="312"/>
      <c r="S23" s="312"/>
      <c r="T23" s="313"/>
      <c r="U23" s="322"/>
      <c r="V23" s="322"/>
      <c r="W23" s="323"/>
      <c r="X23" s="327"/>
      <c r="Y23" s="328"/>
      <c r="Z23" s="328"/>
      <c r="AA23" s="329"/>
      <c r="AB23" s="333"/>
      <c r="AC23" s="334"/>
      <c r="AD23" s="335"/>
      <c r="AE23" s="338"/>
      <c r="AF23" s="338"/>
      <c r="AG23" s="338"/>
      <c r="AH23" s="339"/>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306" t="s">
        <v>327</v>
      </c>
      <c r="K24" s="307"/>
      <c r="L24" s="308"/>
      <c r="M24" s="355" t="s">
        <v>298</v>
      </c>
      <c r="N24" s="310"/>
      <c r="O24" s="310"/>
      <c r="P24" s="311"/>
      <c r="Q24" s="355" t="s">
        <v>298</v>
      </c>
      <c r="R24" s="310"/>
      <c r="S24" s="310"/>
      <c r="T24" s="311"/>
      <c r="U24" s="320">
        <v>1</v>
      </c>
      <c r="V24" s="320"/>
      <c r="W24" s="321"/>
      <c r="X24" s="324"/>
      <c r="Y24" s="325"/>
      <c r="Z24" s="325"/>
      <c r="AA24" s="326"/>
      <c r="AB24" s="330">
        <v>1</v>
      </c>
      <c r="AC24" s="331"/>
      <c r="AD24" s="332"/>
      <c r="AE24" s="336">
        <v>2600</v>
      </c>
      <c r="AF24" s="336"/>
      <c r="AG24" s="336"/>
      <c r="AH24" s="337"/>
      <c r="AI24" s="340">
        <v>2600</v>
      </c>
      <c r="AJ24" s="341"/>
      <c r="AK24" s="341"/>
      <c r="AL24" s="342"/>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309"/>
      <c r="K25" s="304"/>
      <c r="L25" s="305"/>
      <c r="M25" s="312"/>
      <c r="N25" s="312"/>
      <c r="O25" s="312"/>
      <c r="P25" s="313"/>
      <c r="Q25" s="312"/>
      <c r="R25" s="312"/>
      <c r="S25" s="312"/>
      <c r="T25" s="313"/>
      <c r="U25" s="322"/>
      <c r="V25" s="322"/>
      <c r="W25" s="323"/>
      <c r="X25" s="327"/>
      <c r="Y25" s="328"/>
      <c r="Z25" s="328"/>
      <c r="AA25" s="329"/>
      <c r="AB25" s="333"/>
      <c r="AC25" s="334"/>
      <c r="AD25" s="335"/>
      <c r="AE25" s="338"/>
      <c r="AF25" s="338"/>
      <c r="AG25" s="338"/>
      <c r="AH25" s="339"/>
      <c r="AI25" s="343"/>
      <c r="AJ25" s="344"/>
      <c r="AK25" s="344"/>
      <c r="AL25" s="345"/>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55"/>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45"/>
      <c r="AF29" s="245"/>
      <c r="AG29" s="245"/>
      <c r="AH29" s="246"/>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71" t="s">
        <v>83</v>
      </c>
      <c r="AC47" s="71"/>
      <c r="AD47" s="71"/>
      <c r="AE47" s="71"/>
      <c r="AF47" s="71"/>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71" t="s">
        <v>87</v>
      </c>
      <c r="AC48" s="71"/>
      <c r="AD48" s="71"/>
      <c r="AE48" s="71"/>
      <c r="AF48" s="71"/>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72" t="s">
        <v>91</v>
      </c>
      <c r="AC49" s="72"/>
      <c r="AD49" s="72"/>
      <c r="AE49" s="72"/>
      <c r="AF49" s="72"/>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xr:uid="{00000000-0002-0000-0A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A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A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A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A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A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A00-000006000000}"/>
    <dataValidation allowBlank="1" showInputMessage="1" showErrorMessage="1" promptTitle="BASE SALARY" prompt="This is the full-time rate of pay and must be shown in whole dollars (no cents)." sqref="AE20:AH21" xr:uid="{00000000-0002-0000-0A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A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A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A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A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
&amp;9Summer PAR Sample #9B</oddHeader>
    <oddFooter>&amp;L&amp;8HR: &amp;F&amp;R&amp;8 &amp;D</oddFooter>
  </headerFooter>
  <rowBreaks count="1" manualBreakCount="1">
    <brk id="38" max="16383" man="1"/>
  </rowBreaks>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248</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249</v>
      </c>
      <c r="K4" s="413"/>
      <c r="L4" s="413"/>
      <c r="M4" s="413"/>
      <c r="N4" s="413"/>
      <c r="O4" s="413"/>
      <c r="P4" s="413"/>
      <c r="Q4" s="413"/>
      <c r="R4" s="413"/>
      <c r="S4" s="413"/>
      <c r="T4" s="14"/>
      <c r="U4" s="414" t="s">
        <v>176</v>
      </c>
      <c r="V4" s="414"/>
      <c r="W4" s="14"/>
      <c r="X4" s="413" t="s">
        <v>336</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99744556</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306</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319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321</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243</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244</v>
      </c>
      <c r="K22" s="307"/>
      <c r="L22" s="308"/>
      <c r="M22" s="355"/>
      <c r="N22" s="310"/>
      <c r="O22" s="310"/>
      <c r="P22" s="311"/>
      <c r="Q22" s="314" t="s">
        <v>229</v>
      </c>
      <c r="R22" s="315"/>
      <c r="S22" s="315"/>
      <c r="T22" s="316"/>
      <c r="U22" s="320">
        <v>5</v>
      </c>
      <c r="V22" s="320"/>
      <c r="W22" s="321"/>
      <c r="X22" s="324"/>
      <c r="Y22" s="325"/>
      <c r="Z22" s="325"/>
      <c r="AA22" s="326"/>
      <c r="AB22" s="330">
        <v>1</v>
      </c>
      <c r="AC22" s="331"/>
      <c r="AD22" s="332"/>
      <c r="AE22" s="341">
        <v>7023</v>
      </c>
      <c r="AF22" s="341"/>
      <c r="AG22" s="341"/>
      <c r="AH22" s="356"/>
      <c r="AI22" s="340">
        <v>7023</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458"/>
      <c r="V24" s="458"/>
      <c r="W24" s="459"/>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B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B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B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B00-000003000000}"/>
    <dataValidation allowBlank="1" showInputMessage="1" showErrorMessage="1" promptTitle="BASE SALARY" prompt="This is the full-time rate of pay and must be shown in whole dollars (no cents)." sqref="AE20:AH21" xr:uid="{00000000-0002-0000-0B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B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B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B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B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B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B00-00000A000000}"/>
    <dataValidation allowBlank="1" showInputMessage="1" showErrorMessage="1" promptTitle="DEPARTMENT ID" prompt="Enter the 5-digit department code.  This code begins with 10 and ends with a three-digit code which identifies the department." sqref="G20:I21" xr:uid="{00000000-0002-0000-0B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#10</oddHeader>
    <oddFooter>&amp;L&amp;8HR: &amp;F&amp;R&amp;8 &amp;D</oddFooter>
  </headerFooter>
  <rowBreaks count="1" manualBreakCount="1">
    <brk id="38" max="16383" man="1"/>
  </rowBreaks>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231</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246</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247</v>
      </c>
      <c r="K4" s="413"/>
      <c r="L4" s="413"/>
      <c r="M4" s="413"/>
      <c r="N4" s="413"/>
      <c r="O4" s="413"/>
      <c r="P4" s="413"/>
      <c r="Q4" s="413"/>
      <c r="R4" s="413"/>
      <c r="S4" s="413"/>
      <c r="T4" s="14"/>
      <c r="U4" s="414" t="s">
        <v>242</v>
      </c>
      <c r="V4" s="414"/>
      <c r="W4" s="14"/>
      <c r="X4" s="413" t="s">
        <v>251</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236</v>
      </c>
      <c r="I6" s="416"/>
      <c r="J6" s="416"/>
      <c r="K6" s="416"/>
      <c r="L6" s="416"/>
      <c r="M6" s="416"/>
      <c r="N6" s="416"/>
      <c r="O6" s="416"/>
      <c r="P6" s="416"/>
      <c r="Q6" s="416"/>
      <c r="R6" s="416"/>
      <c r="S6" s="416"/>
      <c r="T6" s="4"/>
      <c r="U6" s="417" t="s">
        <v>17</v>
      </c>
      <c r="V6" s="417"/>
      <c r="W6" s="417"/>
      <c r="X6" s="417"/>
      <c r="Y6" s="417"/>
      <c r="Z6" s="417"/>
      <c r="AA6" s="418">
        <v>99738001</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308</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309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243</v>
      </c>
      <c r="H16" s="399"/>
      <c r="I16" s="399"/>
      <c r="J16" s="399"/>
      <c r="K16" s="399"/>
      <c r="L16" s="399"/>
      <c r="M16" s="399"/>
      <c r="N16" s="399"/>
      <c r="O16" s="399"/>
      <c r="P16" s="399"/>
      <c r="Q16" s="399"/>
      <c r="R16" s="400"/>
      <c r="S16" s="404" t="s">
        <v>182</v>
      </c>
      <c r="T16" s="399"/>
      <c r="U16" s="399"/>
      <c r="V16" s="399"/>
      <c r="W16" s="399"/>
      <c r="X16" s="399"/>
      <c r="Y16" s="399"/>
      <c r="Z16" s="399"/>
      <c r="AA16" s="399"/>
      <c r="AB16" s="404" t="s">
        <v>240</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237</v>
      </c>
      <c r="H22" s="301"/>
      <c r="I22" s="302"/>
      <c r="J22" s="306" t="s">
        <v>244</v>
      </c>
      <c r="K22" s="307"/>
      <c r="L22" s="308"/>
      <c r="M22" s="355"/>
      <c r="N22" s="310"/>
      <c r="O22" s="310"/>
      <c r="P22" s="311"/>
      <c r="Q22" s="314" t="s">
        <v>229</v>
      </c>
      <c r="R22" s="315"/>
      <c r="S22" s="315"/>
      <c r="T22" s="316"/>
      <c r="U22" s="320">
        <v>3</v>
      </c>
      <c r="V22" s="320"/>
      <c r="W22" s="321"/>
      <c r="X22" s="324"/>
      <c r="Y22" s="325"/>
      <c r="Z22" s="325"/>
      <c r="AA22" s="326"/>
      <c r="AB22" s="330">
        <v>1</v>
      </c>
      <c r="AC22" s="331"/>
      <c r="AD22" s="332"/>
      <c r="AE22" s="341">
        <v>5823</v>
      </c>
      <c r="AF22" s="341"/>
      <c r="AG22" s="341"/>
      <c r="AH22" s="356"/>
      <c r="AI22" s="340">
        <v>5823</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458"/>
      <c r="V24" s="458"/>
      <c r="W24" s="459"/>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DEPARTMENT ID" prompt="Enter the 5-digit department code.  This code begins with 10 and ends with a three-digit code which identifies the department." sqref="G20:I21" xr:uid="{00000000-0002-0000-0C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C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C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C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C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C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C00-000006000000}"/>
    <dataValidation allowBlank="1" showInputMessage="1" showErrorMessage="1" promptTitle="BASE SALARY" prompt="This is the full-time rate of pay and must be shown in whole dollars (no cents)." sqref="AE20:AH21" xr:uid="{00000000-0002-0000-0C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C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C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C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C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#11</oddHeader>
    <oddFooter>&amp;L&amp;8HR: &amp;F&amp;R&amp;8 &amp;D</oddFooter>
  </headerFooter>
  <rowBreaks count="1" manualBreakCount="1">
    <brk id="38" max="16383" man="1"/>
  </rowBreaks>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245</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252</v>
      </c>
      <c r="F2" s="422"/>
      <c r="G2" s="422"/>
      <c r="H2" s="422"/>
      <c r="I2" s="422"/>
      <c r="J2" s="422"/>
      <c r="K2" s="422"/>
      <c r="L2" s="422"/>
      <c r="M2" s="422"/>
      <c r="N2" s="422"/>
      <c r="O2" s="8"/>
      <c r="P2" s="8"/>
      <c r="Q2" s="8" t="s">
        <v>5</v>
      </c>
      <c r="R2" s="8"/>
      <c r="S2" s="414">
        <v>0</v>
      </c>
      <c r="T2" s="423"/>
      <c r="U2" s="423"/>
      <c r="V2" s="3"/>
      <c r="W2" s="3"/>
      <c r="X2" s="3"/>
      <c r="Y2" s="8" t="s">
        <v>6</v>
      </c>
      <c r="Z2" s="3"/>
      <c r="AA2" s="3"/>
      <c r="AB2" s="424" t="s">
        <v>253</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337</v>
      </c>
      <c r="K4" s="413"/>
      <c r="L4" s="413"/>
      <c r="M4" s="413"/>
      <c r="N4" s="413"/>
      <c r="O4" s="413"/>
      <c r="P4" s="413"/>
      <c r="Q4" s="413"/>
      <c r="R4" s="413"/>
      <c r="S4" s="413"/>
      <c r="T4" s="14"/>
      <c r="U4" s="414" t="s">
        <v>242</v>
      </c>
      <c r="V4" s="414"/>
      <c r="W4" s="14"/>
      <c r="X4" s="413" t="s">
        <v>360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99724685</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254</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310</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194</v>
      </c>
      <c r="H16" s="399"/>
      <c r="I16" s="399"/>
      <c r="J16" s="399"/>
      <c r="K16" s="399"/>
      <c r="L16" s="399"/>
      <c r="M16" s="399"/>
      <c r="N16" s="399"/>
      <c r="O16" s="399"/>
      <c r="P16" s="399"/>
      <c r="Q16" s="399"/>
      <c r="R16" s="400"/>
      <c r="S16" s="404" t="s">
        <v>182</v>
      </c>
      <c r="T16" s="399"/>
      <c r="U16" s="399"/>
      <c r="V16" s="399"/>
      <c r="W16" s="399"/>
      <c r="X16" s="399"/>
      <c r="Y16" s="399"/>
      <c r="Z16" s="399"/>
      <c r="AA16" s="399"/>
      <c r="AB16" s="404" t="s">
        <v>256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255</v>
      </c>
      <c r="H22" s="301"/>
      <c r="I22" s="302"/>
      <c r="J22" s="306" t="s">
        <v>244</v>
      </c>
      <c r="K22" s="307"/>
      <c r="L22" s="308"/>
      <c r="M22" s="355" t="s">
        <v>298</v>
      </c>
      <c r="N22" s="310"/>
      <c r="O22" s="310"/>
      <c r="P22" s="311"/>
      <c r="Q22" s="314" t="s">
        <v>298</v>
      </c>
      <c r="R22" s="315"/>
      <c r="S22" s="315"/>
      <c r="T22" s="316"/>
      <c r="U22" s="320">
        <v>5</v>
      </c>
      <c r="V22" s="320"/>
      <c r="W22" s="321"/>
      <c r="X22" s="324"/>
      <c r="Y22" s="325"/>
      <c r="Z22" s="325"/>
      <c r="AA22" s="326"/>
      <c r="AB22" s="330">
        <v>1</v>
      </c>
      <c r="AC22" s="331"/>
      <c r="AD22" s="332"/>
      <c r="AE22" s="341">
        <v>7369</v>
      </c>
      <c r="AF22" s="341"/>
      <c r="AG22" s="341"/>
      <c r="AH22" s="356"/>
      <c r="AI22" s="340">
        <v>7369</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458"/>
      <c r="V24" s="458"/>
      <c r="W24" s="459"/>
      <c r="X24" s="235"/>
      <c r="Y24" s="236"/>
      <c r="Z24" s="236"/>
      <c r="AA24" s="237"/>
      <c r="AB24" s="241"/>
      <c r="AC24" s="241"/>
      <c r="AD24" s="242"/>
      <c r="AE24" s="250"/>
      <c r="AF24" s="250"/>
      <c r="AG24" s="250"/>
      <c r="AH24" s="353"/>
      <c r="AI24" s="249">
        <v>0</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458"/>
      <c r="V25" s="458"/>
      <c r="W25" s="459"/>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D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D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D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D00-000003000000}"/>
    <dataValidation allowBlank="1" showInputMessage="1" showErrorMessage="1" promptTitle="BASE SALARY" prompt="This is the full-time rate of pay and must be shown in whole dollars (no cents)." sqref="AE20:AH21" xr:uid="{00000000-0002-0000-0D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D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D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D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D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D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D00-00000A000000}"/>
    <dataValidation allowBlank="1" showInputMessage="1" showErrorMessage="1" promptTitle="DEPARTMENT ID" prompt="Enter the 5-digit department code.  This code begins with 10 and ends with a three-digit code which identifies the department." sqref="G20:I21" xr:uid="{00000000-0002-0000-0D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#12</oddHeader>
    <oddFooter>&amp;L&amp;8HR: &amp;F&amp;R&amp;8 &amp;D</oddFooter>
  </headerFooter>
  <rowBreaks count="1" manualBreakCount="1">
    <brk id="38" max="16383" man="1"/>
  </rowBreaks>
  <legacyDrawing r:id="rId2"/>
  <legacyDrawingHF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248</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257</v>
      </c>
      <c r="K4" s="413"/>
      <c r="L4" s="413"/>
      <c r="M4" s="413"/>
      <c r="N4" s="413"/>
      <c r="O4" s="413"/>
      <c r="P4" s="413"/>
      <c r="Q4" s="413"/>
      <c r="R4" s="413"/>
      <c r="S4" s="413"/>
      <c r="T4" s="14"/>
      <c r="U4" s="414" t="s">
        <v>176</v>
      </c>
      <c r="V4" s="414"/>
      <c r="W4" s="14"/>
      <c r="X4" s="413" t="s">
        <v>258</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99744556</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311</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312</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320</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70" t="s">
        <v>261</v>
      </c>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194</v>
      </c>
      <c r="H16" s="399"/>
      <c r="I16" s="399"/>
      <c r="J16" s="399"/>
      <c r="K16" s="399"/>
      <c r="L16" s="399"/>
      <c r="M16" s="399"/>
      <c r="N16" s="399"/>
      <c r="O16" s="399"/>
      <c r="P16" s="399"/>
      <c r="Q16" s="399"/>
      <c r="R16" s="400"/>
      <c r="S16" s="404" t="s">
        <v>182</v>
      </c>
      <c r="T16" s="399"/>
      <c r="U16" s="399"/>
      <c r="V16" s="399"/>
      <c r="W16" s="399"/>
      <c r="X16" s="399"/>
      <c r="Y16" s="399"/>
      <c r="Z16" s="399"/>
      <c r="AA16" s="399"/>
      <c r="AB16" s="404" t="s">
        <v>256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244</v>
      </c>
      <c r="K22" s="307"/>
      <c r="L22" s="308"/>
      <c r="M22" s="355"/>
      <c r="N22" s="310"/>
      <c r="O22" s="310"/>
      <c r="P22" s="311"/>
      <c r="Q22" s="314" t="s">
        <v>229</v>
      </c>
      <c r="R22" s="315"/>
      <c r="S22" s="315"/>
      <c r="T22" s="316"/>
      <c r="U22" s="320">
        <v>5</v>
      </c>
      <c r="V22" s="320"/>
      <c r="W22" s="321"/>
      <c r="X22" s="324"/>
      <c r="Y22" s="325"/>
      <c r="Z22" s="325"/>
      <c r="AA22" s="326"/>
      <c r="AB22" s="330">
        <v>1</v>
      </c>
      <c r="AC22" s="331"/>
      <c r="AD22" s="332"/>
      <c r="AE22" s="341">
        <v>7019</v>
      </c>
      <c r="AF22" s="341"/>
      <c r="AG22" s="341"/>
      <c r="AH22" s="356"/>
      <c r="AI22" s="340">
        <v>7019</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c r="R24" s="275"/>
      <c r="S24" s="275"/>
      <c r="T24" s="276"/>
      <c r="U24" s="709"/>
      <c r="V24" s="709"/>
      <c r="W24" s="710"/>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709"/>
      <c r="V25" s="709"/>
      <c r="W25" s="710"/>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57" t="s">
        <v>83</v>
      </c>
      <c r="AC47" s="57"/>
      <c r="AD47" s="57"/>
      <c r="AE47" s="57"/>
      <c r="AF47" s="57"/>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57" t="s">
        <v>87</v>
      </c>
      <c r="AC48" s="57"/>
      <c r="AD48" s="57"/>
      <c r="AE48" s="57"/>
      <c r="AF48" s="57"/>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56" t="s">
        <v>91</v>
      </c>
      <c r="AC49" s="56"/>
      <c r="AD49" s="56"/>
      <c r="AE49" s="56"/>
      <c r="AF49" s="56"/>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E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E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E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E00-000003000000}"/>
    <dataValidation allowBlank="1" showInputMessage="1" showErrorMessage="1" promptTitle="BASE SALARY" prompt="This is the full-time rate of pay and must be shown in whole dollars (no cents)." sqref="AE20:AH21" xr:uid="{00000000-0002-0000-0E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E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E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E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E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E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E00-00000A000000}"/>
    <dataValidation allowBlank="1" showInputMessage="1" showErrorMessage="1" promptTitle="DEPARTMENT ID" prompt="Enter the 5-digit department code.  This code begins with 10 and ends with a three-digit code which identifies the department." sqref="G20:I21" xr:uid="{00000000-0002-0000-0E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#13A
PAR 1 OF 2</oddHeader>
    <oddFooter>&amp;L&amp;8HR: &amp;F&amp;R&amp;8 &amp;D</oddFooter>
  </headerFooter>
  <rowBreaks count="1" manualBreakCount="1">
    <brk id="38" max="16383" man="1"/>
  </rowBreaks>
  <legacyDrawing r:id="rId2"/>
  <legacyDrawingHF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BN49"/>
  <sheetViews>
    <sheetView view="pageLayout" zoomScaleNormal="115" workbookViewId="0">
      <selection activeCell="AB15" sqref="AB15:AL15"/>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248</v>
      </c>
      <c r="F2" s="422"/>
      <c r="G2" s="422"/>
      <c r="H2" s="422"/>
      <c r="I2" s="422"/>
      <c r="J2" s="422"/>
      <c r="K2" s="422"/>
      <c r="L2" s="422"/>
      <c r="M2" s="422"/>
      <c r="N2" s="422"/>
      <c r="O2" s="8"/>
      <c r="P2" s="8"/>
      <c r="Q2" s="8" t="s">
        <v>5</v>
      </c>
      <c r="R2" s="8"/>
      <c r="S2" s="414">
        <v>0</v>
      </c>
      <c r="T2" s="423"/>
      <c r="U2" s="423"/>
      <c r="V2" s="3"/>
      <c r="W2" s="3"/>
      <c r="X2" s="3"/>
      <c r="Y2" s="8" t="s">
        <v>6</v>
      </c>
      <c r="Z2" s="3"/>
      <c r="AA2" s="3"/>
      <c r="AB2" s="424" t="s">
        <v>241</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257</v>
      </c>
      <c r="K4" s="413"/>
      <c r="L4" s="413"/>
      <c r="M4" s="413"/>
      <c r="N4" s="413"/>
      <c r="O4" s="413"/>
      <c r="P4" s="413"/>
      <c r="Q4" s="413"/>
      <c r="R4" s="413"/>
      <c r="S4" s="413"/>
      <c r="T4" s="14"/>
      <c r="U4" s="414" t="s">
        <v>176</v>
      </c>
      <c r="V4" s="414"/>
      <c r="W4" s="14"/>
      <c r="X4" s="413" t="s">
        <v>258</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250</v>
      </c>
      <c r="I6" s="416"/>
      <c r="J6" s="416"/>
      <c r="K6" s="416"/>
      <c r="L6" s="416"/>
      <c r="M6" s="416"/>
      <c r="N6" s="416"/>
      <c r="O6" s="416"/>
      <c r="P6" s="416"/>
      <c r="Q6" s="416"/>
      <c r="R6" s="416"/>
      <c r="S6" s="416"/>
      <c r="T6" s="4"/>
      <c r="U6" s="417" t="s">
        <v>17</v>
      </c>
      <c r="V6" s="417"/>
      <c r="W6" s="417"/>
      <c r="X6" s="417"/>
      <c r="Y6" s="417"/>
      <c r="Z6" s="417"/>
      <c r="AA6" s="418">
        <v>99744556</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313</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259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314</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315</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t="s">
        <v>261</v>
      </c>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243</v>
      </c>
      <c r="H16" s="399"/>
      <c r="I16" s="399"/>
      <c r="J16" s="399"/>
      <c r="K16" s="399"/>
      <c r="L16" s="399"/>
      <c r="M16" s="399"/>
      <c r="N16" s="399"/>
      <c r="O16" s="399"/>
      <c r="P16" s="399"/>
      <c r="Q16" s="399"/>
      <c r="R16" s="400"/>
      <c r="S16" s="404" t="s">
        <v>182</v>
      </c>
      <c r="T16" s="399"/>
      <c r="U16" s="399"/>
      <c r="V16" s="399"/>
      <c r="W16" s="399"/>
      <c r="X16" s="399"/>
      <c r="Y16" s="399"/>
      <c r="Z16" s="399"/>
      <c r="AA16" s="399"/>
      <c r="AB16" s="404" t="s">
        <v>256</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244</v>
      </c>
      <c r="K22" s="307"/>
      <c r="L22" s="308"/>
      <c r="M22" s="355"/>
      <c r="N22" s="310"/>
      <c r="O22" s="310"/>
      <c r="P22" s="311"/>
      <c r="Q22" s="314"/>
      <c r="R22" s="315"/>
      <c r="S22" s="315"/>
      <c r="T22" s="316"/>
      <c r="U22" s="320">
        <v>5</v>
      </c>
      <c r="V22" s="320"/>
      <c r="W22" s="321"/>
      <c r="X22" s="324"/>
      <c r="Y22" s="325"/>
      <c r="Z22" s="325"/>
      <c r="AA22" s="326"/>
      <c r="AB22" s="330">
        <v>1</v>
      </c>
      <c r="AC22" s="331"/>
      <c r="AD22" s="332"/>
      <c r="AE22" s="341">
        <v>7019</v>
      </c>
      <c r="AF22" s="341"/>
      <c r="AG22" s="341"/>
      <c r="AH22" s="356"/>
      <c r="AI22" s="340">
        <v>7019</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709">
        <v>5</v>
      </c>
      <c r="V24" s="709"/>
      <c r="W24" s="710"/>
      <c r="X24" s="235"/>
      <c r="Y24" s="236"/>
      <c r="Z24" s="236"/>
      <c r="AA24" s="237"/>
      <c r="AB24" s="241">
        <v>1</v>
      </c>
      <c r="AC24" s="241"/>
      <c r="AD24" s="242"/>
      <c r="AE24" s="250">
        <v>7019</v>
      </c>
      <c r="AF24" s="250"/>
      <c r="AG24" s="250"/>
      <c r="AH24" s="353"/>
      <c r="AI24" s="249">
        <v>7019</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709"/>
      <c r="V25" s="709"/>
      <c r="W25" s="710"/>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c r="AC27" s="331"/>
      <c r="AD27" s="332"/>
      <c r="AE27" s="336"/>
      <c r="AF27" s="336"/>
      <c r="AG27" s="336"/>
      <c r="AH27" s="337"/>
      <c r="AI27" s="340"/>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xr:uid="{00000000-0002-0000-0F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F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F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F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F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F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F00-000006000000}"/>
    <dataValidation allowBlank="1" showInputMessage="1" showErrorMessage="1" promptTitle="BASE SALARY" prompt="This is the full-time rate of pay and must be shown in whole dollars (no cents)." sqref="AE20:AH21" xr:uid="{00000000-0002-0000-0F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F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F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F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F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#13B
PAR 2 OF 2</oddHeader>
    <oddFooter>&amp;L&amp;8HR: &amp;F&amp;R&amp;8 &amp;D</oddFooter>
  </headerFooter>
  <rowBreaks count="1" manualBreakCount="1">
    <brk id="38" max="16383" man="1"/>
  </rowBreaks>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48"/>
    <pageSetUpPr fitToPage="1"/>
  </sheetPr>
  <dimension ref="A1:BN49"/>
  <sheetViews>
    <sheetView workbookViewId="0">
      <selection sqref="A1:C1"/>
    </sheetView>
  </sheetViews>
  <sheetFormatPr defaultColWidth="13.75" defaultRowHeight="11.25" x14ac:dyDescent="0.2"/>
  <cols>
    <col min="1" max="1" width="5.75" style="55" customWidth="1"/>
    <col min="2" max="2" width="23.875" style="37" customWidth="1"/>
    <col min="3" max="3" width="61.625" style="37" customWidth="1"/>
    <col min="4" max="4" width="1.375" style="37" customWidth="1"/>
    <col min="5" max="16384" width="13.75" style="37"/>
  </cols>
  <sheetData>
    <row r="1" spans="1:66" s="39" customFormat="1" ht="117.75" customHeight="1" x14ac:dyDescent="0.2">
      <c r="A1" s="159" t="s">
        <v>376</v>
      </c>
      <c r="B1" s="160"/>
      <c r="C1" s="160"/>
      <c r="D1" s="36"/>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8"/>
      <c r="AN1" s="38"/>
      <c r="AO1" s="38"/>
      <c r="AP1" s="38"/>
    </row>
    <row r="2" spans="1:66" ht="12.75" x14ac:dyDescent="0.2">
      <c r="A2" s="40" t="s">
        <v>94</v>
      </c>
      <c r="B2" s="41" t="s">
        <v>95</v>
      </c>
      <c r="C2" s="41" t="s">
        <v>96</v>
      </c>
      <c r="D2" s="42" t="s">
        <v>97</v>
      </c>
      <c r="AM2" s="39"/>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row>
    <row r="3" spans="1:66" ht="17.25" customHeight="1" x14ac:dyDescent="0.2">
      <c r="A3" s="43">
        <v>1</v>
      </c>
      <c r="B3" s="44" t="s">
        <v>98</v>
      </c>
      <c r="C3" s="35" t="s">
        <v>99</v>
      </c>
      <c r="D3" s="45"/>
    </row>
    <row r="4" spans="1:66" ht="17.25" customHeight="1" x14ac:dyDescent="0.2">
      <c r="A4" s="43">
        <v>1</v>
      </c>
      <c r="B4" s="44" t="s">
        <v>100</v>
      </c>
      <c r="C4" s="35" t="s">
        <v>101</v>
      </c>
      <c r="D4" s="45"/>
      <c r="AM4" s="39"/>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row>
    <row r="5" spans="1:66" ht="38.25" x14ac:dyDescent="0.2">
      <c r="A5" s="43">
        <v>2</v>
      </c>
      <c r="B5" s="44" t="s">
        <v>102</v>
      </c>
      <c r="C5" s="35" t="s">
        <v>103</v>
      </c>
      <c r="D5" s="45"/>
      <c r="AM5" s="39"/>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row>
    <row r="6" spans="1:66" ht="15" customHeight="1" x14ac:dyDescent="0.2">
      <c r="A6" s="43">
        <v>2</v>
      </c>
      <c r="B6" s="44" t="s">
        <v>104</v>
      </c>
      <c r="C6" s="35" t="s">
        <v>105</v>
      </c>
      <c r="D6" s="45"/>
      <c r="AM6" s="39"/>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row>
    <row r="7" spans="1:66" ht="34.5" customHeight="1" x14ac:dyDescent="0.2">
      <c r="A7" s="43">
        <v>2</v>
      </c>
      <c r="B7" s="44" t="s">
        <v>106</v>
      </c>
      <c r="C7" s="35" t="s">
        <v>107</v>
      </c>
      <c r="D7" s="45"/>
      <c r="AM7" s="39"/>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row>
    <row r="8" spans="1:66" ht="30" customHeight="1" x14ac:dyDescent="0.2">
      <c r="A8" s="43">
        <v>3</v>
      </c>
      <c r="B8" s="44" t="s">
        <v>112</v>
      </c>
      <c r="C8" s="35" t="s">
        <v>113</v>
      </c>
      <c r="D8" s="45"/>
      <c r="AM8" s="39"/>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row>
    <row r="9" spans="1:66" ht="28.5" customHeight="1" x14ac:dyDescent="0.2">
      <c r="A9" s="43">
        <v>3</v>
      </c>
      <c r="B9" s="44" t="s">
        <v>12</v>
      </c>
      <c r="C9" s="35" t="s">
        <v>114</v>
      </c>
      <c r="D9" s="45"/>
      <c r="AM9" s="39"/>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row>
    <row r="10" spans="1:66" ht="16.5" customHeight="1" x14ac:dyDescent="0.2">
      <c r="A10" s="43">
        <v>3</v>
      </c>
      <c r="B10" s="44" t="s">
        <v>13</v>
      </c>
      <c r="C10" s="35" t="s">
        <v>115</v>
      </c>
      <c r="D10" s="45"/>
      <c r="AM10" s="39"/>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row>
    <row r="11" spans="1:66" ht="18" customHeight="1" x14ac:dyDescent="0.2">
      <c r="A11" s="43">
        <v>3</v>
      </c>
      <c r="B11" s="44" t="s">
        <v>14</v>
      </c>
      <c r="C11" s="35" t="s">
        <v>116</v>
      </c>
      <c r="D11" s="45"/>
      <c r="AM11" s="39"/>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row>
    <row r="12" spans="1:66" ht="12.75" x14ac:dyDescent="0.2">
      <c r="A12" s="43">
        <v>4</v>
      </c>
      <c r="B12" s="44" t="s">
        <v>108</v>
      </c>
      <c r="C12" s="35" t="s">
        <v>109</v>
      </c>
      <c r="D12" s="45"/>
      <c r="AM12" s="39"/>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row>
    <row r="13" spans="1:66" ht="18.75" customHeight="1" x14ac:dyDescent="0.2">
      <c r="A13" s="43">
        <v>4</v>
      </c>
      <c r="B13" s="44" t="s">
        <v>110</v>
      </c>
      <c r="C13" s="35" t="s">
        <v>111</v>
      </c>
      <c r="D13" s="45"/>
      <c r="AM13" s="39"/>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row>
    <row r="14" spans="1:66" ht="93" customHeight="1" x14ac:dyDescent="0.2">
      <c r="A14" s="43">
        <v>5</v>
      </c>
      <c r="B14" s="44" t="s">
        <v>117</v>
      </c>
      <c r="C14" s="35" t="s">
        <v>118</v>
      </c>
      <c r="D14" s="45"/>
      <c r="AM14" s="39"/>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row>
    <row r="15" spans="1:66" ht="28.5" customHeight="1" x14ac:dyDescent="0.2">
      <c r="A15" s="43">
        <v>6</v>
      </c>
      <c r="B15" s="44" t="s">
        <v>119</v>
      </c>
      <c r="C15" s="35" t="s">
        <v>120</v>
      </c>
      <c r="D15" s="45"/>
      <c r="AM15" s="39"/>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row>
    <row r="16" spans="1:66" ht="40.5" customHeight="1" x14ac:dyDescent="0.2">
      <c r="A16" s="43">
        <v>7</v>
      </c>
      <c r="B16" s="44" t="s">
        <v>121</v>
      </c>
      <c r="C16" s="35" t="s">
        <v>122</v>
      </c>
      <c r="D16" s="45"/>
      <c r="AM16" s="39"/>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row>
    <row r="17" spans="1:66" s="39" customFormat="1" ht="25.5" x14ac:dyDescent="0.2">
      <c r="A17" s="43">
        <v>7</v>
      </c>
      <c r="B17" s="44" t="s">
        <v>123</v>
      </c>
      <c r="C17" s="35" t="s">
        <v>124</v>
      </c>
      <c r="D17" s="45"/>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row>
    <row r="18" spans="1:66" s="39" customFormat="1" ht="18" customHeight="1" x14ac:dyDescent="0.2">
      <c r="A18" s="43">
        <v>7</v>
      </c>
      <c r="B18" s="44" t="s">
        <v>125</v>
      </c>
      <c r="C18" s="35" t="s">
        <v>126</v>
      </c>
      <c r="D18" s="45"/>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row>
    <row r="19" spans="1:66" s="39" customFormat="1" ht="54.75" customHeight="1" x14ac:dyDescent="0.2">
      <c r="A19" s="43">
        <v>8</v>
      </c>
      <c r="B19" s="44" t="s">
        <v>127</v>
      </c>
      <c r="C19" s="35" t="s">
        <v>128</v>
      </c>
      <c r="D19" s="45"/>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row>
    <row r="20" spans="1:66" s="46" customFormat="1" ht="28.5" customHeight="1" thickBot="1" x14ac:dyDescent="0.25">
      <c r="A20" s="43">
        <v>8</v>
      </c>
      <c r="B20" s="44" t="s">
        <v>123</v>
      </c>
      <c r="C20" s="35" t="s">
        <v>129</v>
      </c>
      <c r="D20" s="45"/>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row>
    <row r="21" spans="1:66" ht="29.25" customHeight="1" thickBot="1" x14ac:dyDescent="0.25">
      <c r="A21" s="43">
        <v>8</v>
      </c>
      <c r="B21" s="44" t="s">
        <v>130</v>
      </c>
      <c r="C21" s="35" t="s">
        <v>131</v>
      </c>
      <c r="D21" s="45"/>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row>
    <row r="22" spans="1:66" s="47" customFormat="1" ht="19.5" customHeight="1" thickBot="1" x14ac:dyDescent="0.25">
      <c r="A22" s="43">
        <v>9</v>
      </c>
      <c r="B22" s="44" t="s">
        <v>132</v>
      </c>
      <c r="C22" s="35" t="s">
        <v>133</v>
      </c>
      <c r="D22" s="45"/>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row>
    <row r="23" spans="1:66" ht="18.75" customHeight="1" x14ac:dyDescent="0.2">
      <c r="A23" s="43">
        <v>9</v>
      </c>
      <c r="B23" s="44" t="s">
        <v>134</v>
      </c>
      <c r="C23" s="35" t="s">
        <v>135</v>
      </c>
      <c r="D23" s="45"/>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row>
    <row r="24" spans="1:66" ht="51.75" customHeight="1" x14ac:dyDescent="0.2">
      <c r="A24" s="43">
        <v>9</v>
      </c>
      <c r="B24" s="44" t="s">
        <v>136</v>
      </c>
      <c r="C24" s="35" t="s">
        <v>137</v>
      </c>
      <c r="D24" s="45"/>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row>
    <row r="25" spans="1:66" ht="42.75" customHeight="1" x14ac:dyDescent="0.2">
      <c r="A25" s="43">
        <v>9</v>
      </c>
      <c r="B25" s="44" t="s">
        <v>138</v>
      </c>
      <c r="C25" s="35" t="s">
        <v>139</v>
      </c>
      <c r="D25" s="45"/>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row>
    <row r="26" spans="1:66" ht="41.25" customHeight="1" thickBot="1" x14ac:dyDescent="0.25">
      <c r="A26" s="43">
        <v>9</v>
      </c>
      <c r="B26" s="44" t="s">
        <v>140</v>
      </c>
      <c r="C26" s="35" t="s">
        <v>170</v>
      </c>
      <c r="D26" s="45"/>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row>
    <row r="27" spans="1:66" s="47" customFormat="1" ht="144.75" customHeight="1" thickBot="1" x14ac:dyDescent="0.25">
      <c r="A27" s="43">
        <v>9</v>
      </c>
      <c r="B27" s="44" t="s">
        <v>141</v>
      </c>
      <c r="C27" s="35" t="s">
        <v>142</v>
      </c>
      <c r="D27" s="45"/>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row>
    <row r="28" spans="1:66" ht="30.75" customHeight="1" x14ac:dyDescent="0.2">
      <c r="A28" s="43">
        <v>9</v>
      </c>
      <c r="B28" s="44" t="s">
        <v>143</v>
      </c>
      <c r="C28" s="35" t="s">
        <v>144</v>
      </c>
      <c r="D28" s="45"/>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row>
    <row r="29" spans="1:66" ht="54.75" customHeight="1" x14ac:dyDescent="0.2">
      <c r="A29" s="43">
        <v>9</v>
      </c>
      <c r="B29" s="44" t="s">
        <v>145</v>
      </c>
      <c r="C29" s="35" t="s">
        <v>146</v>
      </c>
      <c r="D29" s="45"/>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row>
    <row r="30" spans="1:66" ht="29.25" customHeight="1" x14ac:dyDescent="0.2">
      <c r="A30" s="43">
        <v>10</v>
      </c>
      <c r="B30" s="44" t="s">
        <v>147</v>
      </c>
      <c r="C30" s="35" t="s">
        <v>148</v>
      </c>
      <c r="D30" s="45"/>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row>
    <row r="31" spans="1:66" ht="43.5" customHeight="1" x14ac:dyDescent="0.2">
      <c r="A31" s="43">
        <v>10</v>
      </c>
      <c r="B31" s="44" t="s">
        <v>149</v>
      </c>
      <c r="C31" s="35" t="s">
        <v>150</v>
      </c>
      <c r="D31" s="45"/>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row>
    <row r="32" spans="1:66" ht="81" customHeight="1" x14ac:dyDescent="0.2">
      <c r="A32" s="43">
        <v>10</v>
      </c>
      <c r="B32" s="44" t="s">
        <v>47</v>
      </c>
      <c r="C32" s="35" t="s">
        <v>151</v>
      </c>
      <c r="D32" s="45"/>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row>
    <row r="33" spans="1:66" ht="42" customHeight="1" thickBot="1" x14ac:dyDescent="0.25">
      <c r="A33" s="43">
        <v>10</v>
      </c>
      <c r="B33" s="44" t="s">
        <v>152</v>
      </c>
      <c r="C33" s="35" t="s">
        <v>153</v>
      </c>
      <c r="D33" s="45"/>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row>
    <row r="34" spans="1:66" s="47" customFormat="1" ht="30.75" customHeight="1" thickBot="1" x14ac:dyDescent="0.25">
      <c r="A34" s="43">
        <v>10</v>
      </c>
      <c r="B34" s="44" t="s">
        <v>154</v>
      </c>
      <c r="C34" s="35" t="s">
        <v>155</v>
      </c>
      <c r="D34" s="45"/>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row>
    <row r="35" spans="1:66" s="39" customFormat="1" ht="41.25" customHeight="1" thickBot="1" x14ac:dyDescent="0.25">
      <c r="A35" s="43">
        <v>10</v>
      </c>
      <c r="B35" s="44" t="s">
        <v>156</v>
      </c>
      <c r="C35" s="35" t="s">
        <v>171</v>
      </c>
      <c r="D35" s="45"/>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row>
    <row r="36" spans="1:66" s="48" customFormat="1" ht="31.5" customHeight="1" thickBot="1" x14ac:dyDescent="0.25">
      <c r="A36" s="43">
        <v>10</v>
      </c>
      <c r="B36" s="44" t="s">
        <v>157</v>
      </c>
      <c r="C36" s="35" t="s">
        <v>158</v>
      </c>
      <c r="D36" s="45"/>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row>
    <row r="37" spans="1:66" s="49" customFormat="1" ht="31.5" customHeight="1" x14ac:dyDescent="0.2">
      <c r="A37" s="43">
        <v>10</v>
      </c>
      <c r="B37" s="44" t="s">
        <v>159</v>
      </c>
      <c r="C37" s="35" t="s">
        <v>160</v>
      </c>
      <c r="D37" s="45"/>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row>
    <row r="38" spans="1:66" s="50" customFormat="1" ht="68.25" customHeight="1" x14ac:dyDescent="0.2">
      <c r="A38" s="43">
        <v>10</v>
      </c>
      <c r="B38" s="44" t="s">
        <v>161</v>
      </c>
      <c r="C38" s="35" t="s">
        <v>162</v>
      </c>
      <c r="D38" s="45"/>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row>
    <row r="39" spans="1:66" s="50" customFormat="1" ht="18.75" customHeight="1" x14ac:dyDescent="0.2">
      <c r="A39" s="43">
        <v>11</v>
      </c>
      <c r="B39" s="44" t="s">
        <v>163</v>
      </c>
      <c r="C39" s="35" t="s">
        <v>164</v>
      </c>
      <c r="D39" s="45"/>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row>
    <row r="40" spans="1:66" s="50" customFormat="1" ht="18" customHeight="1" x14ac:dyDescent="0.2">
      <c r="A40" s="43">
        <v>12</v>
      </c>
      <c r="B40" s="44" t="s">
        <v>163</v>
      </c>
      <c r="C40" s="35" t="s">
        <v>164</v>
      </c>
      <c r="D40" s="45"/>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row>
    <row r="41" spans="1:66" s="51" customFormat="1" ht="30.75" customHeight="1" thickBot="1" x14ac:dyDescent="0.25">
      <c r="A41" s="43">
        <v>13</v>
      </c>
      <c r="B41" s="44" t="s">
        <v>165</v>
      </c>
      <c r="C41" s="35" t="s">
        <v>166</v>
      </c>
      <c r="D41" s="45"/>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row>
    <row r="42" spans="1:66" s="39" customFormat="1" ht="30.75" customHeight="1" thickBot="1" x14ac:dyDescent="0.25">
      <c r="A42" s="43"/>
      <c r="B42" s="44" t="s">
        <v>169</v>
      </c>
      <c r="C42" s="35" t="s">
        <v>375</v>
      </c>
      <c r="D42" s="45"/>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row>
    <row r="43" spans="1:66" s="52" customFormat="1" ht="17.25" customHeight="1" x14ac:dyDescent="0.2">
      <c r="A43" s="43">
        <v>14</v>
      </c>
      <c r="B43" s="44" t="s">
        <v>167</v>
      </c>
      <c r="C43" s="35" t="s">
        <v>168</v>
      </c>
      <c r="D43" s="45"/>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row>
    <row r="45" spans="1:66" ht="12.75" x14ac:dyDescent="0.2">
      <c r="A45" s="53"/>
      <c r="B45" s="54"/>
      <c r="C45" s="36"/>
      <c r="D45" s="36"/>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row>
    <row r="46" spans="1:66" x14ac:dyDescent="0.2">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row>
    <row r="47" spans="1:66" x14ac:dyDescent="0.2">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row>
    <row r="48" spans="1:66" x14ac:dyDescent="0.2">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row>
    <row r="49" spans="39:66" x14ac:dyDescent="0.2">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row>
  </sheetData>
  <mergeCells count="1">
    <mergeCell ref="A1:C1"/>
  </mergeCells>
  <printOptions horizontalCentered="1"/>
  <pageMargins left="0.5" right="0.25" top="1" bottom="0.5" header="0.25" footer="0.25"/>
  <pageSetup scale="85" fitToHeight="2" orientation="portrait" r:id="rId1"/>
  <headerFooter alignWithMargins="0">
    <oddHeader>&amp;L&amp;G&amp;R&amp;"Lucida Sans Unicode,Bold"&amp;12INSTRUCTIONAL &amp;UP&amp;UERSONNEL &amp;UA&amp;UCTION &amp;UR&amp;UEQUEST FORM
&amp;"Californian FB,Bold"
&amp;"Lucida Sans Unicode,Bold"INSTRUCTIONS</oddHeader>
    <oddFooter>&amp;L&amp;8HR:&amp;F&amp;R&amp;8 &amp;D</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49"/>
  <sheetViews>
    <sheetView zoomScale="115"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185</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186</v>
      </c>
      <c r="F2" s="422"/>
      <c r="G2" s="422"/>
      <c r="H2" s="422"/>
      <c r="I2" s="422"/>
      <c r="J2" s="422"/>
      <c r="K2" s="422"/>
      <c r="L2" s="422"/>
      <c r="M2" s="422"/>
      <c r="N2" s="422"/>
      <c r="O2" s="8"/>
      <c r="P2" s="8"/>
      <c r="Q2" s="8" t="s">
        <v>5</v>
      </c>
      <c r="R2" s="8"/>
      <c r="S2" s="414">
        <v>0</v>
      </c>
      <c r="T2" s="423"/>
      <c r="U2" s="423"/>
      <c r="V2" s="3"/>
      <c r="W2" s="3"/>
      <c r="X2" s="3"/>
      <c r="Y2" s="8" t="s">
        <v>6</v>
      </c>
      <c r="Z2" s="3"/>
      <c r="AA2" s="3"/>
      <c r="AB2" s="424" t="s">
        <v>187</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188</v>
      </c>
      <c r="K4" s="413"/>
      <c r="L4" s="413"/>
      <c r="M4" s="413"/>
      <c r="N4" s="413"/>
      <c r="O4" s="413"/>
      <c r="P4" s="413"/>
      <c r="Q4" s="413"/>
      <c r="R4" s="413"/>
      <c r="S4" s="413"/>
      <c r="T4" s="14"/>
      <c r="U4" s="414" t="s">
        <v>189</v>
      </c>
      <c r="V4" s="414"/>
      <c r="W4" s="14"/>
      <c r="X4" s="413" t="s">
        <v>190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191</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300</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299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362</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361</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194</v>
      </c>
      <c r="H16" s="399"/>
      <c r="I16" s="399"/>
      <c r="J16" s="399"/>
      <c r="K16" s="399"/>
      <c r="L16" s="399"/>
      <c r="M16" s="399"/>
      <c r="N16" s="399"/>
      <c r="O16" s="399"/>
      <c r="P16" s="399"/>
      <c r="Q16" s="399"/>
      <c r="R16" s="400"/>
      <c r="S16" s="404" t="s">
        <v>182</v>
      </c>
      <c r="T16" s="399"/>
      <c r="U16" s="399"/>
      <c r="V16" s="399"/>
      <c r="W16" s="399"/>
      <c r="X16" s="399"/>
      <c r="Y16" s="399"/>
      <c r="Z16" s="399"/>
      <c r="AA16" s="399"/>
      <c r="AB16" s="404" t="s">
        <v>195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192</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2561.6</v>
      </c>
      <c r="AF22" s="341"/>
      <c r="AG22" s="341"/>
      <c r="AH22" s="356"/>
      <c r="AI22" s="340">
        <v>7684.8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256.16000000000003</v>
      </c>
      <c r="AF24" s="250"/>
      <c r="AG24" s="250"/>
      <c r="AH24" s="353"/>
      <c r="AI24" s="249">
        <v>512.32000000000005</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xr:uid="{00000000-0002-0000-01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1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1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1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1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1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100-000006000000}"/>
    <dataValidation allowBlank="1" showInputMessage="1" showErrorMessage="1" promptTitle="BASE SALARY" prompt="This is the full-time rate of pay and must be shown in whole dollars (no cents)." sqref="AE20:AH21" xr:uid="{00000000-0002-0000-01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1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1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1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1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#1</oddHeader>
    <oddFooter>&amp;L&amp;8HR: &amp;F&amp;R&amp;8 &amp;D</oddFooter>
  </headerFooter>
  <rowBreaks count="1" manualBreakCount="1">
    <brk id="38" max="16383" man="1"/>
  </row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197</v>
      </c>
      <c r="F2" s="422"/>
      <c r="G2" s="422"/>
      <c r="H2" s="422"/>
      <c r="I2" s="422"/>
      <c r="J2" s="422"/>
      <c r="K2" s="422"/>
      <c r="L2" s="422"/>
      <c r="M2" s="422"/>
      <c r="N2" s="422"/>
      <c r="O2" s="8"/>
      <c r="P2" s="8"/>
      <c r="Q2" s="8" t="s">
        <v>5</v>
      </c>
      <c r="R2" s="8"/>
      <c r="S2" s="414">
        <v>4</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t="s">
        <v>175</v>
      </c>
      <c r="E4" s="12"/>
      <c r="F4" s="11"/>
      <c r="G4" s="13"/>
      <c r="H4" s="11"/>
      <c r="I4" s="13"/>
      <c r="J4" s="413" t="s">
        <v>199</v>
      </c>
      <c r="K4" s="413"/>
      <c r="L4" s="413"/>
      <c r="M4" s="413"/>
      <c r="N4" s="413"/>
      <c r="O4" s="413"/>
      <c r="P4" s="413"/>
      <c r="Q4" s="413"/>
      <c r="R4" s="413"/>
      <c r="S4" s="413"/>
      <c r="T4" s="14"/>
      <c r="U4" s="414" t="s">
        <v>200</v>
      </c>
      <c r="V4" s="414"/>
      <c r="W4" s="14"/>
      <c r="X4" s="413" t="s">
        <v>201</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203</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301</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363</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364</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t="s">
        <v>261</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204</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1646</v>
      </c>
      <c r="AF22" s="341"/>
      <c r="AG22" s="341"/>
      <c r="AH22" s="356"/>
      <c r="AI22" s="340">
        <v>4938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1646</v>
      </c>
      <c r="AF24" s="250"/>
      <c r="AG24" s="250"/>
      <c r="AH24" s="353"/>
      <c r="AI24" s="249">
        <v>987.6</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2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2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2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200-000003000000}"/>
    <dataValidation allowBlank="1" showInputMessage="1" showErrorMessage="1" promptTitle="BASE SALARY" prompt="This is the full-time rate of pay and must be shown in whole dollars (no cents)." sqref="AE20:AH21" xr:uid="{00000000-0002-0000-02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2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2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2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2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2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200-00000A000000}"/>
    <dataValidation allowBlank="1" showInputMessage="1" showErrorMessage="1" promptTitle="DEPARTMENT ID" prompt="Enter the 5-digit department code.  This code begins with 10 and ends with a three-digit code which identifies the department." sqref="G20:I21" xr:uid="{00000000-0002-0000-02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#2</oddHeader>
    <oddFooter>&amp;L&amp;8HR: &amp;F&amp;R&amp;8 &amp;D</oddFooter>
  </headerFooter>
  <rowBreaks count="1" manualBreakCount="1">
    <brk id="38" max="16383"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BN49"/>
  <sheetViews>
    <sheetView view="pageLayout" zoomScaleNormal="115" workbookViewId="0">
      <selection activeCell="A36" sqref="A36:D36"/>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209</v>
      </c>
      <c r="F2" s="422"/>
      <c r="G2" s="422"/>
      <c r="H2" s="422"/>
      <c r="I2" s="422"/>
      <c r="J2" s="422"/>
      <c r="K2" s="422"/>
      <c r="L2" s="422"/>
      <c r="M2" s="422"/>
      <c r="N2" s="422"/>
      <c r="O2" s="8"/>
      <c r="P2" s="8"/>
      <c r="Q2" s="8" t="s">
        <v>5</v>
      </c>
      <c r="R2" s="8"/>
      <c r="S2" s="414">
        <v>3</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207</v>
      </c>
      <c r="K4" s="413"/>
      <c r="L4" s="413"/>
      <c r="M4" s="413"/>
      <c r="N4" s="413"/>
      <c r="O4" s="413"/>
      <c r="P4" s="413"/>
      <c r="Q4" s="413"/>
      <c r="R4" s="413"/>
      <c r="S4" s="413"/>
      <c r="T4" s="14"/>
      <c r="U4" s="414" t="s">
        <v>208</v>
      </c>
      <c r="V4" s="414"/>
      <c r="W4" s="14"/>
      <c r="X4" s="413" t="s">
        <v>210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302</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303</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365</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366</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t="s">
        <v>261</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317</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2109.6</v>
      </c>
      <c r="AF22" s="341"/>
      <c r="AG22" s="341"/>
      <c r="AH22" s="356"/>
      <c r="AI22" s="340">
        <v>6328.8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1687.68</v>
      </c>
      <c r="AF24" s="250"/>
      <c r="AG24" s="250"/>
      <c r="AH24" s="353"/>
      <c r="AI24" s="249">
        <v>5063.04</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DEPARTMENT ID" prompt="Enter the 5-digit department code.  This code begins with 10 and ends with a three-digit code which identifies the department." sqref="G20:I21" xr:uid="{00000000-0002-0000-03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3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3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3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3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3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300-000006000000}"/>
    <dataValidation allowBlank="1" showInputMessage="1" showErrorMessage="1" promptTitle="BASE SALARY" prompt="This is the full-time rate of pay and must be shown in whole dollars (no cents)." sqref="AE20:AH21" xr:uid="{00000000-0002-0000-03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3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3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3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3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#3</oddHeader>
    <oddFooter>&amp;L&amp;8HR: &amp;F&amp;R&amp;8 &amp;D</oddFooter>
  </headerFooter>
  <rowBreaks count="1" manualBreakCount="1">
    <brk id="38" max="16383"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BN49"/>
  <sheetViews>
    <sheetView view="pageLayout" zoomScaleNormal="115" workbookViewId="0">
      <selection activeCell="B10" sqref="B10:AL10"/>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215</v>
      </c>
      <c r="F2" s="422"/>
      <c r="G2" s="422"/>
      <c r="H2" s="422"/>
      <c r="I2" s="422"/>
      <c r="J2" s="422"/>
      <c r="K2" s="422"/>
      <c r="L2" s="422"/>
      <c r="M2" s="422"/>
      <c r="N2" s="422"/>
      <c r="O2" s="8"/>
      <c r="P2" s="8"/>
      <c r="Q2" s="8" t="s">
        <v>5</v>
      </c>
      <c r="R2" s="8"/>
      <c r="S2" s="414">
        <v>2</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t="s">
        <v>175</v>
      </c>
      <c r="E4" s="12"/>
      <c r="F4" s="11"/>
      <c r="G4" s="13"/>
      <c r="H4" s="11"/>
      <c r="I4" s="13"/>
      <c r="J4" s="413" t="s">
        <v>211</v>
      </c>
      <c r="K4" s="413"/>
      <c r="L4" s="413"/>
      <c r="M4" s="413"/>
      <c r="N4" s="413"/>
      <c r="O4" s="413"/>
      <c r="P4" s="413"/>
      <c r="Q4" s="413"/>
      <c r="R4" s="413"/>
      <c r="S4" s="413"/>
      <c r="T4" s="14"/>
      <c r="U4" s="414" t="s">
        <v>212</v>
      </c>
      <c r="V4" s="414"/>
      <c r="W4" s="14"/>
      <c r="X4" s="413" t="s">
        <v>213</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214</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377</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382</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367</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316</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c r="R22" s="315"/>
      <c r="S22" s="315"/>
      <c r="T22" s="316"/>
      <c r="U22" s="320">
        <v>1</v>
      </c>
      <c r="V22" s="320"/>
      <c r="W22" s="321"/>
      <c r="X22" s="324">
        <v>3</v>
      </c>
      <c r="Y22" s="325"/>
      <c r="Z22" s="325"/>
      <c r="AA22" s="326"/>
      <c r="AB22" s="330"/>
      <c r="AC22" s="331"/>
      <c r="AD22" s="332"/>
      <c r="AE22" s="341">
        <v>1646</v>
      </c>
      <c r="AF22" s="341"/>
      <c r="AG22" s="341"/>
      <c r="AH22" s="356"/>
      <c r="AI22" s="340">
        <v>4938</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1563.7</v>
      </c>
      <c r="AF24" s="250"/>
      <c r="AG24" s="250"/>
      <c r="AH24" s="353"/>
      <c r="AI24" s="249">
        <v>4691.1000000000004</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4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4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4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400-000003000000}"/>
    <dataValidation allowBlank="1" showInputMessage="1" showErrorMessage="1" promptTitle="BASE SALARY" prompt="This is the full-time rate of pay and must be shown in whole dollars (no cents)." sqref="AE20:AH21" xr:uid="{00000000-0002-0000-04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4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4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4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4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4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400-00000A000000}"/>
    <dataValidation allowBlank="1" showInputMessage="1" showErrorMessage="1" promptTitle="DEPARTMENT ID" prompt="Enter the 5-digit department code.  This code begins with 10 and ends with a three-digit code which identifies the department." sqref="G20:I21" xr:uid="{00000000-0002-0000-04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#4</oddHeader>
    <oddFooter>&amp;L&amp;8HR: &amp;F&amp;R&amp;8 &amp;D</oddFooter>
  </headerFooter>
  <rowBreaks count="1" manualBreakCount="1">
    <brk id="38" max="16383"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N49"/>
  <sheetViews>
    <sheetView view="pageLayout" zoomScaleNormal="115" workbookViewId="0">
      <selection activeCell="B11" sqref="B11:AL11"/>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216</v>
      </c>
      <c r="F2" s="422"/>
      <c r="G2" s="422"/>
      <c r="H2" s="422"/>
      <c r="I2" s="422"/>
      <c r="J2" s="422"/>
      <c r="K2" s="422"/>
      <c r="L2" s="422"/>
      <c r="M2" s="422"/>
      <c r="N2" s="422"/>
      <c r="O2" s="8"/>
      <c r="P2" s="8"/>
      <c r="Q2" s="8" t="s">
        <v>5</v>
      </c>
      <c r="R2" s="8"/>
      <c r="S2" s="414">
        <v>2</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t="s">
        <v>175</v>
      </c>
      <c r="E4" s="12"/>
      <c r="F4" s="11"/>
      <c r="G4" s="13"/>
      <c r="H4" s="11"/>
      <c r="I4" s="13"/>
      <c r="J4" s="413" t="s">
        <v>217</v>
      </c>
      <c r="K4" s="413"/>
      <c r="L4" s="413"/>
      <c r="M4" s="413"/>
      <c r="N4" s="413"/>
      <c r="O4" s="413"/>
      <c r="P4" s="413"/>
      <c r="Q4" s="413"/>
      <c r="R4" s="413"/>
      <c r="S4" s="413"/>
      <c r="T4" s="14"/>
      <c r="U4" s="414" t="s">
        <v>176</v>
      </c>
      <c r="V4" s="414"/>
      <c r="W4" s="14"/>
      <c r="X4" s="413" t="s">
        <v>220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304</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373</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379</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380</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317</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2714.8</v>
      </c>
      <c r="AF22" s="341"/>
      <c r="AG22" s="341"/>
      <c r="AH22" s="356"/>
      <c r="AI22" s="340">
        <v>8144.4</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t="s">
        <v>298</v>
      </c>
      <c r="N24" s="275"/>
      <c r="O24" s="275"/>
      <c r="P24" s="276"/>
      <c r="Q24" s="279" t="s">
        <v>298</v>
      </c>
      <c r="R24" s="275"/>
      <c r="S24" s="275"/>
      <c r="T24" s="276"/>
      <c r="U24" s="283">
        <v>1</v>
      </c>
      <c r="V24" s="283"/>
      <c r="W24" s="284"/>
      <c r="X24" s="235">
        <v>3</v>
      </c>
      <c r="Y24" s="236"/>
      <c r="Z24" s="236"/>
      <c r="AA24" s="237"/>
      <c r="AB24" s="241"/>
      <c r="AC24" s="241"/>
      <c r="AD24" s="242"/>
      <c r="AE24" s="250">
        <v>1176.4000000000001</v>
      </c>
      <c r="AF24" s="250"/>
      <c r="AG24" s="250"/>
      <c r="AH24" s="353"/>
      <c r="AI24" s="249">
        <v>3529.2</v>
      </c>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306"/>
      <c r="K27" s="307"/>
      <c r="L27" s="308"/>
      <c r="M27" s="310"/>
      <c r="N27" s="310"/>
      <c r="O27" s="310"/>
      <c r="P27" s="311"/>
      <c r="Q27" s="314"/>
      <c r="R27" s="315"/>
      <c r="S27" s="315"/>
      <c r="T27" s="316"/>
      <c r="U27" s="320"/>
      <c r="V27" s="320"/>
      <c r="W27" s="321"/>
      <c r="X27" s="324"/>
      <c r="Y27" s="325"/>
      <c r="Z27" s="325"/>
      <c r="AA27" s="326"/>
      <c r="AB27" s="330">
        <f>X27/15</f>
        <v>0</v>
      </c>
      <c r="AC27" s="331"/>
      <c r="AD27" s="332"/>
      <c r="AE27" s="336"/>
      <c r="AF27" s="336"/>
      <c r="AG27" s="336"/>
      <c r="AH27" s="337"/>
      <c r="AI27" s="340">
        <f>AB27*AE27</f>
        <v>0</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c r="Y29" s="236"/>
      <c r="Z29" s="236"/>
      <c r="AA29" s="237"/>
      <c r="AB29" s="241">
        <f>X29/15</f>
        <v>0</v>
      </c>
      <c r="AC29" s="241"/>
      <c r="AD29" s="242"/>
      <c r="AE29" s="245"/>
      <c r="AF29" s="245"/>
      <c r="AG29" s="245"/>
      <c r="AH29" s="246"/>
      <c r="AI29" s="249">
        <f>IF(AB29=0,AB27*AE29,IF(AE29=0,AB29*AE27,AB29*AE29))</f>
        <v>0</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47"/>
      <c r="AF30" s="247"/>
      <c r="AG30" s="247"/>
      <c r="AH30" s="248"/>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DEPARTMENT ID" prompt="Enter the 5-digit department code.  This code begins with 10 and ends with a three-digit code which identifies the department." sqref="G20:I21" xr:uid="{00000000-0002-0000-0500-000000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500-000001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500-000002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500-000003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500-000004000000}"/>
    <dataValidation allowBlank="1" showInputMessage="1" showErrorMessage="1" promptTitle="PAID UNITS" prompt="Use for Part-Time Lecturers and Teaching Associates only.  This is the number of Weighted Teaching Units (WTU) for which the individual is to be paid." sqref="X20:AA21" xr:uid="{00000000-0002-0000-0500-000005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500-000006000000}"/>
    <dataValidation allowBlank="1" showInputMessage="1" showErrorMessage="1" promptTitle="BASE SALARY" prompt="This is the full-time rate of pay and must be shown in whole dollars (no cents)." sqref="AE20:AH21" xr:uid="{00000000-0002-0000-0500-000007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500-000008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500-000009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500-00000A000000}"/>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5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#5</oddHeader>
    <oddFooter>&amp;L&amp;8HR: &amp;F&amp;R&amp;8 &amp;D</oddFooter>
  </headerFooter>
  <rowBreaks count="1" manualBreakCount="1">
    <brk id="38" max="16383"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BN49"/>
  <sheetViews>
    <sheetView view="pageLayout" zoomScaleNormal="115" workbookViewId="0">
      <selection activeCell="AE29" sqref="AE29:AH30"/>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2.125" style="9" customWidth="1"/>
    <col min="8" max="8" width="2.375" style="9" customWidth="1"/>
    <col min="9" max="9" width="2.125" style="9" customWidth="1"/>
    <col min="10" max="10" width="1.875" style="9" customWidth="1"/>
    <col min="11" max="12" width="2.375" style="9" customWidth="1"/>
    <col min="13" max="13" width="2.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4"/>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218</v>
      </c>
      <c r="F2" s="422"/>
      <c r="G2" s="422"/>
      <c r="H2" s="422"/>
      <c r="I2" s="422"/>
      <c r="J2" s="422"/>
      <c r="K2" s="422"/>
      <c r="L2" s="422"/>
      <c r="M2" s="422"/>
      <c r="N2" s="422"/>
      <c r="O2" s="8"/>
      <c r="P2" s="8"/>
      <c r="Q2" s="8" t="s">
        <v>5</v>
      </c>
      <c r="R2" s="8"/>
      <c r="S2" s="414">
        <v>2</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0"/>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t="s">
        <v>175</v>
      </c>
      <c r="G4" s="13"/>
      <c r="H4" s="11"/>
      <c r="I4" s="13"/>
      <c r="J4" s="413" t="s">
        <v>219</v>
      </c>
      <c r="K4" s="413"/>
      <c r="L4" s="413"/>
      <c r="M4" s="413"/>
      <c r="N4" s="413"/>
      <c r="O4" s="413"/>
      <c r="P4" s="413"/>
      <c r="Q4" s="413"/>
      <c r="R4" s="413"/>
      <c r="S4" s="413"/>
      <c r="T4" s="14"/>
      <c r="U4" s="414" t="s">
        <v>176</v>
      </c>
      <c r="V4" s="414"/>
      <c r="W4" s="14"/>
      <c r="X4" s="413" t="s">
        <v>220</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5"/>
      <c r="F6" s="17"/>
      <c r="G6" s="17"/>
      <c r="H6" s="416" t="s">
        <v>202</v>
      </c>
      <c r="I6" s="416"/>
      <c r="J6" s="416"/>
      <c r="K6" s="416"/>
      <c r="L6" s="416"/>
      <c r="M6" s="416"/>
      <c r="N6" s="416"/>
      <c r="O6" s="416"/>
      <c r="P6" s="416"/>
      <c r="Q6" s="416"/>
      <c r="R6" s="416"/>
      <c r="S6" s="416"/>
      <c r="T6" s="4"/>
      <c r="U6" s="417" t="s">
        <v>17</v>
      </c>
      <c r="V6" s="417"/>
      <c r="W6" s="417"/>
      <c r="X6" s="417"/>
      <c r="Y6" s="417"/>
      <c r="Z6" s="417"/>
      <c r="AA6" s="418">
        <v>99738000</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305</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378</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381</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25" t="s">
        <v>368</v>
      </c>
      <c r="C11" s="425"/>
      <c r="D11" s="425"/>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5"/>
      <c r="AK11" s="425"/>
      <c r="AL11" s="425"/>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c r="C13" s="2" t="s">
        <v>21</v>
      </c>
      <c r="D13" s="2"/>
      <c r="E13" s="2"/>
      <c r="F13" s="19" t="s">
        <v>175</v>
      </c>
      <c r="G13" s="2" t="s">
        <v>22</v>
      </c>
      <c r="H13" s="2"/>
      <c r="I13" s="2"/>
      <c r="K13" s="19"/>
      <c r="L13" s="20" t="s">
        <v>23</v>
      </c>
      <c r="M13" s="21"/>
      <c r="N13" s="19"/>
      <c r="O13" s="10" t="s">
        <v>24</v>
      </c>
      <c r="Q13" s="19"/>
      <c r="R13" s="10"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316</v>
      </c>
      <c r="H16" s="399"/>
      <c r="I16" s="399"/>
      <c r="J16" s="399"/>
      <c r="K16" s="399"/>
      <c r="L16" s="399"/>
      <c r="M16" s="399"/>
      <c r="N16" s="399"/>
      <c r="O16" s="399"/>
      <c r="P16" s="399"/>
      <c r="Q16" s="399"/>
      <c r="R16" s="400"/>
      <c r="S16" s="404" t="s">
        <v>182</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193</v>
      </c>
      <c r="K22" s="307"/>
      <c r="L22" s="308"/>
      <c r="M22" s="355"/>
      <c r="N22" s="310"/>
      <c r="O22" s="310"/>
      <c r="P22" s="311"/>
      <c r="Q22" s="314" t="s">
        <v>298</v>
      </c>
      <c r="R22" s="315"/>
      <c r="S22" s="315"/>
      <c r="T22" s="316"/>
      <c r="U22" s="320">
        <v>1</v>
      </c>
      <c r="V22" s="320"/>
      <c r="W22" s="321"/>
      <c r="X22" s="324">
        <v>3</v>
      </c>
      <c r="Y22" s="325"/>
      <c r="Z22" s="325"/>
      <c r="AA22" s="326"/>
      <c r="AB22" s="330"/>
      <c r="AC22" s="331"/>
      <c r="AD22" s="332"/>
      <c r="AE22" s="341">
        <v>1646</v>
      </c>
      <c r="AF22" s="341"/>
      <c r="AG22" s="341"/>
      <c r="AH22" s="356"/>
      <c r="AI22" s="340">
        <v>4937.82</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x14ac:dyDescent="0.2">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268"/>
      <c r="H24" s="268"/>
      <c r="I24" s="269"/>
      <c r="J24" s="273"/>
      <c r="K24" s="268"/>
      <c r="L24" s="269"/>
      <c r="M24" s="275"/>
      <c r="N24" s="275"/>
      <c r="O24" s="275"/>
      <c r="P24" s="276"/>
      <c r="Q24" s="279"/>
      <c r="R24" s="275"/>
      <c r="S24" s="275"/>
      <c r="T24" s="276"/>
      <c r="U24" s="283"/>
      <c r="V24" s="283"/>
      <c r="W24" s="284"/>
      <c r="X24" s="235"/>
      <c r="Y24" s="236"/>
      <c r="Z24" s="236"/>
      <c r="AA24" s="237"/>
      <c r="AB24" s="241"/>
      <c r="AC24" s="241"/>
      <c r="AD24" s="242"/>
      <c r="AE24" s="250"/>
      <c r="AF24" s="250"/>
      <c r="AG24" s="250"/>
      <c r="AH24" s="353"/>
      <c r="AI24" s="249"/>
      <c r="AJ24" s="250"/>
      <c r="AK24" s="250"/>
      <c r="AL24" s="2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271"/>
      <c r="H25" s="271"/>
      <c r="I25" s="272"/>
      <c r="J25" s="274"/>
      <c r="K25" s="271"/>
      <c r="L25" s="272"/>
      <c r="M25" s="277"/>
      <c r="N25" s="277"/>
      <c r="O25" s="277"/>
      <c r="P25" s="278"/>
      <c r="Q25" s="280"/>
      <c r="R25" s="277"/>
      <c r="S25" s="277"/>
      <c r="T25" s="278"/>
      <c r="U25" s="283"/>
      <c r="V25" s="283"/>
      <c r="W25" s="284"/>
      <c r="X25" s="238"/>
      <c r="Y25" s="239"/>
      <c r="Z25" s="239"/>
      <c r="AA25" s="240"/>
      <c r="AB25" s="243"/>
      <c r="AC25" s="243"/>
      <c r="AD25" s="244"/>
      <c r="AE25" s="253"/>
      <c r="AF25" s="253"/>
      <c r="AG25" s="253"/>
      <c r="AH25" s="354"/>
      <c r="AI25" s="252"/>
      <c r="AJ25" s="253"/>
      <c r="AK25" s="253"/>
      <c r="AL25" s="254"/>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t="s">
        <v>206</v>
      </c>
      <c r="H27" s="301"/>
      <c r="I27" s="302"/>
      <c r="J27" s="306" t="s">
        <v>193</v>
      </c>
      <c r="K27" s="307"/>
      <c r="L27" s="308"/>
      <c r="M27" s="310"/>
      <c r="N27" s="310"/>
      <c r="O27" s="310"/>
      <c r="P27" s="311"/>
      <c r="Q27" s="314" t="s">
        <v>298</v>
      </c>
      <c r="R27" s="315"/>
      <c r="S27" s="315"/>
      <c r="T27" s="316"/>
      <c r="U27" s="320">
        <v>1</v>
      </c>
      <c r="V27" s="320"/>
      <c r="W27" s="321"/>
      <c r="X27" s="324">
        <v>3</v>
      </c>
      <c r="Y27" s="325"/>
      <c r="Z27" s="325"/>
      <c r="AA27" s="326"/>
      <c r="AB27" s="330"/>
      <c r="AC27" s="331"/>
      <c r="AD27" s="332"/>
      <c r="AE27" s="336">
        <v>1646</v>
      </c>
      <c r="AF27" s="336"/>
      <c r="AG27" s="336"/>
      <c r="AH27" s="337"/>
      <c r="AI27" s="340">
        <v>4937.82</v>
      </c>
      <c r="AJ27" s="341"/>
      <c r="AK27" s="341"/>
      <c r="AL27" s="342"/>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x14ac:dyDescent="0.2">
      <c r="A28" s="297"/>
      <c r="B28" s="298"/>
      <c r="C28" s="298"/>
      <c r="D28" s="298"/>
      <c r="E28" s="298"/>
      <c r="F28" s="299"/>
      <c r="G28" s="303"/>
      <c r="H28" s="304"/>
      <c r="I28" s="305"/>
      <c r="J28" s="309"/>
      <c r="K28" s="304"/>
      <c r="L28" s="305"/>
      <c r="M28" s="312"/>
      <c r="N28" s="312"/>
      <c r="O28" s="312"/>
      <c r="P28" s="313"/>
      <c r="Q28" s="317"/>
      <c r="R28" s="318"/>
      <c r="S28" s="318"/>
      <c r="T28" s="319"/>
      <c r="U28" s="322"/>
      <c r="V28" s="322"/>
      <c r="W28" s="323"/>
      <c r="X28" s="327"/>
      <c r="Y28" s="328"/>
      <c r="Z28" s="328"/>
      <c r="AA28" s="329"/>
      <c r="AB28" s="333"/>
      <c r="AC28" s="334"/>
      <c r="AD28" s="335"/>
      <c r="AE28" s="33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5">
        <v>3</v>
      </c>
      <c r="Y29" s="236"/>
      <c r="Z29" s="236"/>
      <c r="AA29" s="237"/>
      <c r="AB29" s="241"/>
      <c r="AC29" s="241"/>
      <c r="AD29" s="242"/>
      <c r="AE29" s="250">
        <v>1399.1</v>
      </c>
      <c r="AF29" s="250"/>
      <c r="AG29" s="250"/>
      <c r="AH29" s="353"/>
      <c r="AI29" s="249">
        <v>4197.3</v>
      </c>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255" t="s">
        <v>50</v>
      </c>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56"/>
      <c r="AL31" s="257"/>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33" t="s">
        <v>83</v>
      </c>
      <c r="AC47" s="33"/>
      <c r="AD47" s="33"/>
      <c r="AE47" s="33"/>
      <c r="AF47" s="33"/>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33" t="s">
        <v>87</v>
      </c>
      <c r="AC48" s="33"/>
      <c r="AD48" s="33"/>
      <c r="AE48" s="33"/>
      <c r="AF48" s="33"/>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34" t="s">
        <v>91</v>
      </c>
      <c r="AC49" s="34"/>
      <c r="AD49" s="34"/>
      <c r="AE49" s="34"/>
      <c r="AF49" s="34"/>
      <c r="AG49" s="166"/>
      <c r="AH49" s="166"/>
      <c r="AI49" s="166"/>
      <c r="AJ49" s="166"/>
      <c r="AK49" s="166"/>
      <c r="AL49" s="167"/>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5:E45"/>
    <mergeCell ref="F45:I45"/>
    <mergeCell ref="J45:N45"/>
    <mergeCell ref="O45:S45"/>
    <mergeCell ref="T45:W45"/>
    <mergeCell ref="X45:AA45"/>
    <mergeCell ref="AB46:AF46"/>
    <mergeCell ref="AG46:AL46"/>
    <mergeCell ref="AG47:AL47"/>
    <mergeCell ref="A46:E46"/>
    <mergeCell ref="F46:I46"/>
    <mergeCell ref="J46:N46"/>
    <mergeCell ref="O46:S46"/>
    <mergeCell ref="T46:W46"/>
    <mergeCell ref="X46:AA46"/>
    <mergeCell ref="AG48:AL48"/>
    <mergeCell ref="A47:E47"/>
    <mergeCell ref="F47:I47"/>
    <mergeCell ref="AG49:AL49"/>
    <mergeCell ref="A49:E49"/>
    <mergeCell ref="F49:I49"/>
    <mergeCell ref="J49:N49"/>
    <mergeCell ref="O49:S49"/>
    <mergeCell ref="T49:W49"/>
    <mergeCell ref="X49:AA49"/>
    <mergeCell ref="A48:E48"/>
    <mergeCell ref="F48:I48"/>
    <mergeCell ref="J48:N48"/>
    <mergeCell ref="O48:S48"/>
    <mergeCell ref="T48:W48"/>
    <mergeCell ref="X48:AA48"/>
    <mergeCell ref="J47:N47"/>
    <mergeCell ref="O47:S47"/>
    <mergeCell ref="T47:W47"/>
    <mergeCell ref="X47:AA47"/>
  </mergeCells>
  <dataValidations disablePrompts="1"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600-000000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600-000001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600-000002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600-000003000000}"/>
    <dataValidation allowBlank="1" showInputMessage="1" showErrorMessage="1" promptTitle="BASE SALARY" prompt="This is the full-time rate of pay and must be shown in whole dollars (no cents)." sqref="AE20:AH21" xr:uid="{00000000-0002-0000-0600-000004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600-000005000000}"/>
    <dataValidation allowBlank="1" showInputMessage="1" showErrorMessage="1" promptTitle="PAID UNITS" prompt="Use for Part-Time Lecturers and Teaching Associates only.  This is the number of Weighted Teaching Units (WTU) for which the individual is to be paid." sqref="X20:AA21" xr:uid="{00000000-0002-0000-0600-000006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600-000007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600-000008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600-000009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600-00000A000000}"/>
    <dataValidation allowBlank="1" showInputMessage="1" showErrorMessage="1" promptTitle="DEPARTMENT ID" prompt="Enter the 5-digit department code.  This code begins with 10 and ends with a three-digit code which identifies the department." sqref="G20:I21" xr:uid="{00000000-0002-0000-0600-00000B000000}"/>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Summer PAR Sample #6</oddHeader>
    <oddFooter>&amp;L&amp;8HR: &amp;F&amp;R&amp;8 &amp;D</oddFooter>
  </headerFooter>
  <rowBreaks count="1" manualBreakCount="1">
    <brk id="38" max="16383" man="1"/>
  </row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8CC1B-5330-493A-892C-CF70434DFD78}">
  <sheetPr>
    <tabColor rgb="FFFFFF00"/>
    <pageSetUpPr fitToPage="1"/>
  </sheetPr>
  <dimension ref="A1:BN49"/>
  <sheetViews>
    <sheetView showGridLines="0" zoomScale="115" zoomScaleNormal="115" workbookViewId="0">
      <selection activeCell="AO22" sqref="AO22"/>
    </sheetView>
  </sheetViews>
  <sheetFormatPr defaultColWidth="2.375" defaultRowHeight="15" customHeight="1" x14ac:dyDescent="0.2"/>
  <cols>
    <col min="1" max="1" width="1.875" style="32" customWidth="1"/>
    <col min="2" max="2" width="2.375" style="9" customWidth="1"/>
    <col min="3" max="3" width="2.5" style="9" customWidth="1"/>
    <col min="4" max="4" width="2.375" style="9" customWidth="1"/>
    <col min="5" max="5" width="1.75" style="9" customWidth="1"/>
    <col min="6" max="6" width="2.375" style="9" customWidth="1"/>
    <col min="7" max="7" width="0.125" style="9" customWidth="1"/>
    <col min="8" max="8" width="2.125" style="9" customWidth="1"/>
    <col min="9" max="9" width="3" style="9" customWidth="1"/>
    <col min="10" max="10" width="1.875" style="9" customWidth="1"/>
    <col min="11" max="12" width="2.375" style="9" customWidth="1"/>
    <col min="13" max="13" width="5.875" style="9" customWidth="1"/>
    <col min="14" max="15" width="2.375" style="9" customWidth="1"/>
    <col min="16" max="16" width="1.875" style="9" customWidth="1"/>
    <col min="17" max="17" width="2.25" style="9" customWidth="1"/>
    <col min="18" max="18" width="1.625" style="9" customWidth="1"/>
    <col min="19" max="19" width="2.375" style="9" customWidth="1"/>
    <col min="20" max="20" width="2.625" style="9" customWidth="1"/>
    <col min="21" max="21" width="5" style="9" customWidth="1"/>
    <col min="22" max="22" width="1.375" style="9" customWidth="1"/>
    <col min="23" max="23" width="2.375" style="9" customWidth="1"/>
    <col min="24" max="24" width="1.75" style="9" customWidth="1"/>
    <col min="25" max="25" width="2.375" style="9" customWidth="1"/>
    <col min="26" max="26" width="2" style="9" customWidth="1"/>
    <col min="27" max="28" width="2.375" style="9" customWidth="1"/>
    <col min="29" max="29" width="1.625" style="9" customWidth="1"/>
    <col min="30" max="30" width="2" style="9" customWidth="1"/>
    <col min="31" max="31" width="2.375" style="9" customWidth="1"/>
    <col min="32" max="32" width="2.75" style="9" customWidth="1"/>
    <col min="33" max="33" width="6.125" style="9" customWidth="1"/>
    <col min="34" max="34" width="0.25" style="9" customWidth="1"/>
    <col min="35" max="35" width="0.5" style="9" hidden="1" customWidth="1"/>
    <col min="36" max="36" width="2.375" style="9" customWidth="1"/>
    <col min="37" max="37" width="4.5" style="9" customWidth="1"/>
    <col min="38" max="38" width="1.625" style="9" customWidth="1"/>
    <col min="39" max="16384" width="2.375" style="9"/>
  </cols>
  <sheetData>
    <row r="1" spans="1:66" s="7" customFormat="1" ht="15" customHeight="1" x14ac:dyDescent="0.2">
      <c r="A1" s="1" t="s">
        <v>0</v>
      </c>
      <c r="B1" s="2" t="s">
        <v>1</v>
      </c>
      <c r="C1" s="2"/>
      <c r="D1" s="3"/>
      <c r="E1" s="2"/>
      <c r="F1" s="2"/>
      <c r="G1" s="408" t="s">
        <v>196</v>
      </c>
      <c r="H1" s="408"/>
      <c r="I1" s="408"/>
      <c r="J1" s="408"/>
      <c r="K1" s="408"/>
      <c r="L1" s="408"/>
      <c r="M1" s="408"/>
      <c r="N1" s="408"/>
      <c r="O1" s="408"/>
      <c r="P1" s="408"/>
      <c r="Q1" s="408"/>
      <c r="R1" s="408"/>
      <c r="S1" s="408"/>
      <c r="T1" s="123"/>
      <c r="U1" s="417" t="s">
        <v>2</v>
      </c>
      <c r="V1" s="417"/>
      <c r="W1" s="419"/>
      <c r="X1" s="417"/>
      <c r="Y1" s="417"/>
      <c r="Z1" s="420" t="s">
        <v>298</v>
      </c>
      <c r="AA1" s="420"/>
      <c r="AB1" s="420"/>
      <c r="AC1" s="420"/>
      <c r="AD1" s="420"/>
      <c r="AE1" s="420"/>
      <c r="AF1" s="420"/>
      <c r="AG1" s="420"/>
      <c r="AH1" s="420"/>
      <c r="AI1" s="420"/>
      <c r="AJ1" s="420"/>
      <c r="AK1" s="420"/>
      <c r="AL1" s="420"/>
      <c r="AM1" s="6"/>
      <c r="AN1" s="6"/>
      <c r="AO1" s="6"/>
      <c r="AP1" s="6"/>
    </row>
    <row r="2" spans="1:66" ht="19.5" customHeight="1" x14ac:dyDescent="0.25">
      <c r="A2" s="1" t="s">
        <v>3</v>
      </c>
      <c r="B2" s="2" t="s">
        <v>4</v>
      </c>
      <c r="C2" s="2"/>
      <c r="D2" s="2"/>
      <c r="E2" s="421" t="s">
        <v>221</v>
      </c>
      <c r="F2" s="422"/>
      <c r="G2" s="422"/>
      <c r="H2" s="422"/>
      <c r="I2" s="422"/>
      <c r="J2" s="422"/>
      <c r="K2" s="422"/>
      <c r="L2" s="422"/>
      <c r="M2" s="422"/>
      <c r="N2" s="422"/>
      <c r="O2" s="8"/>
      <c r="P2" s="8"/>
      <c r="Q2" s="8" t="s">
        <v>5</v>
      </c>
      <c r="R2" s="8"/>
      <c r="S2" s="414">
        <v>0</v>
      </c>
      <c r="T2" s="423"/>
      <c r="U2" s="423"/>
      <c r="V2" s="3"/>
      <c r="W2" s="3"/>
      <c r="X2" s="3"/>
      <c r="Y2" s="8" t="s">
        <v>6</v>
      </c>
      <c r="Z2" s="3"/>
      <c r="AA2" s="3"/>
      <c r="AB2" s="424" t="s">
        <v>198</v>
      </c>
      <c r="AC2" s="424"/>
      <c r="AD2" s="424"/>
      <c r="AE2" s="424"/>
      <c r="AF2" s="424"/>
      <c r="AG2" s="424"/>
      <c r="AH2" s="424"/>
      <c r="AI2" s="424"/>
      <c r="AJ2" s="424"/>
      <c r="AK2" s="424"/>
      <c r="AL2" s="424"/>
      <c r="AM2" s="7"/>
      <c r="AN2" s="6"/>
      <c r="AO2" s="6"/>
      <c r="AP2" s="6"/>
      <c r="AQ2" s="6"/>
      <c r="AR2" s="6"/>
      <c r="AS2" s="6"/>
      <c r="AT2" s="6"/>
      <c r="AU2" s="6"/>
      <c r="AV2" s="6"/>
      <c r="AW2" s="6"/>
      <c r="AX2" s="6"/>
      <c r="AY2" s="6"/>
      <c r="AZ2" s="6"/>
      <c r="BA2" s="6"/>
      <c r="BB2" s="6"/>
      <c r="BC2" s="6"/>
      <c r="BD2" s="6"/>
      <c r="BE2" s="6"/>
      <c r="BF2" s="6"/>
      <c r="BG2" s="6"/>
      <c r="BH2" s="6"/>
      <c r="BI2" s="6"/>
      <c r="BJ2" s="6"/>
      <c r="BK2" s="6"/>
      <c r="BL2" s="6"/>
      <c r="BM2" s="6"/>
      <c r="BN2" s="6"/>
    </row>
    <row r="3" spans="1:66" ht="9" customHeight="1" x14ac:dyDescent="0.2">
      <c r="A3" s="1"/>
      <c r="B3" s="2"/>
      <c r="C3" s="2"/>
      <c r="D3" s="2"/>
      <c r="E3" s="2"/>
      <c r="F3" s="2"/>
      <c r="G3" s="2"/>
      <c r="H3" s="2"/>
      <c r="I3" s="2"/>
      <c r="J3" s="2"/>
      <c r="K3" s="2"/>
      <c r="L3" s="122"/>
      <c r="M3" s="8"/>
      <c r="N3" s="8"/>
      <c r="O3" s="8"/>
      <c r="P3" s="8"/>
      <c r="Q3" s="8"/>
      <c r="R3" s="8"/>
      <c r="S3" s="8"/>
      <c r="T3" s="8"/>
      <c r="U3" s="8"/>
      <c r="V3" s="8"/>
      <c r="W3" s="8"/>
      <c r="X3" s="2"/>
      <c r="Y3" s="2"/>
      <c r="Z3" s="2"/>
      <c r="AA3" s="2"/>
      <c r="AB3" s="2"/>
      <c r="AC3" s="2"/>
      <c r="AD3" s="2"/>
      <c r="AE3" s="2"/>
      <c r="AF3" s="2"/>
      <c r="AG3" s="2"/>
      <c r="AH3" s="2"/>
      <c r="AI3" s="2"/>
      <c r="AJ3" s="2"/>
      <c r="AK3" s="2"/>
      <c r="AL3" s="2"/>
      <c r="AM3" s="7"/>
      <c r="AN3" s="6"/>
      <c r="AO3" s="6"/>
      <c r="AP3" s="6"/>
      <c r="AQ3" s="6"/>
      <c r="AR3" s="6"/>
      <c r="AS3" s="6"/>
      <c r="AT3" s="6"/>
      <c r="AU3" s="6"/>
      <c r="AV3" s="6"/>
      <c r="AW3" s="6"/>
      <c r="AX3" s="6"/>
      <c r="AY3" s="6"/>
      <c r="AZ3" s="6"/>
      <c r="BA3" s="6"/>
      <c r="BB3" s="6"/>
      <c r="BC3" s="6"/>
      <c r="BD3" s="6"/>
      <c r="BE3" s="6"/>
      <c r="BF3" s="6"/>
      <c r="BG3" s="6"/>
      <c r="BH3" s="6"/>
      <c r="BI3" s="6"/>
      <c r="BJ3" s="6"/>
      <c r="BK3" s="6"/>
      <c r="BL3" s="6"/>
      <c r="BM3" s="6"/>
      <c r="BN3" s="6"/>
    </row>
    <row r="4" spans="1:66" ht="15" customHeight="1" x14ac:dyDescent="0.25">
      <c r="A4" s="1" t="s">
        <v>7</v>
      </c>
      <c r="B4" s="2" t="s">
        <v>8</v>
      </c>
      <c r="C4" s="2"/>
      <c r="D4" s="11"/>
      <c r="E4" s="12"/>
      <c r="F4" s="11"/>
      <c r="G4" s="13"/>
      <c r="H4" s="11" t="s">
        <v>175</v>
      </c>
      <c r="I4" s="13"/>
      <c r="J4" s="413" t="s">
        <v>222</v>
      </c>
      <c r="K4" s="413"/>
      <c r="L4" s="413"/>
      <c r="M4" s="413"/>
      <c r="N4" s="413"/>
      <c r="O4" s="413"/>
      <c r="P4" s="413"/>
      <c r="Q4" s="413"/>
      <c r="R4" s="413"/>
      <c r="S4" s="413"/>
      <c r="T4" s="14"/>
      <c r="U4" s="414" t="s">
        <v>223</v>
      </c>
      <c r="V4" s="414"/>
      <c r="W4" s="14"/>
      <c r="X4" s="413" t="s">
        <v>224</v>
      </c>
      <c r="Y4" s="413"/>
      <c r="Z4" s="413"/>
      <c r="AA4" s="413"/>
      <c r="AB4" s="413"/>
      <c r="AC4" s="413"/>
      <c r="AD4" s="413"/>
      <c r="AE4" s="413"/>
      <c r="AF4" s="413"/>
      <c r="AG4" s="413"/>
      <c r="AH4" s="413"/>
      <c r="AI4" s="413"/>
      <c r="AJ4" s="413"/>
      <c r="AK4" s="413"/>
      <c r="AL4" s="413"/>
      <c r="AM4" s="7"/>
      <c r="AN4" s="6"/>
      <c r="AO4" s="6"/>
      <c r="AP4" s="6"/>
      <c r="AQ4" s="6"/>
      <c r="AR4" s="6"/>
      <c r="AS4" s="6"/>
      <c r="AT4" s="6"/>
      <c r="AU4" s="6"/>
      <c r="AV4" s="6"/>
      <c r="AW4" s="6"/>
      <c r="AX4" s="6"/>
      <c r="AY4" s="6"/>
      <c r="AZ4" s="6"/>
      <c r="BA4" s="6"/>
      <c r="BB4" s="6"/>
      <c r="BC4" s="6"/>
      <c r="BD4" s="6"/>
      <c r="BE4" s="6"/>
      <c r="BF4" s="6"/>
      <c r="BG4" s="6"/>
      <c r="BH4" s="6"/>
      <c r="BI4" s="6"/>
      <c r="BJ4" s="6"/>
      <c r="BK4" s="6"/>
      <c r="BL4" s="6"/>
      <c r="BM4" s="6"/>
      <c r="BN4" s="6"/>
    </row>
    <row r="5" spans="1:66" ht="15" customHeight="1" x14ac:dyDescent="0.25">
      <c r="A5" s="1"/>
      <c r="B5" s="2"/>
      <c r="C5" s="2"/>
      <c r="D5" s="15" t="s">
        <v>9</v>
      </c>
      <c r="E5" s="12"/>
      <c r="F5" s="15" t="s">
        <v>10</v>
      </c>
      <c r="G5" s="12"/>
      <c r="H5" s="15" t="s">
        <v>11</v>
      </c>
      <c r="I5" s="2"/>
      <c r="J5" s="2" t="s">
        <v>12</v>
      </c>
      <c r="K5" s="2"/>
      <c r="L5" s="2"/>
      <c r="M5" s="2"/>
      <c r="N5" s="2"/>
      <c r="O5" s="2"/>
      <c r="P5" s="2"/>
      <c r="Q5" s="2"/>
      <c r="R5" s="2"/>
      <c r="S5" s="2"/>
      <c r="T5" s="2"/>
      <c r="U5" s="415" t="s">
        <v>13</v>
      </c>
      <c r="V5" s="415"/>
      <c r="W5" s="2"/>
      <c r="X5" s="2" t="s">
        <v>14</v>
      </c>
      <c r="Y5" s="2"/>
      <c r="Z5" s="2"/>
      <c r="AA5" s="2"/>
      <c r="AB5" s="2"/>
      <c r="AC5" s="2"/>
      <c r="AD5" s="2"/>
      <c r="AE5" s="2"/>
      <c r="AF5" s="2"/>
      <c r="AG5" s="2"/>
      <c r="AH5" s="2"/>
      <c r="AI5" s="2"/>
      <c r="AJ5" s="2"/>
      <c r="AK5" s="2"/>
      <c r="AL5" s="2"/>
      <c r="AM5" s="7"/>
      <c r="AN5" s="6"/>
      <c r="AO5" s="6"/>
      <c r="AP5" s="6"/>
      <c r="AQ5" s="6"/>
      <c r="AR5" s="6"/>
      <c r="AS5" s="6"/>
      <c r="AT5" s="6"/>
      <c r="AU5" s="6"/>
      <c r="AV5" s="6"/>
      <c r="AW5" s="6"/>
      <c r="AX5" s="6"/>
      <c r="AY5" s="6"/>
      <c r="AZ5" s="6"/>
      <c r="BA5" s="6"/>
      <c r="BB5" s="6"/>
      <c r="BC5" s="6"/>
      <c r="BD5" s="6"/>
      <c r="BE5" s="6"/>
      <c r="BF5" s="6"/>
      <c r="BG5" s="6"/>
      <c r="BH5" s="6"/>
      <c r="BI5" s="6"/>
      <c r="BJ5" s="6"/>
      <c r="BK5" s="6"/>
      <c r="BL5" s="6"/>
      <c r="BM5" s="6"/>
      <c r="BN5" s="6"/>
    </row>
    <row r="6" spans="1:66" ht="16.5" customHeight="1" x14ac:dyDescent="0.2">
      <c r="A6" s="16" t="s">
        <v>15</v>
      </c>
      <c r="B6" s="1" t="s">
        <v>16</v>
      </c>
      <c r="C6" s="2"/>
      <c r="D6" s="2"/>
      <c r="E6" s="124"/>
      <c r="F6" s="17"/>
      <c r="G6" s="17"/>
      <c r="H6" s="416" t="s">
        <v>230</v>
      </c>
      <c r="I6" s="416"/>
      <c r="J6" s="416"/>
      <c r="K6" s="416"/>
      <c r="L6" s="416"/>
      <c r="M6" s="416"/>
      <c r="N6" s="416"/>
      <c r="O6" s="416"/>
      <c r="P6" s="416"/>
      <c r="Q6" s="416"/>
      <c r="R6" s="416"/>
      <c r="S6" s="416"/>
      <c r="T6" s="123"/>
      <c r="U6" s="417" t="s">
        <v>17</v>
      </c>
      <c r="V6" s="417"/>
      <c r="W6" s="417"/>
      <c r="X6" s="417"/>
      <c r="Y6" s="417"/>
      <c r="Z6" s="417"/>
      <c r="AA6" s="418">
        <v>99738001</v>
      </c>
      <c r="AB6" s="418"/>
      <c r="AC6" s="418"/>
      <c r="AD6" s="418"/>
      <c r="AE6" s="418"/>
      <c r="AF6" s="418"/>
      <c r="AG6" s="418"/>
      <c r="AH6" s="418"/>
      <c r="AI6" s="418"/>
      <c r="AJ6" s="418"/>
      <c r="AK6" s="418"/>
      <c r="AL6" s="418"/>
    </row>
    <row r="7" spans="1:66" ht="9" customHeight="1" x14ac:dyDescent="0.25">
      <c r="A7" s="1"/>
      <c r="B7" s="2"/>
      <c r="C7" s="2"/>
      <c r="D7" s="18"/>
      <c r="E7" s="12"/>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7"/>
      <c r="AN7" s="6"/>
      <c r="AO7" s="6"/>
      <c r="AP7" s="6"/>
      <c r="AQ7" s="6"/>
      <c r="AR7" s="6"/>
      <c r="AS7" s="6"/>
      <c r="AT7" s="6"/>
      <c r="AU7" s="6"/>
      <c r="AV7" s="6"/>
      <c r="AW7" s="6"/>
      <c r="AX7" s="6"/>
      <c r="AY7" s="6"/>
      <c r="AZ7" s="6"/>
      <c r="BA7" s="6"/>
      <c r="BB7" s="6"/>
      <c r="BC7" s="6"/>
      <c r="BD7" s="6"/>
      <c r="BE7" s="6"/>
      <c r="BF7" s="6"/>
      <c r="BG7" s="6"/>
      <c r="BH7" s="6"/>
      <c r="BI7" s="6"/>
      <c r="BJ7" s="6"/>
      <c r="BK7" s="6"/>
      <c r="BL7" s="6"/>
      <c r="BM7" s="6"/>
      <c r="BN7" s="6"/>
    </row>
    <row r="8" spans="1:66" ht="15" customHeight="1" x14ac:dyDescent="0.2">
      <c r="A8" s="1" t="s">
        <v>18</v>
      </c>
      <c r="B8" s="2" t="s">
        <v>19</v>
      </c>
      <c r="C8" s="2"/>
      <c r="D8" s="2"/>
      <c r="E8" s="2"/>
      <c r="F8" s="2"/>
      <c r="G8" s="408" t="s">
        <v>225</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7"/>
      <c r="AN8" s="6"/>
      <c r="AO8" s="6"/>
      <c r="AP8" s="6"/>
      <c r="AQ8" s="6"/>
      <c r="AR8" s="6"/>
      <c r="AS8" s="6"/>
      <c r="AT8" s="6"/>
      <c r="AU8" s="6"/>
      <c r="AV8" s="6"/>
      <c r="AW8" s="6"/>
      <c r="AX8" s="6"/>
      <c r="AY8" s="6"/>
      <c r="AZ8" s="6"/>
      <c r="BA8" s="6"/>
      <c r="BB8" s="6"/>
      <c r="BC8" s="6"/>
      <c r="BD8" s="6"/>
      <c r="BE8" s="6"/>
      <c r="BF8" s="6"/>
      <c r="BG8" s="6"/>
      <c r="BH8" s="6"/>
      <c r="BI8" s="6"/>
      <c r="BJ8" s="6"/>
      <c r="BK8" s="6"/>
      <c r="BL8" s="6"/>
      <c r="BM8" s="6"/>
      <c r="BN8" s="6"/>
    </row>
    <row r="9" spans="1:66" ht="18.75" customHeight="1" x14ac:dyDescent="0.2">
      <c r="A9" s="1"/>
      <c r="B9" s="409" t="s">
        <v>369</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c r="AK9" s="409"/>
      <c r="AL9" s="409"/>
      <c r="AM9" s="7"/>
      <c r="AN9" s="6"/>
      <c r="AO9" s="6"/>
      <c r="AP9" s="6"/>
      <c r="AQ9" s="6"/>
      <c r="AR9" s="6"/>
      <c r="AS9" s="6"/>
      <c r="AT9" s="6"/>
      <c r="AU9" s="6"/>
      <c r="AV9" s="6"/>
      <c r="AW9" s="6"/>
      <c r="AX9" s="6"/>
      <c r="AY9" s="6"/>
      <c r="AZ9" s="6"/>
      <c r="BA9" s="6"/>
      <c r="BB9" s="6"/>
      <c r="BC9" s="6"/>
      <c r="BD9" s="6"/>
      <c r="BE9" s="6"/>
      <c r="BF9" s="6"/>
      <c r="BG9" s="6"/>
      <c r="BH9" s="6"/>
      <c r="BI9" s="6"/>
      <c r="BJ9" s="6"/>
      <c r="BK9" s="6"/>
      <c r="BL9" s="6"/>
      <c r="BM9" s="6"/>
      <c r="BN9" s="6"/>
    </row>
    <row r="10" spans="1:66" ht="18.75" customHeight="1" x14ac:dyDescent="0.2">
      <c r="A10" s="1"/>
      <c r="B10" s="409" t="s">
        <v>370</v>
      </c>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c r="AG10" s="409"/>
      <c r="AH10" s="409"/>
      <c r="AI10" s="409"/>
      <c r="AJ10" s="409"/>
      <c r="AK10" s="409"/>
      <c r="AL10" s="409"/>
      <c r="AM10" s="7"/>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row>
    <row r="11" spans="1:66" ht="18.75" customHeight="1" x14ac:dyDescent="0.2">
      <c r="A11" s="1"/>
      <c r="B11" s="409" t="s">
        <v>387</v>
      </c>
      <c r="C11" s="409"/>
      <c r="D11" s="409"/>
      <c r="E11" s="409"/>
      <c r="F11" s="409"/>
      <c r="G11" s="409"/>
      <c r="H11" s="409"/>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7"/>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7"/>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row>
    <row r="13" spans="1:66" ht="15" customHeight="1" x14ac:dyDescent="0.2">
      <c r="A13" s="1" t="s">
        <v>20</v>
      </c>
      <c r="B13" s="19" t="s">
        <v>175</v>
      </c>
      <c r="C13" s="2" t="s">
        <v>21</v>
      </c>
      <c r="D13" s="2"/>
      <c r="E13" s="2"/>
      <c r="F13" s="19"/>
      <c r="G13" s="2" t="s">
        <v>22</v>
      </c>
      <c r="H13" s="2"/>
      <c r="I13" s="2"/>
      <c r="K13" s="19"/>
      <c r="L13" s="20" t="s">
        <v>23</v>
      </c>
      <c r="M13" s="21"/>
      <c r="N13" s="19"/>
      <c r="O13" s="122" t="s">
        <v>24</v>
      </c>
      <c r="Q13" s="19"/>
      <c r="R13" s="122" t="s">
        <v>25</v>
      </c>
      <c r="T13" s="19"/>
      <c r="U13" s="410" t="s">
        <v>26</v>
      </c>
      <c r="V13" s="411"/>
      <c r="W13" s="411"/>
      <c r="X13" s="411"/>
      <c r="Y13" s="412"/>
      <c r="Z13" s="19"/>
      <c r="AA13" s="410" t="s">
        <v>27</v>
      </c>
      <c r="AB13" s="412"/>
      <c r="AC13" s="19"/>
      <c r="AD13" s="2" t="s">
        <v>28</v>
      </c>
      <c r="AE13" s="2"/>
      <c r="AF13" s="19"/>
      <c r="AG13" s="2" t="s">
        <v>29</v>
      </c>
      <c r="AH13" s="2"/>
      <c r="AI13" s="6"/>
      <c r="AJ13" s="6"/>
      <c r="AK13" s="6"/>
      <c r="AL13" s="6"/>
      <c r="AM13" s="6"/>
      <c r="AN13" s="6"/>
      <c r="AO13" s="6"/>
      <c r="AP13" s="6"/>
      <c r="AQ13" s="6"/>
      <c r="AR13" s="6"/>
      <c r="AS13" s="6"/>
      <c r="AT13" s="6"/>
      <c r="AU13" s="6"/>
      <c r="AV13" s="6"/>
      <c r="AW13" s="6"/>
      <c r="AX13" s="6"/>
      <c r="AY13" s="6"/>
      <c r="AZ13" s="6"/>
      <c r="BA13" s="6"/>
      <c r="BB13" s="6"/>
      <c r="BC13" s="6"/>
      <c r="BD13" s="6"/>
      <c r="BE13" s="6"/>
      <c r="BF13" s="6"/>
      <c r="BG13" s="6"/>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7"/>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row>
    <row r="15" spans="1:66" ht="13.5" customHeight="1" thickBot="1" x14ac:dyDescent="0.25">
      <c r="A15" s="390"/>
      <c r="B15" s="391"/>
      <c r="C15" s="391"/>
      <c r="D15" s="391"/>
      <c r="E15" s="391"/>
      <c r="F15" s="392"/>
      <c r="G15" s="393" t="s">
        <v>30</v>
      </c>
      <c r="H15" s="394"/>
      <c r="I15" s="394"/>
      <c r="J15" s="394"/>
      <c r="K15" s="394"/>
      <c r="L15" s="394"/>
      <c r="M15" s="394"/>
      <c r="N15" s="394"/>
      <c r="O15" s="394"/>
      <c r="P15" s="394"/>
      <c r="Q15" s="394"/>
      <c r="R15" s="395"/>
      <c r="S15" s="396" t="s">
        <v>31</v>
      </c>
      <c r="T15" s="394"/>
      <c r="U15" s="394"/>
      <c r="V15" s="394"/>
      <c r="W15" s="394"/>
      <c r="X15" s="394"/>
      <c r="Y15" s="394"/>
      <c r="Z15" s="394"/>
      <c r="AA15" s="394"/>
      <c r="AB15" s="396" t="s">
        <v>32</v>
      </c>
      <c r="AC15" s="394"/>
      <c r="AD15" s="394"/>
      <c r="AE15" s="394"/>
      <c r="AF15" s="394"/>
      <c r="AG15" s="394"/>
      <c r="AH15" s="394"/>
      <c r="AI15" s="394"/>
      <c r="AJ15" s="394"/>
      <c r="AK15" s="394"/>
      <c r="AL15" s="397"/>
      <c r="AM15" s="7"/>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row>
    <row r="16" spans="1:66" s="7" customFormat="1" ht="12" customHeight="1" x14ac:dyDescent="0.2">
      <c r="A16" s="294" t="s">
        <v>33</v>
      </c>
      <c r="B16" s="295"/>
      <c r="C16" s="295"/>
      <c r="D16" s="295"/>
      <c r="E16" s="295"/>
      <c r="F16" s="296"/>
      <c r="G16" s="300" t="s">
        <v>226</v>
      </c>
      <c r="H16" s="399"/>
      <c r="I16" s="399"/>
      <c r="J16" s="399"/>
      <c r="K16" s="399"/>
      <c r="L16" s="399"/>
      <c r="M16" s="399"/>
      <c r="N16" s="399"/>
      <c r="O16" s="399"/>
      <c r="P16" s="399"/>
      <c r="Q16" s="399"/>
      <c r="R16" s="400"/>
      <c r="S16" s="404" t="s">
        <v>227</v>
      </c>
      <c r="T16" s="399"/>
      <c r="U16" s="399"/>
      <c r="V16" s="399"/>
      <c r="W16" s="399"/>
      <c r="X16" s="399"/>
      <c r="Y16" s="399"/>
      <c r="Z16" s="399"/>
      <c r="AA16" s="399"/>
      <c r="AB16" s="404" t="s">
        <v>205</v>
      </c>
      <c r="AC16" s="399"/>
      <c r="AD16" s="399"/>
      <c r="AE16" s="399"/>
      <c r="AF16" s="399"/>
      <c r="AG16" s="399"/>
      <c r="AH16" s="399"/>
      <c r="AI16" s="399"/>
      <c r="AJ16" s="399"/>
      <c r="AK16" s="399"/>
      <c r="AL16" s="40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row>
    <row r="17" spans="1:66" s="7" customFormat="1" ht="12" customHeight="1" x14ac:dyDescent="0.2">
      <c r="A17" s="398"/>
      <c r="B17" s="298"/>
      <c r="C17" s="298"/>
      <c r="D17" s="298"/>
      <c r="E17" s="298"/>
      <c r="F17" s="299"/>
      <c r="G17" s="401"/>
      <c r="H17" s="402"/>
      <c r="I17" s="402"/>
      <c r="J17" s="402"/>
      <c r="K17" s="402"/>
      <c r="L17" s="402"/>
      <c r="M17" s="402"/>
      <c r="N17" s="402"/>
      <c r="O17" s="402"/>
      <c r="P17" s="402"/>
      <c r="Q17" s="402"/>
      <c r="R17" s="403"/>
      <c r="S17" s="405"/>
      <c r="T17" s="402"/>
      <c r="U17" s="402"/>
      <c r="V17" s="402"/>
      <c r="W17" s="402"/>
      <c r="X17" s="402"/>
      <c r="Y17" s="402"/>
      <c r="Z17" s="402"/>
      <c r="AA17" s="402"/>
      <c r="AB17" s="405"/>
      <c r="AC17" s="402"/>
      <c r="AD17" s="402"/>
      <c r="AE17" s="402"/>
      <c r="AF17" s="402"/>
      <c r="AG17" s="402"/>
      <c r="AH17" s="402"/>
      <c r="AI17" s="402"/>
      <c r="AJ17" s="402"/>
      <c r="AK17" s="402"/>
      <c r="AL17" s="407"/>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row>
    <row r="18" spans="1:66" s="7" customFormat="1" ht="12" customHeight="1" x14ac:dyDescent="0.2">
      <c r="A18" s="261" t="s">
        <v>34</v>
      </c>
      <c r="B18" s="262"/>
      <c r="C18" s="262"/>
      <c r="D18" s="262"/>
      <c r="E18" s="262"/>
      <c r="F18" s="263"/>
      <c r="G18" s="359"/>
      <c r="H18" s="360"/>
      <c r="I18" s="360"/>
      <c r="J18" s="360"/>
      <c r="K18" s="360"/>
      <c r="L18" s="360"/>
      <c r="M18" s="360"/>
      <c r="N18" s="360"/>
      <c r="O18" s="360"/>
      <c r="P18" s="360"/>
      <c r="Q18" s="360"/>
      <c r="R18" s="361"/>
      <c r="S18" s="365"/>
      <c r="T18" s="360"/>
      <c r="U18" s="360"/>
      <c r="V18" s="360"/>
      <c r="W18" s="360"/>
      <c r="X18" s="360"/>
      <c r="Y18" s="360"/>
      <c r="Z18" s="360"/>
      <c r="AA18" s="361"/>
      <c r="AB18" s="367"/>
      <c r="AC18" s="360"/>
      <c r="AD18" s="360"/>
      <c r="AE18" s="360"/>
      <c r="AF18" s="360"/>
      <c r="AG18" s="360"/>
      <c r="AH18" s="360"/>
      <c r="AI18" s="360"/>
      <c r="AJ18" s="360"/>
      <c r="AK18" s="360"/>
      <c r="AL18" s="368"/>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row>
    <row r="19" spans="1:66" s="27" customFormat="1" ht="13.5" customHeight="1" thickBot="1" x14ac:dyDescent="0.25">
      <c r="A19" s="358"/>
      <c r="B19" s="265"/>
      <c r="C19" s="265"/>
      <c r="D19" s="265"/>
      <c r="E19" s="265"/>
      <c r="F19" s="266"/>
      <c r="G19" s="362"/>
      <c r="H19" s="363"/>
      <c r="I19" s="363"/>
      <c r="J19" s="363"/>
      <c r="K19" s="363"/>
      <c r="L19" s="363"/>
      <c r="M19" s="363"/>
      <c r="N19" s="363"/>
      <c r="O19" s="363"/>
      <c r="P19" s="363"/>
      <c r="Q19" s="363"/>
      <c r="R19" s="364"/>
      <c r="S19" s="366"/>
      <c r="T19" s="363"/>
      <c r="U19" s="363"/>
      <c r="V19" s="363"/>
      <c r="W19" s="363"/>
      <c r="X19" s="363"/>
      <c r="Y19" s="363"/>
      <c r="Z19" s="363"/>
      <c r="AA19" s="364"/>
      <c r="AB19" s="366"/>
      <c r="AC19" s="363"/>
      <c r="AD19" s="363"/>
      <c r="AE19" s="363"/>
      <c r="AF19" s="363"/>
      <c r="AG19" s="363"/>
      <c r="AH19" s="363"/>
      <c r="AI19" s="363"/>
      <c r="AJ19" s="363"/>
      <c r="AK19" s="363"/>
      <c r="AL19" s="369"/>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row>
    <row r="20" spans="1:66" ht="12.75" customHeight="1" thickBot="1" x14ac:dyDescent="0.25">
      <c r="A20" s="370" t="s">
        <v>35</v>
      </c>
      <c r="B20" s="371"/>
      <c r="C20" s="371"/>
      <c r="D20" s="371"/>
      <c r="E20" s="371"/>
      <c r="F20" s="372"/>
      <c r="G20" s="376" t="s">
        <v>36</v>
      </c>
      <c r="H20" s="376"/>
      <c r="I20" s="377"/>
      <c r="J20" s="376" t="s">
        <v>37</v>
      </c>
      <c r="K20" s="376"/>
      <c r="L20" s="377"/>
      <c r="M20" s="380" t="s">
        <v>38</v>
      </c>
      <c r="N20" s="381"/>
      <c r="O20" s="381"/>
      <c r="P20" s="382"/>
      <c r="Q20" s="380" t="s">
        <v>39</v>
      </c>
      <c r="R20" s="381"/>
      <c r="S20" s="381"/>
      <c r="T20" s="382"/>
      <c r="U20" s="386" t="s">
        <v>40</v>
      </c>
      <c r="V20" s="376"/>
      <c r="W20" s="377"/>
      <c r="X20" s="386" t="s">
        <v>41</v>
      </c>
      <c r="Y20" s="376"/>
      <c r="Z20" s="376"/>
      <c r="AA20" s="377"/>
      <c r="AB20" s="386" t="s">
        <v>42</v>
      </c>
      <c r="AC20" s="376"/>
      <c r="AD20" s="377"/>
      <c r="AE20" s="386" t="s">
        <v>43</v>
      </c>
      <c r="AF20" s="376"/>
      <c r="AG20" s="376"/>
      <c r="AH20" s="377"/>
      <c r="AI20" s="386" t="s">
        <v>44</v>
      </c>
      <c r="AJ20" s="376"/>
      <c r="AK20" s="376"/>
      <c r="AL20" s="388"/>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row>
    <row r="21" spans="1:66" s="28" customFormat="1" ht="9.75" customHeight="1" thickBot="1" x14ac:dyDescent="0.25">
      <c r="A21" s="373"/>
      <c r="B21" s="374"/>
      <c r="C21" s="374"/>
      <c r="D21" s="374"/>
      <c r="E21" s="374"/>
      <c r="F21" s="375"/>
      <c r="G21" s="378"/>
      <c r="H21" s="378"/>
      <c r="I21" s="379"/>
      <c r="J21" s="378"/>
      <c r="K21" s="378"/>
      <c r="L21" s="379"/>
      <c r="M21" s="383"/>
      <c r="N21" s="384"/>
      <c r="O21" s="384"/>
      <c r="P21" s="385"/>
      <c r="Q21" s="383"/>
      <c r="R21" s="384"/>
      <c r="S21" s="384"/>
      <c r="T21" s="385"/>
      <c r="U21" s="387"/>
      <c r="V21" s="378"/>
      <c r="W21" s="379"/>
      <c r="X21" s="387"/>
      <c r="Y21" s="378"/>
      <c r="Z21" s="378"/>
      <c r="AA21" s="379"/>
      <c r="AB21" s="387"/>
      <c r="AC21" s="378"/>
      <c r="AD21" s="379"/>
      <c r="AE21" s="387"/>
      <c r="AF21" s="378"/>
      <c r="AG21" s="378"/>
      <c r="AH21" s="379"/>
      <c r="AI21" s="387"/>
      <c r="AJ21" s="378"/>
      <c r="AK21" s="378"/>
      <c r="AL21" s="389"/>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row>
    <row r="22" spans="1:66" ht="12" customHeight="1" x14ac:dyDescent="0.2">
      <c r="A22" s="294" t="s">
        <v>45</v>
      </c>
      <c r="B22" s="295"/>
      <c r="C22" s="295"/>
      <c r="D22" s="295"/>
      <c r="E22" s="295"/>
      <c r="F22" s="296"/>
      <c r="G22" s="300" t="s">
        <v>206</v>
      </c>
      <c r="H22" s="301"/>
      <c r="I22" s="302"/>
      <c r="J22" s="306" t="s">
        <v>228</v>
      </c>
      <c r="K22" s="307"/>
      <c r="L22" s="308"/>
      <c r="M22" s="355"/>
      <c r="N22" s="310"/>
      <c r="O22" s="310"/>
      <c r="P22" s="311"/>
      <c r="Q22" s="314" t="s">
        <v>229</v>
      </c>
      <c r="R22" s="315"/>
      <c r="S22" s="315"/>
      <c r="T22" s="316"/>
      <c r="U22" s="320">
        <v>5</v>
      </c>
      <c r="V22" s="320"/>
      <c r="W22" s="321"/>
      <c r="X22" s="324" t="s">
        <v>97</v>
      </c>
      <c r="Y22" s="325"/>
      <c r="Z22" s="325"/>
      <c r="AA22" s="326"/>
      <c r="AB22" s="330">
        <v>1</v>
      </c>
      <c r="AC22" s="331"/>
      <c r="AD22" s="332"/>
      <c r="AE22" s="341">
        <v>7730</v>
      </c>
      <c r="AF22" s="341"/>
      <c r="AG22" s="341"/>
      <c r="AH22" s="356"/>
      <c r="AI22" s="340">
        <v>7730</v>
      </c>
      <c r="AJ22" s="341"/>
      <c r="AK22" s="341"/>
      <c r="AL22" s="342"/>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row>
    <row r="23" spans="1:66" ht="15" customHeight="1" thickBot="1" x14ac:dyDescent="0.25">
      <c r="A23" s="297"/>
      <c r="B23" s="298"/>
      <c r="C23" s="298"/>
      <c r="D23" s="298"/>
      <c r="E23" s="298"/>
      <c r="F23" s="299"/>
      <c r="G23" s="303"/>
      <c r="H23" s="304"/>
      <c r="I23" s="305"/>
      <c r="J23" s="309"/>
      <c r="K23" s="304"/>
      <c r="L23" s="305"/>
      <c r="M23" s="312"/>
      <c r="N23" s="312"/>
      <c r="O23" s="312"/>
      <c r="P23" s="313"/>
      <c r="Q23" s="317"/>
      <c r="R23" s="318"/>
      <c r="S23" s="318"/>
      <c r="T23" s="319"/>
      <c r="U23" s="322"/>
      <c r="V23" s="322"/>
      <c r="W23" s="323"/>
      <c r="X23" s="327"/>
      <c r="Y23" s="328"/>
      <c r="Z23" s="328"/>
      <c r="AA23" s="329"/>
      <c r="AB23" s="333"/>
      <c r="AC23" s="334"/>
      <c r="AD23" s="335"/>
      <c r="AE23" s="344"/>
      <c r="AF23" s="344"/>
      <c r="AG23" s="344"/>
      <c r="AH23" s="357"/>
      <c r="AI23" s="343"/>
      <c r="AJ23" s="344"/>
      <c r="AK23" s="344"/>
      <c r="AL23" s="345"/>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row>
    <row r="24" spans="1:66" ht="12" customHeight="1" x14ac:dyDescent="0.2">
      <c r="A24" s="261" t="s">
        <v>92</v>
      </c>
      <c r="B24" s="262"/>
      <c r="C24" s="262"/>
      <c r="D24" s="262"/>
      <c r="E24" s="262"/>
      <c r="F24" s="263"/>
      <c r="G24" s="300"/>
      <c r="H24" s="301"/>
      <c r="I24" s="302"/>
      <c r="J24" s="426" t="s">
        <v>193</v>
      </c>
      <c r="K24" s="301"/>
      <c r="L24" s="302"/>
      <c r="M24" s="427" t="s">
        <v>298</v>
      </c>
      <c r="N24" s="428"/>
      <c r="O24" s="428"/>
      <c r="P24" s="429"/>
      <c r="Q24" s="431" t="s">
        <v>298</v>
      </c>
      <c r="R24" s="432"/>
      <c r="S24" s="432"/>
      <c r="T24" s="433"/>
      <c r="U24" s="434">
        <v>1</v>
      </c>
      <c r="V24" s="435"/>
      <c r="W24" s="435"/>
      <c r="X24" s="437">
        <v>3</v>
      </c>
      <c r="Y24" s="438"/>
      <c r="Z24" s="438"/>
      <c r="AA24" s="439"/>
      <c r="AB24" s="443">
        <v>0.2</v>
      </c>
      <c r="AC24" s="443"/>
      <c r="AD24" s="444"/>
      <c r="AE24" s="445">
        <v>2566.2600000000002</v>
      </c>
      <c r="AF24" s="446"/>
      <c r="AG24" s="446"/>
      <c r="AH24" s="447"/>
      <c r="AI24" s="449">
        <v>7698.78</v>
      </c>
      <c r="AJ24" s="450"/>
      <c r="AK24" s="450"/>
      <c r="AL24" s="451"/>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row>
    <row r="25" spans="1:66" ht="15" customHeight="1" thickBot="1" x14ac:dyDescent="0.25">
      <c r="A25" s="264"/>
      <c r="B25" s="265"/>
      <c r="C25" s="265"/>
      <c r="D25" s="265"/>
      <c r="E25" s="265"/>
      <c r="F25" s="266"/>
      <c r="G25" s="303"/>
      <c r="H25" s="304"/>
      <c r="I25" s="305"/>
      <c r="J25" s="309"/>
      <c r="K25" s="304"/>
      <c r="L25" s="305"/>
      <c r="M25" s="430"/>
      <c r="N25" s="312"/>
      <c r="O25" s="312"/>
      <c r="P25" s="313"/>
      <c r="Q25" s="317"/>
      <c r="R25" s="318"/>
      <c r="S25" s="318"/>
      <c r="T25" s="319"/>
      <c r="U25" s="436"/>
      <c r="V25" s="322"/>
      <c r="W25" s="322"/>
      <c r="X25" s="440"/>
      <c r="Y25" s="441"/>
      <c r="Z25" s="441"/>
      <c r="AA25" s="442"/>
      <c r="AB25" s="334"/>
      <c r="AC25" s="334"/>
      <c r="AD25" s="335"/>
      <c r="AE25" s="448"/>
      <c r="AF25" s="338"/>
      <c r="AG25" s="338"/>
      <c r="AH25" s="339"/>
      <c r="AI25" s="343"/>
      <c r="AJ25" s="344"/>
      <c r="AK25" s="344"/>
      <c r="AL25" s="345"/>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row>
    <row r="26" spans="1:66" s="28" customFormat="1" ht="16.5" customHeight="1" thickBot="1" x14ac:dyDescent="0.3">
      <c r="A26" s="346" t="s">
        <v>46</v>
      </c>
      <c r="B26" s="347"/>
      <c r="C26" s="347"/>
      <c r="D26" s="347"/>
      <c r="E26" s="347"/>
      <c r="F26" s="347"/>
      <c r="G26" s="348" t="s">
        <v>36</v>
      </c>
      <c r="H26" s="292"/>
      <c r="I26" s="349"/>
      <c r="J26" s="291" t="s">
        <v>37</v>
      </c>
      <c r="K26" s="292"/>
      <c r="L26" s="349"/>
      <c r="M26" s="350" t="s">
        <v>47</v>
      </c>
      <c r="N26" s="351"/>
      <c r="O26" s="351"/>
      <c r="P26" s="352"/>
      <c r="Q26" s="350" t="s">
        <v>48</v>
      </c>
      <c r="R26" s="351"/>
      <c r="S26" s="351"/>
      <c r="T26" s="352"/>
      <c r="U26" s="291" t="s">
        <v>40</v>
      </c>
      <c r="V26" s="292"/>
      <c r="W26" s="349"/>
      <c r="X26" s="291" t="s">
        <v>41</v>
      </c>
      <c r="Y26" s="292"/>
      <c r="Z26" s="292"/>
      <c r="AA26" s="349"/>
      <c r="AB26" s="292" t="s">
        <v>42</v>
      </c>
      <c r="AC26" s="292"/>
      <c r="AD26" s="349"/>
      <c r="AE26" s="292" t="s">
        <v>43</v>
      </c>
      <c r="AF26" s="292"/>
      <c r="AG26" s="292"/>
      <c r="AH26" s="349"/>
      <c r="AI26" s="291" t="s">
        <v>44</v>
      </c>
      <c r="AJ26" s="292"/>
      <c r="AK26" s="292"/>
      <c r="AL26" s="293"/>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row>
    <row r="27" spans="1:66" ht="12" customHeight="1" x14ac:dyDescent="0.2">
      <c r="A27" s="294" t="s">
        <v>49</v>
      </c>
      <c r="B27" s="295"/>
      <c r="C27" s="295"/>
      <c r="D27" s="295"/>
      <c r="E27" s="295"/>
      <c r="F27" s="296"/>
      <c r="G27" s="300"/>
      <c r="H27" s="301"/>
      <c r="I27" s="302"/>
      <c r="J27" s="426" t="s">
        <v>193</v>
      </c>
      <c r="K27" s="301"/>
      <c r="L27" s="302"/>
      <c r="M27" s="427" t="s">
        <v>298</v>
      </c>
      <c r="N27" s="428"/>
      <c r="O27" s="428"/>
      <c r="P27" s="429"/>
      <c r="Q27" s="431" t="s">
        <v>298</v>
      </c>
      <c r="R27" s="432"/>
      <c r="S27" s="432"/>
      <c r="T27" s="433"/>
      <c r="U27" s="434">
        <v>1</v>
      </c>
      <c r="V27" s="435"/>
      <c r="W27" s="435"/>
      <c r="X27" s="437">
        <v>0</v>
      </c>
      <c r="Y27" s="438"/>
      <c r="Z27" s="438"/>
      <c r="AA27" s="439"/>
      <c r="AB27" s="443">
        <v>0.2</v>
      </c>
      <c r="AC27" s="443"/>
      <c r="AD27" s="444"/>
      <c r="AE27" s="445">
        <v>2566.2600000000002</v>
      </c>
      <c r="AF27" s="446"/>
      <c r="AG27" s="446"/>
      <c r="AH27" s="447"/>
      <c r="AI27" s="449">
        <v>7698.78</v>
      </c>
      <c r="AJ27" s="450"/>
      <c r="AK27" s="450"/>
      <c r="AL27" s="451"/>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row>
    <row r="28" spans="1:66" ht="15" customHeight="1" thickBot="1" x14ac:dyDescent="0.25">
      <c r="A28" s="297"/>
      <c r="B28" s="298"/>
      <c r="C28" s="298"/>
      <c r="D28" s="298"/>
      <c r="E28" s="298"/>
      <c r="F28" s="299"/>
      <c r="G28" s="303"/>
      <c r="H28" s="304"/>
      <c r="I28" s="305"/>
      <c r="J28" s="309"/>
      <c r="K28" s="304"/>
      <c r="L28" s="305"/>
      <c r="M28" s="430"/>
      <c r="N28" s="312"/>
      <c r="O28" s="312"/>
      <c r="P28" s="313"/>
      <c r="Q28" s="317"/>
      <c r="R28" s="318"/>
      <c r="S28" s="318"/>
      <c r="T28" s="319"/>
      <c r="U28" s="436"/>
      <c r="V28" s="322"/>
      <c r="W28" s="322"/>
      <c r="X28" s="440"/>
      <c r="Y28" s="441"/>
      <c r="Z28" s="441"/>
      <c r="AA28" s="442"/>
      <c r="AB28" s="334"/>
      <c r="AC28" s="334"/>
      <c r="AD28" s="335"/>
      <c r="AE28" s="448"/>
      <c r="AF28" s="338"/>
      <c r="AG28" s="338"/>
      <c r="AH28" s="339"/>
      <c r="AI28" s="343"/>
      <c r="AJ28" s="344"/>
      <c r="AK28" s="344"/>
      <c r="AL28" s="345"/>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row>
    <row r="29" spans="1:66" ht="12" customHeight="1" x14ac:dyDescent="0.2">
      <c r="A29" s="261" t="s">
        <v>93</v>
      </c>
      <c r="B29" s="262"/>
      <c r="C29" s="262"/>
      <c r="D29" s="262"/>
      <c r="E29" s="262"/>
      <c r="F29" s="263"/>
      <c r="G29" s="267"/>
      <c r="H29" s="268"/>
      <c r="I29" s="269"/>
      <c r="J29" s="273"/>
      <c r="K29" s="268"/>
      <c r="L29" s="269"/>
      <c r="M29" s="275"/>
      <c r="N29" s="275"/>
      <c r="O29" s="275"/>
      <c r="P29" s="276"/>
      <c r="Q29" s="279"/>
      <c r="R29" s="275"/>
      <c r="S29" s="275"/>
      <c r="T29" s="276"/>
      <c r="U29" s="281"/>
      <c r="V29" s="281"/>
      <c r="W29" s="282"/>
      <c r="X29" s="238"/>
      <c r="Y29" s="239"/>
      <c r="Z29" s="239"/>
      <c r="AA29" s="240"/>
      <c r="AB29" s="241"/>
      <c r="AC29" s="241"/>
      <c r="AD29" s="242"/>
      <c r="AE29" s="250"/>
      <c r="AF29" s="250"/>
      <c r="AG29" s="250"/>
      <c r="AH29" s="353"/>
      <c r="AI29" s="249"/>
      <c r="AJ29" s="250"/>
      <c r="AK29" s="250"/>
      <c r="AL29" s="251"/>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row>
    <row r="30" spans="1:66" ht="15" customHeight="1" thickBot="1" x14ac:dyDescent="0.25">
      <c r="A30" s="264"/>
      <c r="B30" s="265"/>
      <c r="C30" s="265"/>
      <c r="D30" s="265"/>
      <c r="E30" s="265"/>
      <c r="F30" s="266"/>
      <c r="G30" s="270"/>
      <c r="H30" s="271"/>
      <c r="I30" s="272"/>
      <c r="J30" s="274"/>
      <c r="K30" s="271"/>
      <c r="L30" s="272"/>
      <c r="M30" s="277"/>
      <c r="N30" s="277"/>
      <c r="O30" s="277"/>
      <c r="P30" s="278"/>
      <c r="Q30" s="280"/>
      <c r="R30" s="277"/>
      <c r="S30" s="277"/>
      <c r="T30" s="278"/>
      <c r="U30" s="283"/>
      <c r="V30" s="283"/>
      <c r="W30" s="284"/>
      <c r="X30" s="238"/>
      <c r="Y30" s="239"/>
      <c r="Z30" s="239"/>
      <c r="AA30" s="240"/>
      <c r="AB30" s="243"/>
      <c r="AC30" s="243"/>
      <c r="AD30" s="244"/>
      <c r="AE30" s="253"/>
      <c r="AF30" s="253"/>
      <c r="AG30" s="253"/>
      <c r="AH30" s="354"/>
      <c r="AI30" s="252"/>
      <c r="AJ30" s="253"/>
      <c r="AK30" s="253"/>
      <c r="AL30" s="254"/>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row>
    <row r="31" spans="1:66" ht="16.5" customHeight="1" thickBot="1" x14ac:dyDescent="0.25">
      <c r="A31" s="129" t="s">
        <v>386</v>
      </c>
      <c r="B31" s="128"/>
      <c r="C31" s="128"/>
      <c r="D31" s="128"/>
      <c r="E31" s="128"/>
      <c r="F31" s="127"/>
      <c r="G31" s="126">
        <f>SUM(X24,X27)</f>
        <v>3</v>
      </c>
      <c r="H31" s="452">
        <f>ROUND(G31*45.33-120,0)</f>
        <v>16</v>
      </c>
      <c r="I31" s="452"/>
      <c r="J31" s="456" t="s">
        <v>385</v>
      </c>
      <c r="K31" s="456"/>
      <c r="L31" s="456"/>
      <c r="M31" s="125">
        <f>SUM(H31/8)</f>
        <v>2</v>
      </c>
      <c r="N31" s="456" t="s">
        <v>384</v>
      </c>
      <c r="O31" s="456"/>
      <c r="P31" s="457"/>
      <c r="Q31" s="453" t="s">
        <v>383</v>
      </c>
      <c r="R31" s="454"/>
      <c r="S31" s="454"/>
      <c r="T31" s="454"/>
      <c r="U31" s="454"/>
      <c r="V31" s="454"/>
      <c r="W31" s="454"/>
      <c r="X31" s="454"/>
      <c r="Y31" s="454"/>
      <c r="Z31" s="454"/>
      <c r="AA31" s="454"/>
      <c r="AB31" s="454"/>
      <c r="AC31" s="454"/>
      <c r="AD31" s="454"/>
      <c r="AE31" s="454"/>
      <c r="AF31" s="454"/>
      <c r="AG31" s="454"/>
      <c r="AH31" s="454"/>
      <c r="AI31" s="454"/>
      <c r="AJ31" s="454"/>
      <c r="AK31" s="454"/>
      <c r="AL31" s="455"/>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row>
    <row r="32" spans="1:66" s="29" customFormat="1" ht="12.75" customHeight="1" x14ac:dyDescent="0.2">
      <c r="A32" s="258" t="s">
        <v>51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6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row>
    <row r="33" spans="1:66" s="7" customFormat="1" ht="13.5" customHeight="1" x14ac:dyDescent="0.2">
      <c r="A33" s="285"/>
      <c r="B33" s="286"/>
      <c r="C33" s="286"/>
      <c r="D33" s="287"/>
      <c r="E33" s="288" t="s">
        <v>52</v>
      </c>
      <c r="F33" s="289"/>
      <c r="G33" s="289"/>
      <c r="H33" s="289"/>
      <c r="I33" s="289"/>
      <c r="J33" s="289"/>
      <c r="K33" s="289"/>
      <c r="L33" s="289"/>
      <c r="M33" s="289"/>
      <c r="N33" s="289"/>
      <c r="O33" s="290"/>
      <c r="P33" s="288" t="s">
        <v>53</v>
      </c>
      <c r="Q33" s="204"/>
      <c r="R33" s="204"/>
      <c r="S33" s="204"/>
      <c r="T33" s="204"/>
      <c r="U33" s="204"/>
      <c r="V33" s="204"/>
      <c r="W33" s="204"/>
      <c r="X33" s="204"/>
      <c r="Y33" s="204"/>
      <c r="Z33" s="205"/>
      <c r="AA33" s="232" t="s">
        <v>54</v>
      </c>
      <c r="AB33" s="233"/>
      <c r="AC33" s="233"/>
      <c r="AD33" s="233"/>
      <c r="AE33" s="232" t="s">
        <v>55</v>
      </c>
      <c r="AF33" s="233"/>
      <c r="AG33" s="233"/>
      <c r="AH33" s="233"/>
      <c r="AI33" s="232" t="s">
        <v>56</v>
      </c>
      <c r="AJ33" s="233"/>
      <c r="AK33" s="233"/>
      <c r="AL33" s="234"/>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row>
    <row r="34" spans="1:66" ht="18" customHeight="1" x14ac:dyDescent="0.2">
      <c r="A34" s="222" t="s">
        <v>57</v>
      </c>
      <c r="B34" s="223"/>
      <c r="C34" s="223"/>
      <c r="D34" s="224"/>
      <c r="E34" s="225"/>
      <c r="F34" s="226"/>
      <c r="G34" s="226"/>
      <c r="H34" s="226"/>
      <c r="I34" s="226"/>
      <c r="J34" s="226"/>
      <c r="K34" s="226"/>
      <c r="L34" s="226"/>
      <c r="M34" s="226"/>
      <c r="N34" s="226"/>
      <c r="O34" s="227"/>
      <c r="P34" s="228"/>
      <c r="Q34" s="229"/>
      <c r="R34" s="229"/>
      <c r="S34" s="229"/>
      <c r="T34" s="229"/>
      <c r="U34" s="229"/>
      <c r="V34" s="229"/>
      <c r="W34" s="229"/>
      <c r="X34" s="229"/>
      <c r="Y34" s="229"/>
      <c r="Z34" s="230"/>
      <c r="AA34" s="212"/>
      <c r="AB34" s="213"/>
      <c r="AC34" s="213"/>
      <c r="AD34" s="214"/>
      <c r="AE34" s="209"/>
      <c r="AF34" s="210"/>
      <c r="AG34" s="210"/>
      <c r="AH34" s="211"/>
      <c r="AI34" s="209"/>
      <c r="AJ34" s="210"/>
      <c r="AK34" s="210"/>
      <c r="AL34" s="231"/>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row>
    <row r="35" spans="1:66" ht="18" customHeight="1" x14ac:dyDescent="0.2">
      <c r="A35" s="203" t="s">
        <v>58</v>
      </c>
      <c r="B35" s="204"/>
      <c r="C35" s="204"/>
      <c r="D35" s="205"/>
      <c r="E35" s="206"/>
      <c r="F35" s="207"/>
      <c r="G35" s="207"/>
      <c r="H35" s="207"/>
      <c r="I35" s="207"/>
      <c r="J35" s="207"/>
      <c r="K35" s="207"/>
      <c r="L35" s="207"/>
      <c r="M35" s="207"/>
      <c r="N35" s="207"/>
      <c r="O35" s="208"/>
      <c r="P35" s="209"/>
      <c r="Q35" s="210"/>
      <c r="R35" s="210"/>
      <c r="S35" s="210"/>
      <c r="T35" s="210"/>
      <c r="U35" s="210"/>
      <c r="V35" s="210"/>
      <c r="W35" s="210"/>
      <c r="X35" s="210"/>
      <c r="Y35" s="210"/>
      <c r="Z35" s="211"/>
      <c r="AA35" s="212"/>
      <c r="AB35" s="213"/>
      <c r="AC35" s="213"/>
      <c r="AD35" s="214"/>
      <c r="AE35" s="209"/>
      <c r="AF35" s="210"/>
      <c r="AG35" s="210"/>
      <c r="AH35" s="211"/>
      <c r="AI35" s="219"/>
      <c r="AJ35" s="220"/>
      <c r="AK35" s="220"/>
      <c r="AL35" s="221"/>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row>
    <row r="36" spans="1:66" ht="18" customHeight="1" x14ac:dyDescent="0.2">
      <c r="A36" s="203" t="s">
        <v>374</v>
      </c>
      <c r="B36" s="204"/>
      <c r="C36" s="204"/>
      <c r="D36" s="205"/>
      <c r="E36" s="206"/>
      <c r="F36" s="207"/>
      <c r="G36" s="207"/>
      <c r="H36" s="207"/>
      <c r="I36" s="207"/>
      <c r="J36" s="207"/>
      <c r="K36" s="207"/>
      <c r="L36" s="207"/>
      <c r="M36" s="207"/>
      <c r="N36" s="207"/>
      <c r="O36" s="208"/>
      <c r="P36" s="209"/>
      <c r="Q36" s="210"/>
      <c r="R36" s="210"/>
      <c r="S36" s="210"/>
      <c r="T36" s="210"/>
      <c r="U36" s="210"/>
      <c r="V36" s="210"/>
      <c r="W36" s="210"/>
      <c r="X36" s="210"/>
      <c r="Y36" s="210"/>
      <c r="Z36" s="211"/>
      <c r="AA36" s="212"/>
      <c r="AB36" s="213"/>
      <c r="AC36" s="213"/>
      <c r="AD36" s="214"/>
      <c r="AE36" s="215"/>
      <c r="AF36" s="216"/>
      <c r="AG36" s="216"/>
      <c r="AH36" s="217"/>
      <c r="AI36" s="215"/>
      <c r="AJ36" s="216"/>
      <c r="AK36" s="216"/>
      <c r="AL36" s="218"/>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row>
    <row r="37" spans="1:66" ht="18" customHeight="1" thickBot="1" x14ac:dyDescent="0.25">
      <c r="A37" s="187" t="s">
        <v>59</v>
      </c>
      <c r="B37" s="188"/>
      <c r="C37" s="188"/>
      <c r="D37" s="189"/>
      <c r="E37" s="190"/>
      <c r="F37" s="191"/>
      <c r="G37" s="191"/>
      <c r="H37" s="191"/>
      <c r="I37" s="191"/>
      <c r="J37" s="191"/>
      <c r="K37" s="191"/>
      <c r="L37" s="191"/>
      <c r="M37" s="191"/>
      <c r="N37" s="191"/>
      <c r="O37" s="192"/>
      <c r="P37" s="193"/>
      <c r="Q37" s="194"/>
      <c r="R37" s="194"/>
      <c r="S37" s="194"/>
      <c r="T37" s="194"/>
      <c r="U37" s="194"/>
      <c r="V37" s="194"/>
      <c r="W37" s="194"/>
      <c r="X37" s="194"/>
      <c r="Y37" s="194"/>
      <c r="Z37" s="195"/>
      <c r="AA37" s="196"/>
      <c r="AB37" s="197"/>
      <c r="AC37" s="197"/>
      <c r="AD37" s="198"/>
      <c r="AE37" s="199" t="s">
        <v>60</v>
      </c>
      <c r="AF37" s="200"/>
      <c r="AG37" s="200"/>
      <c r="AH37" s="201"/>
      <c r="AI37" s="196"/>
      <c r="AJ37" s="197"/>
      <c r="AK37" s="197"/>
      <c r="AL37" s="202"/>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row>
    <row r="38" spans="1:66" ht="11.25" x14ac:dyDescent="0.2">
      <c r="A38" s="176" t="s">
        <v>61</v>
      </c>
      <c r="B38" s="177"/>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8"/>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row>
    <row r="39" spans="1:66" ht="12" thickBot="1" x14ac:dyDescent="0.25">
      <c r="A39" s="179" t="s">
        <v>62</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1"/>
    </row>
    <row r="40" spans="1:66" ht="12.75" customHeight="1" thickBot="1" x14ac:dyDescent="0.25">
      <c r="A40" s="182" t="s">
        <v>63</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4"/>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row>
    <row r="41" spans="1:66" s="28" customFormat="1" ht="18.75" customHeight="1" thickBot="1" x14ac:dyDescent="0.25">
      <c r="A41" s="30" t="s">
        <v>64</v>
      </c>
      <c r="B41" s="31"/>
      <c r="C41" s="31"/>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row>
    <row r="42" spans="1:66" ht="15" customHeight="1" x14ac:dyDescent="0.2">
      <c r="A42" s="163" t="s">
        <v>65</v>
      </c>
      <c r="B42" s="164"/>
      <c r="C42" s="164"/>
      <c r="D42" s="164"/>
      <c r="E42" s="164"/>
      <c r="F42" s="165"/>
      <c r="G42" s="165"/>
      <c r="H42" s="165"/>
      <c r="I42" s="165"/>
      <c r="J42" s="164" t="s">
        <v>66</v>
      </c>
      <c r="K42" s="164"/>
      <c r="L42" s="164"/>
      <c r="M42" s="164"/>
      <c r="N42" s="164"/>
      <c r="O42" s="165"/>
      <c r="P42" s="165"/>
      <c r="Q42" s="165"/>
      <c r="R42" s="165"/>
      <c r="S42" s="165"/>
      <c r="T42" s="165" t="s">
        <v>67</v>
      </c>
      <c r="U42" s="165"/>
      <c r="V42" s="165"/>
      <c r="W42" s="165"/>
      <c r="X42" s="165"/>
      <c r="Y42" s="165"/>
      <c r="Z42" s="165"/>
      <c r="AA42" s="165"/>
      <c r="AB42" s="165" t="s">
        <v>66</v>
      </c>
      <c r="AC42" s="165"/>
      <c r="AD42" s="165"/>
      <c r="AE42" s="165"/>
      <c r="AF42" s="165"/>
      <c r="AG42" s="161"/>
      <c r="AH42" s="161"/>
      <c r="AI42" s="161"/>
      <c r="AJ42" s="161"/>
      <c r="AK42" s="161"/>
      <c r="AL42" s="162"/>
    </row>
    <row r="43" spans="1:66" ht="15" customHeight="1" x14ac:dyDescent="0.2">
      <c r="A43" s="175" t="s">
        <v>65</v>
      </c>
      <c r="B43" s="172"/>
      <c r="C43" s="172"/>
      <c r="D43" s="172"/>
      <c r="E43" s="173"/>
      <c r="F43" s="165"/>
      <c r="G43" s="165"/>
      <c r="H43" s="165"/>
      <c r="I43" s="165"/>
      <c r="J43" s="164" t="s">
        <v>66</v>
      </c>
      <c r="K43" s="164"/>
      <c r="L43" s="164"/>
      <c r="M43" s="164"/>
      <c r="N43" s="164"/>
      <c r="O43" s="165"/>
      <c r="P43" s="165"/>
      <c r="Q43" s="165"/>
      <c r="R43" s="165"/>
      <c r="S43" s="165"/>
      <c r="T43" s="165" t="s">
        <v>67</v>
      </c>
      <c r="U43" s="165"/>
      <c r="V43" s="165"/>
      <c r="W43" s="165"/>
      <c r="X43" s="165"/>
      <c r="Y43" s="165"/>
      <c r="Z43" s="165"/>
      <c r="AA43" s="165"/>
      <c r="AB43" s="165" t="s">
        <v>66</v>
      </c>
      <c r="AC43" s="165"/>
      <c r="AD43" s="165"/>
      <c r="AE43" s="165"/>
      <c r="AF43" s="165"/>
      <c r="AG43" s="161"/>
      <c r="AH43" s="161"/>
      <c r="AI43" s="161"/>
      <c r="AJ43" s="161"/>
      <c r="AK43" s="161"/>
      <c r="AL43" s="162"/>
    </row>
    <row r="44" spans="1:66" ht="15" customHeight="1" x14ac:dyDescent="0.2">
      <c r="A44" s="174" t="s">
        <v>68</v>
      </c>
      <c r="B44" s="165"/>
      <c r="C44" s="165"/>
      <c r="D44" s="165"/>
      <c r="E44" s="165"/>
      <c r="F44" s="165"/>
      <c r="G44" s="165"/>
      <c r="H44" s="165"/>
      <c r="I44" s="165"/>
      <c r="J44" s="164" t="s">
        <v>69</v>
      </c>
      <c r="K44" s="164"/>
      <c r="L44" s="164"/>
      <c r="M44" s="164"/>
      <c r="N44" s="164"/>
      <c r="O44" s="165"/>
      <c r="P44" s="165"/>
      <c r="Q44" s="165"/>
      <c r="R44" s="165"/>
      <c r="S44" s="165"/>
      <c r="T44" s="165" t="s">
        <v>70</v>
      </c>
      <c r="U44" s="165"/>
      <c r="V44" s="165"/>
      <c r="W44" s="165"/>
      <c r="X44" s="165"/>
      <c r="Y44" s="165"/>
      <c r="Z44" s="165"/>
      <c r="AA44" s="165"/>
      <c r="AB44" s="165" t="s">
        <v>71</v>
      </c>
      <c r="AC44" s="165"/>
      <c r="AD44" s="165"/>
      <c r="AE44" s="165"/>
      <c r="AF44" s="165"/>
      <c r="AG44" s="161"/>
      <c r="AH44" s="161"/>
      <c r="AI44" s="161"/>
      <c r="AJ44" s="161"/>
      <c r="AK44" s="161"/>
      <c r="AL44" s="162"/>
    </row>
    <row r="45" spans="1:66" ht="15" customHeight="1" x14ac:dyDescent="0.2">
      <c r="A45" s="163" t="s">
        <v>72</v>
      </c>
      <c r="B45" s="164"/>
      <c r="C45" s="164"/>
      <c r="D45" s="164"/>
      <c r="E45" s="164"/>
      <c r="F45" s="165"/>
      <c r="G45" s="165"/>
      <c r="H45" s="165"/>
      <c r="I45" s="165"/>
      <c r="J45" s="164" t="s">
        <v>73</v>
      </c>
      <c r="K45" s="164"/>
      <c r="L45" s="164"/>
      <c r="M45" s="164"/>
      <c r="N45" s="164"/>
      <c r="O45" s="165"/>
      <c r="P45" s="165"/>
      <c r="Q45" s="165"/>
      <c r="R45" s="165"/>
      <c r="S45" s="165"/>
      <c r="T45" s="165" t="s">
        <v>74</v>
      </c>
      <c r="U45" s="165"/>
      <c r="V45" s="165"/>
      <c r="W45" s="165"/>
      <c r="X45" s="165"/>
      <c r="Y45" s="165"/>
      <c r="Z45" s="165"/>
      <c r="AA45" s="165"/>
      <c r="AB45" s="165" t="s">
        <v>75</v>
      </c>
      <c r="AC45" s="165"/>
      <c r="AD45" s="165"/>
      <c r="AE45" s="165"/>
      <c r="AF45" s="165"/>
      <c r="AG45" s="161"/>
      <c r="AH45" s="161"/>
      <c r="AI45" s="161"/>
      <c r="AJ45" s="161"/>
      <c r="AK45" s="161"/>
      <c r="AL45" s="162"/>
    </row>
    <row r="46" spans="1:66" ht="15" customHeight="1" x14ac:dyDescent="0.2">
      <c r="A46" s="163" t="s">
        <v>76</v>
      </c>
      <c r="B46" s="164"/>
      <c r="C46" s="164"/>
      <c r="D46" s="164"/>
      <c r="E46" s="164"/>
      <c r="F46" s="165"/>
      <c r="G46" s="165"/>
      <c r="H46" s="165"/>
      <c r="I46" s="165"/>
      <c r="J46" s="164" t="s">
        <v>77</v>
      </c>
      <c r="K46" s="164"/>
      <c r="L46" s="164"/>
      <c r="M46" s="164"/>
      <c r="N46" s="164"/>
      <c r="O46" s="165"/>
      <c r="P46" s="165"/>
      <c r="Q46" s="165"/>
      <c r="R46" s="165"/>
      <c r="S46" s="165"/>
      <c r="T46" s="165" t="s">
        <v>78</v>
      </c>
      <c r="U46" s="165"/>
      <c r="V46" s="165"/>
      <c r="W46" s="165"/>
      <c r="X46" s="165"/>
      <c r="Y46" s="165"/>
      <c r="Z46" s="165"/>
      <c r="AA46" s="165"/>
      <c r="AB46" s="171" t="s">
        <v>79</v>
      </c>
      <c r="AC46" s="172"/>
      <c r="AD46" s="172"/>
      <c r="AE46" s="172"/>
      <c r="AF46" s="173"/>
      <c r="AG46" s="161"/>
      <c r="AH46" s="161"/>
      <c r="AI46" s="161"/>
      <c r="AJ46" s="161"/>
      <c r="AK46" s="161"/>
      <c r="AL46" s="162"/>
    </row>
    <row r="47" spans="1:66" ht="15" customHeight="1" x14ac:dyDescent="0.2">
      <c r="A47" s="163" t="s">
        <v>80</v>
      </c>
      <c r="B47" s="164"/>
      <c r="C47" s="164"/>
      <c r="D47" s="164"/>
      <c r="E47" s="164"/>
      <c r="F47" s="165"/>
      <c r="G47" s="165"/>
      <c r="H47" s="165"/>
      <c r="I47" s="165"/>
      <c r="J47" s="164" t="s">
        <v>81</v>
      </c>
      <c r="K47" s="164"/>
      <c r="L47" s="164"/>
      <c r="M47" s="164"/>
      <c r="N47" s="164"/>
      <c r="O47" s="165"/>
      <c r="P47" s="165"/>
      <c r="Q47" s="165"/>
      <c r="R47" s="165"/>
      <c r="S47" s="165"/>
      <c r="T47" s="165" t="s">
        <v>82</v>
      </c>
      <c r="U47" s="165"/>
      <c r="V47" s="165"/>
      <c r="W47" s="165"/>
      <c r="X47" s="165"/>
      <c r="Y47" s="165"/>
      <c r="Z47" s="165"/>
      <c r="AA47" s="165"/>
      <c r="AB47" s="120" t="s">
        <v>83</v>
      </c>
      <c r="AC47" s="120"/>
      <c r="AD47" s="120"/>
      <c r="AE47" s="120"/>
      <c r="AF47" s="120"/>
      <c r="AG47" s="161"/>
      <c r="AH47" s="161"/>
      <c r="AI47" s="161"/>
      <c r="AJ47" s="161"/>
      <c r="AK47" s="161"/>
      <c r="AL47" s="162"/>
    </row>
    <row r="48" spans="1:66" ht="15" customHeight="1" x14ac:dyDescent="0.2">
      <c r="A48" s="163" t="s">
        <v>84</v>
      </c>
      <c r="B48" s="164"/>
      <c r="C48" s="164"/>
      <c r="D48" s="164"/>
      <c r="E48" s="164"/>
      <c r="F48" s="165"/>
      <c r="G48" s="165"/>
      <c r="H48" s="165"/>
      <c r="I48" s="165"/>
      <c r="J48" s="164" t="s">
        <v>85</v>
      </c>
      <c r="K48" s="164"/>
      <c r="L48" s="164"/>
      <c r="M48" s="164"/>
      <c r="N48" s="164"/>
      <c r="O48" s="165"/>
      <c r="P48" s="165"/>
      <c r="Q48" s="165"/>
      <c r="R48" s="165"/>
      <c r="S48" s="165"/>
      <c r="T48" s="165" t="s">
        <v>86</v>
      </c>
      <c r="U48" s="165"/>
      <c r="V48" s="165"/>
      <c r="W48" s="165"/>
      <c r="X48" s="165"/>
      <c r="Y48" s="165"/>
      <c r="Z48" s="165"/>
      <c r="AA48" s="165"/>
      <c r="AB48" s="120" t="s">
        <v>87</v>
      </c>
      <c r="AC48" s="120"/>
      <c r="AD48" s="120"/>
      <c r="AE48" s="120"/>
      <c r="AF48" s="120"/>
      <c r="AG48" s="161"/>
      <c r="AH48" s="161"/>
      <c r="AI48" s="161"/>
      <c r="AJ48" s="161"/>
      <c r="AK48" s="161"/>
      <c r="AL48" s="162"/>
    </row>
    <row r="49" spans="1:38" ht="15" customHeight="1" thickBot="1" x14ac:dyDescent="0.25">
      <c r="A49" s="168" t="s">
        <v>88</v>
      </c>
      <c r="B49" s="169"/>
      <c r="C49" s="169"/>
      <c r="D49" s="169"/>
      <c r="E49" s="169"/>
      <c r="F49" s="170"/>
      <c r="G49" s="170"/>
      <c r="H49" s="170"/>
      <c r="I49" s="170"/>
      <c r="J49" s="169" t="s">
        <v>89</v>
      </c>
      <c r="K49" s="169"/>
      <c r="L49" s="169"/>
      <c r="M49" s="169"/>
      <c r="N49" s="169"/>
      <c r="O49" s="170"/>
      <c r="P49" s="170"/>
      <c r="Q49" s="170"/>
      <c r="R49" s="170"/>
      <c r="S49" s="170"/>
      <c r="T49" s="170" t="s">
        <v>90</v>
      </c>
      <c r="U49" s="170"/>
      <c r="V49" s="170"/>
      <c r="W49" s="170"/>
      <c r="X49" s="170"/>
      <c r="Y49" s="170"/>
      <c r="Z49" s="170"/>
      <c r="AA49" s="170"/>
      <c r="AB49" s="121" t="s">
        <v>91</v>
      </c>
      <c r="AC49" s="121"/>
      <c r="AD49" s="121"/>
      <c r="AE49" s="121"/>
      <c r="AF49" s="121"/>
      <c r="AG49" s="166"/>
      <c r="AH49" s="166"/>
      <c r="AI49" s="166"/>
      <c r="AJ49" s="166"/>
      <c r="AK49" s="166"/>
      <c r="AL49" s="167"/>
    </row>
  </sheetData>
  <sheetProtection selectLockedCells="1"/>
  <mergeCells count="193">
    <mergeCell ref="AG49:AL49"/>
    <mergeCell ref="A49:E49"/>
    <mergeCell ref="F49:I49"/>
    <mergeCell ref="J49:N49"/>
    <mergeCell ref="O49:S49"/>
    <mergeCell ref="T49:W49"/>
    <mergeCell ref="X49:AA49"/>
    <mergeCell ref="A48:E48"/>
    <mergeCell ref="F48:I48"/>
    <mergeCell ref="J48:N48"/>
    <mergeCell ref="O48:S48"/>
    <mergeCell ref="T48:W48"/>
    <mergeCell ref="X48:AA48"/>
    <mergeCell ref="AG48:AL48"/>
    <mergeCell ref="AG46:AL46"/>
    <mergeCell ref="A45:E45"/>
    <mergeCell ref="F45:I45"/>
    <mergeCell ref="J45:N45"/>
    <mergeCell ref="O45:S45"/>
    <mergeCell ref="T45:W45"/>
    <mergeCell ref="X45:AA45"/>
    <mergeCell ref="J47:N47"/>
    <mergeCell ref="O47:S47"/>
    <mergeCell ref="T47:W47"/>
    <mergeCell ref="X47:AA47"/>
    <mergeCell ref="A46:E46"/>
    <mergeCell ref="F46:I46"/>
    <mergeCell ref="J46:N46"/>
    <mergeCell ref="O46:S46"/>
    <mergeCell ref="T46:W46"/>
    <mergeCell ref="X46:AA46"/>
    <mergeCell ref="AG47:AL47"/>
    <mergeCell ref="AB45:AF45"/>
    <mergeCell ref="AG45:AL45"/>
    <mergeCell ref="A44:E44"/>
    <mergeCell ref="F44:I44"/>
    <mergeCell ref="J44:N44"/>
    <mergeCell ref="O44:S44"/>
    <mergeCell ref="T44:W44"/>
    <mergeCell ref="A47:E47"/>
    <mergeCell ref="F47:I47"/>
    <mergeCell ref="AB46:AF46"/>
    <mergeCell ref="X44:AA44"/>
    <mergeCell ref="A38:AL38"/>
    <mergeCell ref="A39:AL39"/>
    <mergeCell ref="A40:AL40"/>
    <mergeCell ref="D41:AL41"/>
    <mergeCell ref="A42:E42"/>
    <mergeCell ref="F42:G42"/>
    <mergeCell ref="H42:I42"/>
    <mergeCell ref="AB44:AF44"/>
    <mergeCell ref="AG44:AL44"/>
    <mergeCell ref="J42:N42"/>
    <mergeCell ref="O42:S42"/>
    <mergeCell ref="T42:W42"/>
    <mergeCell ref="X42:AA42"/>
    <mergeCell ref="AB42:AF42"/>
    <mergeCell ref="AG42:AL42"/>
    <mergeCell ref="X43:AA43"/>
    <mergeCell ref="AB43:AF43"/>
    <mergeCell ref="AG43:AL43"/>
    <mergeCell ref="A43:E43"/>
    <mergeCell ref="F43:G43"/>
    <mergeCell ref="H43:I43"/>
    <mergeCell ref="J43:N43"/>
    <mergeCell ref="O43:S43"/>
    <mergeCell ref="T43:W43"/>
    <mergeCell ref="A36:D36"/>
    <mergeCell ref="E36:O36"/>
    <mergeCell ref="P36:Z36"/>
    <mergeCell ref="AA36:AD36"/>
    <mergeCell ref="AE36:AH36"/>
    <mergeCell ref="AI36:AL36"/>
    <mergeCell ref="A37:D37"/>
    <mergeCell ref="E37:O37"/>
    <mergeCell ref="P37:Z37"/>
    <mergeCell ref="AA37:AD37"/>
    <mergeCell ref="AE37:AH37"/>
    <mergeCell ref="AI37:AL37"/>
    <mergeCell ref="A34:D34"/>
    <mergeCell ref="E34:O34"/>
    <mergeCell ref="P34:Z34"/>
    <mergeCell ref="AA34:AD34"/>
    <mergeCell ref="AE34:AH34"/>
    <mergeCell ref="AI34:AL34"/>
    <mergeCell ref="A35:D35"/>
    <mergeCell ref="E35:O35"/>
    <mergeCell ref="P35:Z35"/>
    <mergeCell ref="AA35:AD35"/>
    <mergeCell ref="AE35:AH35"/>
    <mergeCell ref="AI35:AL35"/>
    <mergeCell ref="A32:AL32"/>
    <mergeCell ref="A33:D33"/>
    <mergeCell ref="E33:O33"/>
    <mergeCell ref="P33:Z33"/>
    <mergeCell ref="AA33:AD33"/>
    <mergeCell ref="AE33:AH33"/>
    <mergeCell ref="AI33:AL33"/>
    <mergeCell ref="A29:F30"/>
    <mergeCell ref="G29:I30"/>
    <mergeCell ref="J29:L30"/>
    <mergeCell ref="M29:P30"/>
    <mergeCell ref="Q29:T30"/>
    <mergeCell ref="U29:W30"/>
    <mergeCell ref="H31:I31"/>
    <mergeCell ref="Q31:AL31"/>
    <mergeCell ref="J31:L31"/>
    <mergeCell ref="N31:P31"/>
    <mergeCell ref="AI26:AL26"/>
    <mergeCell ref="A27:F28"/>
    <mergeCell ref="G27:I28"/>
    <mergeCell ref="J27:L28"/>
    <mergeCell ref="M27:P28"/>
    <mergeCell ref="Q27:T28"/>
    <mergeCell ref="U27:W28"/>
    <mergeCell ref="X27:AA28"/>
    <mergeCell ref="X29:AA30"/>
    <mergeCell ref="AB29:AD30"/>
    <mergeCell ref="AE29:AH30"/>
    <mergeCell ref="AI29:AL30"/>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A15:F15"/>
    <mergeCell ref="G15:R15"/>
    <mergeCell ref="S15:AA15"/>
    <mergeCell ref="AB15:AL15"/>
    <mergeCell ref="A16:F17"/>
    <mergeCell ref="G16:R17"/>
    <mergeCell ref="S16:AA17"/>
    <mergeCell ref="AB16:AL17"/>
    <mergeCell ref="Q20:T21"/>
    <mergeCell ref="U20:W21"/>
    <mergeCell ref="X20:AA21"/>
    <mergeCell ref="AB20:AD21"/>
    <mergeCell ref="AE20:AH21"/>
    <mergeCell ref="AI20:AL21"/>
    <mergeCell ref="U5:V5"/>
    <mergeCell ref="H6:S6"/>
    <mergeCell ref="U6:Z6"/>
    <mergeCell ref="AA6:AL6"/>
    <mergeCell ref="G8:AL8"/>
    <mergeCell ref="B9:AL9"/>
    <mergeCell ref="B10:AL10"/>
    <mergeCell ref="B11:AL11"/>
    <mergeCell ref="U13:Y13"/>
    <mergeCell ref="AA13:AB13"/>
    <mergeCell ref="G1:S1"/>
    <mergeCell ref="U1:Y1"/>
    <mergeCell ref="Z1:AL1"/>
    <mergeCell ref="E2:N2"/>
    <mergeCell ref="S2:U2"/>
    <mergeCell ref="AB2:AL2"/>
    <mergeCell ref="J4:S4"/>
    <mergeCell ref="U4:V4"/>
    <mergeCell ref="X4:AL4"/>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xr:uid="{00000000-0002-0000-0000-00000B000000}"/>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xr:uid="{00000000-0002-0000-0000-00000A000000}"/>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xr:uid="{00000000-0002-0000-0000-000009000000}"/>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xr:uid="{00000000-0002-0000-0000-000008000000}"/>
    <dataValidation allowBlank="1" showInputMessage="1" showErrorMessage="1" promptTitle="BASE SALARY" prompt="This is the full-time rate of pay and must be shown in whole dollars (no cents)." sqref="AE20:AH21" xr:uid="{00000000-0002-0000-0000-000007000000}"/>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xr:uid="{00000000-0002-0000-0000-000006000000}"/>
    <dataValidation allowBlank="1" showInputMessage="1" showErrorMessage="1" promptTitle="PAID UNITS" prompt="Use for Part-Time Lecturers and Teaching Associates only.  This is the number of Weighted Teaching Units (WTU) for which the individual is to be paid." sqref="X20:AA21" xr:uid="{00000000-0002-0000-0000-000005000000}"/>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xr:uid="{00000000-0002-0000-0000-000004000000}"/>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xr:uid="{00000000-0002-0000-0000-000003000000}"/>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xr:uid="{00000000-0002-0000-0000-000002000000}"/>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xr:uid="{00000000-0002-0000-0000-000001000000}"/>
    <dataValidation allowBlank="1" showInputMessage="1" showErrorMessage="1" promptTitle="DEPARTMENT ID" prompt="Enter the 5-digit department code.  This code begins with 10 and ends with a three-digit code which identifies the department." sqref="G20:I21" xr:uid="{00000000-0002-0000-0000-000000000000}"/>
  </dataValidations>
  <printOptions horizontalCentered="1"/>
  <pageMargins left="0" right="0" top="0.89" bottom="0.35" header="0.26" footer="0.16"/>
  <pageSetup orientation="portrait" r:id="rId1"/>
  <headerFooter alignWithMargins="0">
    <oddHeader>&amp;L&amp;G&amp;R&amp;"Lucida Sans Unicode,Bold"INSTRUCTIONAL &amp;UP&amp;UERSONNEL &amp;UA&amp;UCTION &amp;UR&amp;UEQUEST FORM&amp;8
Summer PAR Sample #7</oddHeader>
    <oddFooter>&amp;L&amp;8HR: &amp;F&amp;R&amp;8 &amp;D</oddFooter>
  </headerFooter>
  <rowBreaks count="1" manualBreakCount="1">
    <brk id="38" max="16383" man="1"/>
  </row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17</vt:i4>
      </vt:variant>
    </vt:vector>
  </HeadingPairs>
  <TitlesOfParts>
    <vt:vector size="34" baseType="lpstr">
      <vt:lpstr>PARS Needed List</vt:lpstr>
      <vt:lpstr>PAR Instructions</vt:lpstr>
      <vt:lpstr>Sample 1 _Class Cancel</vt:lpstr>
      <vt:lpstr>Sample 2_Withdrawal</vt:lpstr>
      <vt:lpstr>Sample 3 Late Start </vt:lpstr>
      <vt:lpstr>Sample 4 Low Enrollment</vt:lpstr>
      <vt:lpstr>Sample 5 Low Enroll, Late Start</vt:lpstr>
      <vt:lpstr>Sample 6 _1Reg_1Low Enrolled</vt:lpstr>
      <vt:lpstr>Sample 7 Dept Chair</vt:lpstr>
      <vt:lpstr>Sample 8 Rehired Annuit</vt:lpstr>
      <vt:lpstr>Sample 9A Summer TA</vt:lpstr>
      <vt:lpstr>Sample 9B Grad Asst Mo</vt:lpstr>
      <vt:lpstr>Sample 10 Service Retirement</vt:lpstr>
      <vt:lpstr>Sample 11 Resignation</vt:lpstr>
      <vt:lpstr>Sample 12 Complete 5 Yr FERP</vt:lpstr>
      <vt:lpstr>Sample 13A Service Retirement</vt:lpstr>
      <vt:lpstr>Sample 13B FERP after Retire</vt:lpstr>
      <vt:lpstr>'PAR Instructions'!Print_Area</vt:lpstr>
      <vt:lpstr>'Sample 1 _Class Cancel'!Print_Area</vt:lpstr>
      <vt:lpstr>'Sample 10 Service Retirement'!Print_Area</vt:lpstr>
      <vt:lpstr>'Sample 11 Resignation'!Print_Area</vt:lpstr>
      <vt:lpstr>'Sample 12 Complete 5 Yr FERP'!Print_Area</vt:lpstr>
      <vt:lpstr>'Sample 13A Service Retirement'!Print_Area</vt:lpstr>
      <vt:lpstr>'Sample 13B FERP after Retire'!Print_Area</vt:lpstr>
      <vt:lpstr>'Sample 2_Withdrawal'!Print_Area</vt:lpstr>
      <vt:lpstr>'Sample 3 Late Start '!Print_Area</vt:lpstr>
      <vt:lpstr>'Sample 4 Low Enrollment'!Print_Area</vt:lpstr>
      <vt:lpstr>'Sample 5 Low Enroll, Late Start'!Print_Area</vt:lpstr>
      <vt:lpstr>'Sample 6 _1Reg_1Low Enrolled'!Print_Area</vt:lpstr>
      <vt:lpstr>'Sample 7 Dept Chair'!Print_Area</vt:lpstr>
      <vt:lpstr>'Sample 8 Rehired Annuit'!Print_Area</vt:lpstr>
      <vt:lpstr>'Sample 9A Summer TA'!Print_Area</vt:lpstr>
      <vt:lpstr>'Sample 9B Grad Asst Mo'!Print_Area</vt:lpstr>
      <vt:lpstr>'PAR Instructions'!Print_Titles</vt:lpstr>
    </vt:vector>
  </TitlesOfParts>
  <Company>California State University, Northridge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 William Stranzl</dc:creator>
  <dc:description>New as of 20110809</dc:description>
  <cp:lastModifiedBy>Bond, Amelia</cp:lastModifiedBy>
  <cp:lastPrinted>2017-05-04T18:45:59Z</cp:lastPrinted>
  <dcterms:created xsi:type="dcterms:W3CDTF">2011-08-10T15:16:44Z</dcterms:created>
  <dcterms:modified xsi:type="dcterms:W3CDTF">2023-05-05T15:42:19Z</dcterms:modified>
</cp:coreProperties>
</file>