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01-Teaching\312-folder\teaching-cases\Proj-Qs-design\showcase\"/>
    </mc:Choice>
  </mc:AlternateContent>
  <bookViews>
    <workbookView xWindow="0" yWindow="0" windowWidth="20490" windowHeight="7755"/>
  </bookViews>
  <sheets>
    <sheet name="Problem 1 (printed copy)" sheetId="13" r:id="rId1"/>
    <sheet name="Problem 1 (for readability)" sheetId="12" r:id="rId2"/>
  </sheets>
  <calcPr calcId="152511"/>
</workbook>
</file>

<file path=xl/calcChain.xml><?xml version="1.0" encoding="utf-8"?>
<calcChain xmlns="http://schemas.openxmlformats.org/spreadsheetml/2006/main">
  <c r="H118" i="12" l="1"/>
  <c r="E270" i="13" l="1"/>
  <c r="D268" i="13"/>
  <c r="C268" i="13"/>
  <c r="B268" i="13"/>
  <c r="A268" i="13"/>
  <c r="E267" i="13"/>
  <c r="C267" i="13"/>
  <c r="B267" i="13"/>
  <c r="A267" i="13"/>
  <c r="D267" i="13" s="1"/>
  <c r="D266" i="13"/>
  <c r="C266" i="13"/>
  <c r="B266" i="13"/>
  <c r="A266" i="13"/>
  <c r="E265" i="13"/>
  <c r="C265" i="13"/>
  <c r="B265" i="13"/>
  <c r="A265" i="13"/>
  <c r="D265" i="13" s="1"/>
  <c r="D264" i="13"/>
  <c r="C264" i="13"/>
  <c r="B264" i="13"/>
  <c r="A264" i="13"/>
  <c r="E263" i="13"/>
  <c r="C263" i="13"/>
  <c r="B263" i="13"/>
  <c r="A263" i="13"/>
  <c r="D263" i="13" s="1"/>
  <c r="D262" i="13"/>
  <c r="C262" i="13"/>
  <c r="B262" i="13"/>
  <c r="A262" i="13"/>
  <c r="C256" i="13"/>
  <c r="F214" i="13"/>
  <c r="C213" i="13"/>
  <c r="G213" i="13" s="1"/>
  <c r="C212" i="13"/>
  <c r="G212" i="13" s="1"/>
  <c r="C211" i="13"/>
  <c r="G211" i="13" s="1"/>
  <c r="C210" i="13"/>
  <c r="G210" i="13" s="1"/>
  <c r="C209" i="13"/>
  <c r="G209" i="13" s="1"/>
  <c r="C107" i="13" s="1"/>
  <c r="C208" i="13"/>
  <c r="G208" i="13" s="1"/>
  <c r="C207" i="13"/>
  <c r="G207" i="13" s="1"/>
  <c r="C206" i="13"/>
  <c r="G206" i="13" s="1"/>
  <c r="C205" i="13"/>
  <c r="G205" i="13" s="1"/>
  <c r="C204" i="13"/>
  <c r="G204" i="13" s="1"/>
  <c r="C203" i="13"/>
  <c r="G203" i="13" s="1"/>
  <c r="C103" i="13" s="1"/>
  <c r="C202" i="13"/>
  <c r="G202" i="13" s="1"/>
  <c r="C201" i="13"/>
  <c r="G201" i="13" s="1"/>
  <c r="C200" i="13"/>
  <c r="G200" i="13" s="1"/>
  <c r="C199" i="13"/>
  <c r="G199" i="13" s="1"/>
  <c r="C59" i="13" s="1"/>
  <c r="C198" i="13"/>
  <c r="G198" i="13" s="1"/>
  <c r="C197" i="13"/>
  <c r="G197" i="13" s="1"/>
  <c r="C196" i="13"/>
  <c r="G196" i="13" s="1"/>
  <c r="C195" i="13"/>
  <c r="G195" i="13" s="1"/>
  <c r="C89" i="13" s="1"/>
  <c r="C194" i="13"/>
  <c r="G194" i="13" s="1"/>
  <c r="C193" i="13"/>
  <c r="G193" i="13" s="1"/>
  <c r="C192" i="13"/>
  <c r="G192" i="13" s="1"/>
  <c r="C191" i="13"/>
  <c r="G191" i="13" s="1"/>
  <c r="C190" i="13"/>
  <c r="G190" i="13" s="1"/>
  <c r="C189" i="13"/>
  <c r="G189" i="13" s="1"/>
  <c r="C188" i="13"/>
  <c r="G188" i="13" s="1"/>
  <c r="C187" i="13"/>
  <c r="G187" i="13" s="1"/>
  <c r="C186" i="13"/>
  <c r="G186" i="13" s="1"/>
  <c r="C185" i="13"/>
  <c r="G185" i="13" s="1"/>
  <c r="C184" i="13"/>
  <c r="G184" i="13" s="1"/>
  <c r="C183" i="13"/>
  <c r="G183" i="13" s="1"/>
  <c r="C95" i="13" s="1"/>
  <c r="C182" i="13"/>
  <c r="G182" i="13" s="1"/>
  <c r="C181" i="13"/>
  <c r="G181" i="13" s="1"/>
  <c r="C180" i="13"/>
  <c r="G180" i="13" s="1"/>
  <c r="C179" i="13"/>
  <c r="G179" i="13" s="1"/>
  <c r="C178" i="13"/>
  <c r="G178" i="13" s="1"/>
  <c r="C177" i="13"/>
  <c r="G177" i="13" s="1"/>
  <c r="C176" i="13"/>
  <c r="G176" i="13" s="1"/>
  <c r="C175" i="13"/>
  <c r="G175" i="13" s="1"/>
  <c r="C174" i="13"/>
  <c r="G174" i="13" s="1"/>
  <c r="C173" i="13"/>
  <c r="G173" i="13" s="1"/>
  <c r="C172" i="13"/>
  <c r="G172" i="13" s="1"/>
  <c r="C171" i="13"/>
  <c r="G171" i="13" s="1"/>
  <c r="C170" i="13"/>
  <c r="G170" i="13" s="1"/>
  <c r="C169" i="13"/>
  <c r="G169" i="13" s="1"/>
  <c r="C55" i="13" s="1"/>
  <c r="C168" i="13"/>
  <c r="G168" i="13" s="1"/>
  <c r="C167" i="13"/>
  <c r="G167" i="13" s="1"/>
  <c r="C51" i="13" s="1"/>
  <c r="C166" i="13"/>
  <c r="G166" i="13" s="1"/>
  <c r="C165" i="13"/>
  <c r="G165" i="13" s="1"/>
  <c r="C164" i="13"/>
  <c r="G164" i="13" s="1"/>
  <c r="C163" i="13"/>
  <c r="G163" i="13" s="1"/>
  <c r="C162" i="13"/>
  <c r="G162" i="13" s="1"/>
  <c r="C161" i="13"/>
  <c r="G161" i="13" s="1"/>
  <c r="C160" i="13"/>
  <c r="G160" i="13" s="1"/>
  <c r="C159" i="13"/>
  <c r="G159" i="13" s="1"/>
  <c r="C158" i="13"/>
  <c r="G158" i="13" s="1"/>
  <c r="C157" i="13"/>
  <c r="G157" i="13" s="1"/>
  <c r="C156" i="13"/>
  <c r="G156" i="13" s="1"/>
  <c r="C155" i="13"/>
  <c r="G155" i="13" s="1"/>
  <c r="C154" i="13"/>
  <c r="G154" i="13" s="1"/>
  <c r="C153" i="13"/>
  <c r="G153" i="13" s="1"/>
  <c r="C152" i="13"/>
  <c r="G152" i="13" s="1"/>
  <c r="C151" i="13"/>
  <c r="G151" i="13" s="1"/>
  <c r="C150" i="13"/>
  <c r="G150" i="13" s="1"/>
  <c r="C149" i="13"/>
  <c r="G149" i="13" s="1"/>
  <c r="C148" i="13"/>
  <c r="G148" i="13" s="1"/>
  <c r="C147" i="13"/>
  <c r="G147" i="13" s="1"/>
  <c r="C91" i="13" s="1"/>
  <c r="C146" i="13"/>
  <c r="G146" i="13" s="1"/>
  <c r="C145" i="13"/>
  <c r="G145" i="13" s="1"/>
  <c r="C71" i="13" s="1"/>
  <c r="C144" i="13"/>
  <c r="G144" i="13" s="1"/>
  <c r="C143" i="13"/>
  <c r="G143" i="13" s="1"/>
  <c r="C47" i="13" s="1"/>
  <c r="C142" i="13"/>
  <c r="G142" i="13" s="1"/>
  <c r="C141" i="13"/>
  <c r="G141" i="13" s="1"/>
  <c r="C140" i="13"/>
  <c r="G140" i="13" s="1"/>
  <c r="C139" i="13"/>
  <c r="G139" i="13" s="1"/>
  <c r="C87" i="13" s="1"/>
  <c r="C138" i="13"/>
  <c r="G138" i="13" s="1"/>
  <c r="C137" i="13"/>
  <c r="G137" i="13" s="1"/>
  <c r="C136" i="13"/>
  <c r="G136" i="13" s="1"/>
  <c r="C49" i="13" s="1"/>
  <c r="E49" i="13" s="1"/>
  <c r="C135" i="13"/>
  <c r="G135" i="13" s="1"/>
  <c r="C134" i="13"/>
  <c r="G134" i="13" s="1"/>
  <c r="C133" i="13"/>
  <c r="G133" i="13" s="1"/>
  <c r="C132" i="13"/>
  <c r="G132" i="13" s="1"/>
  <c r="C9" i="13" s="1"/>
  <c r="E9" i="13" s="1"/>
  <c r="C131" i="13"/>
  <c r="G131" i="13" s="1"/>
  <c r="C130" i="13"/>
  <c r="G130" i="13" s="1"/>
  <c r="C19" i="13" s="1"/>
  <c r="E19" i="13" s="1"/>
  <c r="C129" i="13"/>
  <c r="G129" i="13" s="1"/>
  <c r="C128" i="13"/>
  <c r="G128" i="13" s="1"/>
  <c r="C100" i="13" s="1"/>
  <c r="E100" i="13" s="1"/>
  <c r="C127" i="13"/>
  <c r="G127" i="13" s="1"/>
  <c r="C126" i="13"/>
  <c r="G126" i="13" s="1"/>
  <c r="C44" i="13" s="1"/>
  <c r="E44" i="13" s="1"/>
  <c r="C125" i="13"/>
  <c r="G125" i="13" s="1"/>
  <c r="C124" i="13"/>
  <c r="G124" i="13" s="1"/>
  <c r="C123" i="13"/>
  <c r="G123" i="13" s="1"/>
  <c r="C122" i="13"/>
  <c r="G122" i="13" s="1"/>
  <c r="G214" i="13" s="1"/>
  <c r="F118" i="13"/>
  <c r="D118" i="13"/>
  <c r="E118" i="13" s="1"/>
  <c r="F117" i="13"/>
  <c r="D117" i="13"/>
  <c r="E117" i="13" s="1"/>
  <c r="F116" i="13"/>
  <c r="D116" i="13"/>
  <c r="E116" i="13" s="1"/>
  <c r="F115" i="13"/>
  <c r="D115" i="13"/>
  <c r="E115" i="13" s="1"/>
  <c r="F114" i="13"/>
  <c r="D114" i="13"/>
  <c r="E114" i="13" s="1"/>
  <c r="F113" i="13"/>
  <c r="D113" i="13"/>
  <c r="E113" i="13" s="1"/>
  <c r="F112" i="13"/>
  <c r="D112" i="13"/>
  <c r="E112" i="13" s="1"/>
  <c r="D108" i="13"/>
  <c r="C108" i="13"/>
  <c r="E108" i="13" s="1"/>
  <c r="D107" i="13"/>
  <c r="D106" i="13"/>
  <c r="D105" i="13"/>
  <c r="C105" i="13"/>
  <c r="D104" i="13"/>
  <c r="C104" i="13"/>
  <c r="E104" i="13" s="1"/>
  <c r="D103" i="13"/>
  <c r="D102" i="13"/>
  <c r="C102" i="13"/>
  <c r="E102" i="13" s="1"/>
  <c r="D101" i="13"/>
  <c r="C101" i="13"/>
  <c r="E101" i="13" s="1"/>
  <c r="D100" i="13"/>
  <c r="D99" i="13"/>
  <c r="C99" i="13"/>
  <c r="D98" i="13"/>
  <c r="C98" i="13"/>
  <c r="E98" i="13" s="1"/>
  <c r="D97" i="13"/>
  <c r="C97" i="13"/>
  <c r="E97" i="13" s="1"/>
  <c r="D96" i="13"/>
  <c r="C96" i="13"/>
  <c r="E96" i="13" s="1"/>
  <c r="D95" i="13"/>
  <c r="D94" i="13"/>
  <c r="C94" i="13"/>
  <c r="E94" i="13" s="1"/>
  <c r="D93" i="13"/>
  <c r="C93" i="13"/>
  <c r="D92" i="13"/>
  <c r="C92" i="13"/>
  <c r="E92" i="13" s="1"/>
  <c r="D91" i="13"/>
  <c r="D90" i="13"/>
  <c r="C90" i="13"/>
  <c r="E90" i="13" s="1"/>
  <c r="D89" i="13"/>
  <c r="D88" i="13"/>
  <c r="C88" i="13"/>
  <c r="E88" i="13" s="1"/>
  <c r="D87" i="13"/>
  <c r="D86" i="13"/>
  <c r="C86" i="13"/>
  <c r="E86" i="13" s="1"/>
  <c r="D85" i="13"/>
  <c r="C85" i="13"/>
  <c r="E85" i="13" s="1"/>
  <c r="D84" i="13"/>
  <c r="C84" i="13"/>
  <c r="E84" i="13" s="1"/>
  <c r="D83" i="13"/>
  <c r="C83" i="13"/>
  <c r="D82" i="13"/>
  <c r="C82" i="13"/>
  <c r="E82" i="13" s="1"/>
  <c r="D81" i="13"/>
  <c r="C81" i="13"/>
  <c r="E81" i="13" s="1"/>
  <c r="D80" i="13"/>
  <c r="C80" i="13"/>
  <c r="E80" i="13" s="1"/>
  <c r="D79" i="13"/>
  <c r="C79" i="13"/>
  <c r="D78" i="13"/>
  <c r="C78" i="13"/>
  <c r="E78" i="13" s="1"/>
  <c r="D77" i="13"/>
  <c r="C77" i="13"/>
  <c r="E77" i="13" s="1"/>
  <c r="D76" i="13"/>
  <c r="C76" i="13"/>
  <c r="E76" i="13" s="1"/>
  <c r="D75" i="13"/>
  <c r="C75" i="13"/>
  <c r="D74" i="13"/>
  <c r="C74" i="13"/>
  <c r="E74" i="13" s="1"/>
  <c r="D73" i="13"/>
  <c r="C73" i="13"/>
  <c r="E73" i="13" s="1"/>
  <c r="D72" i="13"/>
  <c r="C72" i="13"/>
  <c r="E72" i="13" s="1"/>
  <c r="D71" i="13"/>
  <c r="D70" i="13"/>
  <c r="C70" i="13"/>
  <c r="E70" i="13" s="1"/>
  <c r="D69" i="13"/>
  <c r="C69" i="13"/>
  <c r="D68" i="13"/>
  <c r="C68" i="13"/>
  <c r="E68" i="13" s="1"/>
  <c r="D67" i="13"/>
  <c r="C67" i="13"/>
  <c r="E67" i="13" s="1"/>
  <c r="D66" i="13"/>
  <c r="C66" i="13"/>
  <c r="E66" i="13" s="1"/>
  <c r="D65" i="13"/>
  <c r="C65" i="13"/>
  <c r="D64" i="13"/>
  <c r="C64" i="13"/>
  <c r="E64" i="13" s="1"/>
  <c r="D63" i="13"/>
  <c r="C63" i="13"/>
  <c r="E63" i="13" s="1"/>
  <c r="D62" i="13"/>
  <c r="C62" i="13"/>
  <c r="E62" i="13" s="1"/>
  <c r="D61" i="13"/>
  <c r="C61" i="13"/>
  <c r="D60" i="13"/>
  <c r="C60" i="13"/>
  <c r="E60" i="13" s="1"/>
  <c r="D59" i="13"/>
  <c r="D58" i="13"/>
  <c r="C58" i="13"/>
  <c r="E58" i="13" s="1"/>
  <c r="D57" i="13"/>
  <c r="C57" i="13"/>
  <c r="E57" i="13" s="1"/>
  <c r="D56" i="13"/>
  <c r="C56" i="13"/>
  <c r="E56" i="13" s="1"/>
  <c r="D55" i="13"/>
  <c r="D54" i="13"/>
  <c r="C54" i="13"/>
  <c r="E54" i="13" s="1"/>
  <c r="D53" i="13"/>
  <c r="C53" i="13"/>
  <c r="D52" i="13"/>
  <c r="C52" i="13"/>
  <c r="E52" i="13" s="1"/>
  <c r="D51" i="13"/>
  <c r="D50" i="13"/>
  <c r="C50" i="13"/>
  <c r="E50" i="13" s="1"/>
  <c r="D49" i="13"/>
  <c r="D48" i="13"/>
  <c r="C48" i="13"/>
  <c r="E48" i="13" s="1"/>
  <c r="D47" i="13"/>
  <c r="D46" i="13"/>
  <c r="C46" i="13"/>
  <c r="E46" i="13" s="1"/>
  <c r="D45" i="13"/>
  <c r="C45" i="13"/>
  <c r="E45" i="13" s="1"/>
  <c r="D44" i="13"/>
  <c r="D43" i="13"/>
  <c r="C43" i="13"/>
  <c r="D42" i="13"/>
  <c r="C42" i="13"/>
  <c r="E42" i="13" s="1"/>
  <c r="D41" i="13"/>
  <c r="C41" i="13"/>
  <c r="E41" i="13" s="1"/>
  <c r="D40" i="13"/>
  <c r="C40" i="13"/>
  <c r="E40" i="13" s="1"/>
  <c r="D39" i="13"/>
  <c r="C39" i="13"/>
  <c r="D38" i="13"/>
  <c r="C38" i="13"/>
  <c r="E38" i="13" s="1"/>
  <c r="D37" i="13"/>
  <c r="C37" i="13"/>
  <c r="E37" i="13" s="1"/>
  <c r="D36" i="13"/>
  <c r="C36" i="13"/>
  <c r="E36" i="13" s="1"/>
  <c r="D35" i="13"/>
  <c r="C35" i="13"/>
  <c r="E35" i="13" s="1"/>
  <c r="D34" i="13"/>
  <c r="C34" i="13"/>
  <c r="E34" i="13" s="1"/>
  <c r="D33" i="13"/>
  <c r="C33" i="13"/>
  <c r="E33" i="13" s="1"/>
  <c r="D32" i="13"/>
  <c r="C32" i="13"/>
  <c r="E32" i="13" s="1"/>
  <c r="D31" i="13"/>
  <c r="C31" i="13"/>
  <c r="E31" i="13" s="1"/>
  <c r="D30" i="13"/>
  <c r="C30" i="13"/>
  <c r="E30" i="13" s="1"/>
  <c r="D29" i="13"/>
  <c r="C29" i="13"/>
  <c r="E29" i="13" s="1"/>
  <c r="D28" i="13"/>
  <c r="C28" i="13"/>
  <c r="E28" i="13" s="1"/>
  <c r="D27" i="13"/>
  <c r="C27" i="13"/>
  <c r="E27" i="13" s="1"/>
  <c r="D26" i="13"/>
  <c r="C26" i="13"/>
  <c r="E26" i="13" s="1"/>
  <c r="D25" i="13"/>
  <c r="C25" i="13"/>
  <c r="E25" i="13" s="1"/>
  <c r="D24" i="13"/>
  <c r="C24" i="13"/>
  <c r="E24" i="13" s="1"/>
  <c r="D23" i="13"/>
  <c r="C23" i="13"/>
  <c r="E23" i="13" s="1"/>
  <c r="D22" i="13"/>
  <c r="C22" i="13"/>
  <c r="E22" i="13" s="1"/>
  <c r="D21" i="13"/>
  <c r="C21" i="13"/>
  <c r="E21" i="13" s="1"/>
  <c r="D20" i="13"/>
  <c r="C20" i="13"/>
  <c r="E20" i="13" s="1"/>
  <c r="D19" i="13"/>
  <c r="D18" i="13"/>
  <c r="C18" i="13"/>
  <c r="E18" i="13" s="1"/>
  <c r="D17" i="13"/>
  <c r="C17" i="13"/>
  <c r="E17" i="13" s="1"/>
  <c r="D16" i="13"/>
  <c r="C16" i="13"/>
  <c r="E16" i="13" s="1"/>
  <c r="D15" i="13"/>
  <c r="C15" i="13"/>
  <c r="E15" i="13" s="1"/>
  <c r="D14" i="13"/>
  <c r="C14" i="13"/>
  <c r="E14" i="13" s="1"/>
  <c r="D13" i="13"/>
  <c r="C13" i="13"/>
  <c r="E13" i="13" s="1"/>
  <c r="D12" i="13"/>
  <c r="C12" i="13"/>
  <c r="E12" i="13" s="1"/>
  <c r="D11" i="13"/>
  <c r="C11" i="13"/>
  <c r="E11" i="13" s="1"/>
  <c r="D10" i="13"/>
  <c r="C10" i="13"/>
  <c r="E10" i="13" s="1"/>
  <c r="D9" i="13"/>
  <c r="D8" i="13"/>
  <c r="C8" i="13"/>
  <c r="E8" i="13" s="1"/>
  <c r="D7" i="13"/>
  <c r="D109" i="13" s="1"/>
  <c r="C7" i="13"/>
  <c r="E7" i="13" l="1"/>
  <c r="E39" i="13"/>
  <c r="E43" i="13"/>
  <c r="E53" i="13"/>
  <c r="E61" i="13"/>
  <c r="E65" i="13"/>
  <c r="E69" i="13"/>
  <c r="E75" i="13"/>
  <c r="E79" i="13"/>
  <c r="E83" i="13"/>
  <c r="E93" i="13"/>
  <c r="E99" i="13"/>
  <c r="E105" i="13"/>
  <c r="C106" i="13"/>
  <c r="E106" i="13" s="1"/>
  <c r="E119" i="13"/>
  <c r="G112" i="13"/>
  <c r="G113" i="13"/>
  <c r="G114" i="13"/>
  <c r="G115" i="13"/>
  <c r="G116" i="13"/>
  <c r="G117" i="13"/>
  <c r="G118" i="13"/>
  <c r="D119" i="13"/>
  <c r="E87" i="13"/>
  <c r="E47" i="13"/>
  <c r="E71" i="13"/>
  <c r="E91" i="13"/>
  <c r="E51" i="13"/>
  <c r="E55" i="13"/>
  <c r="E95" i="13"/>
  <c r="E89" i="13"/>
  <c r="E59" i="13"/>
  <c r="E103" i="13"/>
  <c r="E107" i="13"/>
  <c r="E262" i="13"/>
  <c r="E264" i="13"/>
  <c r="E266" i="13"/>
  <c r="E268" i="13"/>
  <c r="K126" i="12"/>
  <c r="J118" i="12"/>
  <c r="G118" i="12"/>
  <c r="I118" i="12"/>
  <c r="C151" i="12"/>
  <c r="I17" i="12"/>
  <c r="M17" i="12" s="1"/>
  <c r="C106" i="12" s="1"/>
  <c r="L7" i="12"/>
  <c r="J7" i="12"/>
  <c r="K7" i="12" s="1"/>
  <c r="I119" i="12"/>
  <c r="I120" i="12"/>
  <c r="I121" i="12"/>
  <c r="I122" i="12"/>
  <c r="I123" i="12"/>
  <c r="I124" i="12"/>
  <c r="H119" i="12"/>
  <c r="H120" i="12"/>
  <c r="H121" i="12"/>
  <c r="H122" i="12"/>
  <c r="H123" i="12"/>
  <c r="H124" i="12"/>
  <c r="G119" i="12"/>
  <c r="J119" i="12" s="1"/>
  <c r="G120" i="12"/>
  <c r="J120" i="12" s="1"/>
  <c r="G121" i="12"/>
  <c r="J121" i="12" s="1"/>
  <c r="G122" i="12"/>
  <c r="J122" i="12" s="1"/>
  <c r="G123" i="12"/>
  <c r="J123" i="12" s="1"/>
  <c r="G124" i="12"/>
  <c r="J124" i="12" s="1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7" i="12"/>
  <c r="C11" i="12"/>
  <c r="C15" i="12"/>
  <c r="C17" i="12"/>
  <c r="C22" i="12"/>
  <c r="C25" i="12"/>
  <c r="C27" i="12"/>
  <c r="C28" i="12"/>
  <c r="C32" i="12"/>
  <c r="C33" i="12"/>
  <c r="C35" i="12"/>
  <c r="C36" i="12"/>
  <c r="C37" i="12"/>
  <c r="C41" i="12"/>
  <c r="C43" i="12"/>
  <c r="C45" i="12"/>
  <c r="C46" i="12"/>
  <c r="C48" i="12"/>
  <c r="C50" i="12"/>
  <c r="C52" i="12"/>
  <c r="C53" i="12"/>
  <c r="C54" i="12"/>
  <c r="C61" i="12"/>
  <c r="C63" i="12"/>
  <c r="C65" i="12"/>
  <c r="C66" i="12"/>
  <c r="C68" i="12"/>
  <c r="C69" i="12"/>
  <c r="C70" i="12"/>
  <c r="C73" i="12"/>
  <c r="C74" i="12"/>
  <c r="C75" i="12"/>
  <c r="C77" i="12"/>
  <c r="C78" i="12"/>
  <c r="C79" i="12"/>
  <c r="C94" i="12"/>
  <c r="C97" i="12"/>
  <c r="C102" i="12"/>
  <c r="L8" i="12"/>
  <c r="L9" i="12"/>
  <c r="L10" i="12"/>
  <c r="L11" i="12"/>
  <c r="L12" i="12"/>
  <c r="L13" i="12"/>
  <c r="J8" i="12"/>
  <c r="K8" i="12" s="1"/>
  <c r="J9" i="12"/>
  <c r="K9" i="12" s="1"/>
  <c r="J10" i="12"/>
  <c r="K10" i="12" s="1"/>
  <c r="J11" i="12"/>
  <c r="K11" i="12" s="1"/>
  <c r="J12" i="12"/>
  <c r="K12" i="12" s="1"/>
  <c r="J13" i="12"/>
  <c r="K13" i="12" s="1"/>
  <c r="I18" i="12"/>
  <c r="M18" i="12" s="1"/>
  <c r="I19" i="12"/>
  <c r="M19" i="12" s="1"/>
  <c r="I20" i="12"/>
  <c r="M20" i="12" s="1"/>
  <c r="C16" i="12" s="1"/>
  <c r="I21" i="12"/>
  <c r="M21" i="12" s="1"/>
  <c r="C44" i="12" s="1"/>
  <c r="I22" i="12"/>
  <c r="M22" i="12" s="1"/>
  <c r="C64" i="12" s="1"/>
  <c r="I23" i="12"/>
  <c r="M23" i="12" s="1"/>
  <c r="C100" i="12" s="1"/>
  <c r="I24" i="12"/>
  <c r="M24" i="12" s="1"/>
  <c r="C34" i="12" s="1"/>
  <c r="I25" i="12"/>
  <c r="M25" i="12" s="1"/>
  <c r="I26" i="12"/>
  <c r="M26" i="12" s="1"/>
  <c r="C13" i="12" s="1"/>
  <c r="I27" i="12"/>
  <c r="M27" i="12" s="1"/>
  <c r="C9" i="12" s="1"/>
  <c r="I28" i="12"/>
  <c r="M28" i="12" s="1"/>
  <c r="C30" i="12" s="1"/>
  <c r="I29" i="12"/>
  <c r="M29" i="12" s="1"/>
  <c r="C42" i="12" s="1"/>
  <c r="I30" i="12"/>
  <c r="M30" i="12" s="1"/>
  <c r="I31" i="12"/>
  <c r="M31" i="12" s="1"/>
  <c r="I32" i="12"/>
  <c r="M32" i="12" s="1"/>
  <c r="C92" i="12" s="1"/>
  <c r="I33" i="12"/>
  <c r="M33" i="12" s="1"/>
  <c r="I34" i="12"/>
  <c r="M34" i="12" s="1"/>
  <c r="I35" i="12"/>
  <c r="M35" i="12" s="1"/>
  <c r="C105" i="12" s="1"/>
  <c r="I36" i="12"/>
  <c r="M36" i="12" s="1"/>
  <c r="C88" i="12" s="1"/>
  <c r="I37" i="12"/>
  <c r="M37" i="12" s="1"/>
  <c r="C90" i="12" s="1"/>
  <c r="I38" i="12"/>
  <c r="M38" i="12" s="1"/>
  <c r="C47" i="12" s="1"/>
  <c r="I39" i="12"/>
  <c r="M39" i="12" s="1"/>
  <c r="C58" i="12" s="1"/>
  <c r="I40" i="12"/>
  <c r="M40" i="12" s="1"/>
  <c r="I41" i="12"/>
  <c r="M41" i="12" s="1"/>
  <c r="I42" i="12"/>
  <c r="M42" i="12" s="1"/>
  <c r="C91" i="12" s="1"/>
  <c r="I43" i="12"/>
  <c r="M43" i="12" s="1"/>
  <c r="I44" i="12"/>
  <c r="M44" i="12" s="1"/>
  <c r="C72" i="12" s="1"/>
  <c r="I45" i="12"/>
  <c r="M45" i="12" s="1"/>
  <c r="C67" i="12" s="1"/>
  <c r="I46" i="12"/>
  <c r="M46" i="12" s="1"/>
  <c r="C26" i="12" s="1"/>
  <c r="I47" i="12"/>
  <c r="M47" i="12" s="1"/>
  <c r="I48" i="12"/>
  <c r="M48" i="12" s="1"/>
  <c r="I49" i="12"/>
  <c r="M49" i="12" s="1"/>
  <c r="I50" i="12"/>
  <c r="M50" i="12" s="1"/>
  <c r="I51" i="12"/>
  <c r="M51" i="12" s="1"/>
  <c r="C18" i="12" s="1"/>
  <c r="I52" i="12"/>
  <c r="M52" i="12" s="1"/>
  <c r="I53" i="12"/>
  <c r="M53" i="12" s="1"/>
  <c r="I54" i="12"/>
  <c r="M54" i="12" s="1"/>
  <c r="C104" i="12" s="1"/>
  <c r="I55" i="12"/>
  <c r="M55" i="12" s="1"/>
  <c r="C23" i="12" s="1"/>
  <c r="I56" i="12"/>
  <c r="M56" i="12" s="1"/>
  <c r="I57" i="12"/>
  <c r="M57" i="12" s="1"/>
  <c r="C80" i="12" s="1"/>
  <c r="I58" i="12"/>
  <c r="M58" i="12" s="1"/>
  <c r="I59" i="12"/>
  <c r="M59" i="12" s="1"/>
  <c r="C39" i="12" s="1"/>
  <c r="I60" i="12"/>
  <c r="M60" i="12" s="1"/>
  <c r="C7" i="12" s="1"/>
  <c r="I61" i="12"/>
  <c r="M61" i="12" s="1"/>
  <c r="I62" i="12"/>
  <c r="M62" i="12" s="1"/>
  <c r="I63" i="12"/>
  <c r="M63" i="12" s="1"/>
  <c r="I64" i="12"/>
  <c r="M64" i="12" s="1"/>
  <c r="C55" i="12" s="1"/>
  <c r="I65" i="12"/>
  <c r="M65" i="12" s="1"/>
  <c r="I66" i="12"/>
  <c r="M66" i="12" s="1"/>
  <c r="I67" i="12"/>
  <c r="M67" i="12" s="1"/>
  <c r="I68" i="12"/>
  <c r="M68" i="12" s="1"/>
  <c r="C56" i="12" s="1"/>
  <c r="I69" i="12"/>
  <c r="M69" i="12" s="1"/>
  <c r="C81" i="12" s="1"/>
  <c r="I70" i="12"/>
  <c r="M70" i="12" s="1"/>
  <c r="I71" i="12"/>
  <c r="M71" i="12" s="1"/>
  <c r="C57" i="12" s="1"/>
  <c r="I72" i="12"/>
  <c r="M72" i="12" s="1"/>
  <c r="I73" i="12"/>
  <c r="M73" i="12" s="1"/>
  <c r="C93" i="12" s="1"/>
  <c r="I74" i="12"/>
  <c r="M74" i="12" s="1"/>
  <c r="I75" i="12"/>
  <c r="M75" i="12" s="1"/>
  <c r="I76" i="12"/>
  <c r="M76" i="12" s="1"/>
  <c r="C60" i="12" s="1"/>
  <c r="I77" i="12"/>
  <c r="M77" i="12" s="1"/>
  <c r="I78" i="12"/>
  <c r="M78" i="12" s="1"/>
  <c r="C95" i="12" s="1"/>
  <c r="I79" i="12"/>
  <c r="M79" i="12" s="1"/>
  <c r="C76" i="12" s="1"/>
  <c r="I80" i="12"/>
  <c r="M80" i="12" s="1"/>
  <c r="I81" i="12"/>
  <c r="M81" i="12" s="1"/>
  <c r="C85" i="12" s="1"/>
  <c r="I82" i="12"/>
  <c r="M82" i="12" s="1"/>
  <c r="C62" i="12" s="1"/>
  <c r="I83" i="12"/>
  <c r="M83" i="12" s="1"/>
  <c r="C82" i="12" s="1"/>
  <c r="I84" i="12"/>
  <c r="M84" i="12" s="1"/>
  <c r="I85" i="12"/>
  <c r="M85" i="12" s="1"/>
  <c r="I86" i="12"/>
  <c r="M86" i="12" s="1"/>
  <c r="C86" i="12" s="1"/>
  <c r="I87" i="12"/>
  <c r="M87" i="12" s="1"/>
  <c r="I88" i="12"/>
  <c r="M88" i="12" s="1"/>
  <c r="C21" i="12" s="1"/>
  <c r="I89" i="12"/>
  <c r="M89" i="12" s="1"/>
  <c r="I90" i="12"/>
  <c r="M90" i="12" s="1"/>
  <c r="C89" i="12" s="1"/>
  <c r="I91" i="12"/>
  <c r="M91" i="12" s="1"/>
  <c r="I92" i="12"/>
  <c r="M92" i="12" s="1"/>
  <c r="I93" i="12"/>
  <c r="M93" i="12" s="1"/>
  <c r="C98" i="12" s="1"/>
  <c r="I94" i="12"/>
  <c r="M94" i="12" s="1"/>
  <c r="C59" i="12" s="1"/>
  <c r="I95" i="12"/>
  <c r="M95" i="12" s="1"/>
  <c r="C101" i="12" s="1"/>
  <c r="I96" i="12"/>
  <c r="M96" i="12" s="1"/>
  <c r="C8" i="12" s="1"/>
  <c r="I97" i="12"/>
  <c r="M97" i="12" s="1"/>
  <c r="I98" i="12"/>
  <c r="M98" i="12" s="1"/>
  <c r="C103" i="12" s="1"/>
  <c r="I99" i="12"/>
  <c r="M99" i="12" s="1"/>
  <c r="I100" i="12"/>
  <c r="M100" i="12" s="1"/>
  <c r="I101" i="12"/>
  <c r="M101" i="12" s="1"/>
  <c r="C83" i="12" s="1"/>
  <c r="I102" i="12"/>
  <c r="M102" i="12" s="1"/>
  <c r="I103" i="12"/>
  <c r="M103" i="12" s="1"/>
  <c r="I104" i="12"/>
  <c r="M104" i="12" s="1"/>
  <c r="C107" i="12" s="1"/>
  <c r="I105" i="12"/>
  <c r="M105" i="12" s="1"/>
  <c r="C96" i="12" s="1"/>
  <c r="I106" i="12"/>
  <c r="M106" i="12" s="1"/>
  <c r="I107" i="12"/>
  <c r="M107" i="12" s="1"/>
  <c r="C99" i="12" s="1"/>
  <c r="I108" i="12"/>
  <c r="M108" i="12" s="1"/>
  <c r="L109" i="12"/>
  <c r="C109" i="13" l="1"/>
  <c r="E109" i="13" s="1"/>
  <c r="E269" i="13"/>
  <c r="E271" i="13" s="1"/>
  <c r="K118" i="12"/>
  <c r="C10" i="12"/>
  <c r="E10" i="12" s="1"/>
  <c r="C12" i="12"/>
  <c r="C84" i="12"/>
  <c r="E84" i="12" s="1"/>
  <c r="C20" i="12"/>
  <c r="E20" i="12" s="1"/>
  <c r="C24" i="12"/>
  <c r="E24" i="12" s="1"/>
  <c r="C31" i="12"/>
  <c r="D109" i="12"/>
  <c r="K124" i="12"/>
  <c r="K122" i="12"/>
  <c r="K120" i="12"/>
  <c r="K14" i="12"/>
  <c r="K123" i="12"/>
  <c r="K121" i="12"/>
  <c r="K119" i="12"/>
  <c r="C108" i="12"/>
  <c r="E108" i="12" s="1"/>
  <c r="C38" i="12"/>
  <c r="E38" i="12" s="1"/>
  <c r="C14" i="12"/>
  <c r="E14" i="12" s="1"/>
  <c r="C40" i="12"/>
  <c r="C29" i="12"/>
  <c r="E29" i="12" s="1"/>
  <c r="C71" i="12"/>
  <c r="E71" i="12" s="1"/>
  <c r="C87" i="12"/>
  <c r="E87" i="12" s="1"/>
  <c r="J14" i="12"/>
  <c r="C51" i="12"/>
  <c r="E51" i="12" s="1"/>
  <c r="C49" i="12"/>
  <c r="E49" i="12" s="1"/>
  <c r="C19" i="12"/>
  <c r="E19" i="12" s="1"/>
  <c r="E104" i="12"/>
  <c r="E72" i="12"/>
  <c r="E40" i="12"/>
  <c r="E8" i="12"/>
  <c r="E107" i="12"/>
  <c r="E105" i="12"/>
  <c r="E103" i="12"/>
  <c r="E101" i="12"/>
  <c r="E99" i="12"/>
  <c r="E97" i="12"/>
  <c r="E95" i="12"/>
  <c r="E93" i="12"/>
  <c r="E91" i="12"/>
  <c r="E89" i="12"/>
  <c r="E85" i="12"/>
  <c r="E83" i="12"/>
  <c r="E81" i="12"/>
  <c r="E79" i="12"/>
  <c r="E77" i="12"/>
  <c r="E75" i="12"/>
  <c r="E73" i="12"/>
  <c r="E69" i="12"/>
  <c r="E67" i="12"/>
  <c r="E65" i="12"/>
  <c r="E63" i="12"/>
  <c r="E61" i="12"/>
  <c r="E59" i="12"/>
  <c r="E57" i="12"/>
  <c r="E55" i="12"/>
  <c r="E53" i="12"/>
  <c r="E47" i="12"/>
  <c r="E45" i="12"/>
  <c r="E43" i="12"/>
  <c r="E41" i="12"/>
  <c r="E39" i="12"/>
  <c r="E37" i="12"/>
  <c r="E35" i="12"/>
  <c r="E33" i="12"/>
  <c r="E31" i="12"/>
  <c r="E27" i="12"/>
  <c r="E25" i="12"/>
  <c r="E23" i="12"/>
  <c r="E21" i="12"/>
  <c r="E17" i="12"/>
  <c r="E15" i="12"/>
  <c r="E13" i="12"/>
  <c r="E11" i="12"/>
  <c r="E9" i="12"/>
  <c r="E106" i="12"/>
  <c r="E102" i="12"/>
  <c r="E100" i="12"/>
  <c r="E98" i="12"/>
  <c r="E96" i="12"/>
  <c r="E94" i="12"/>
  <c r="E92" i="12"/>
  <c r="E90" i="12"/>
  <c r="E88" i="12"/>
  <c r="E86" i="12"/>
  <c r="E82" i="12"/>
  <c r="E80" i="12"/>
  <c r="E78" i="12"/>
  <c r="E76" i="12"/>
  <c r="E74" i="12"/>
  <c r="E70" i="12"/>
  <c r="E68" i="12"/>
  <c r="E66" i="12"/>
  <c r="E64" i="12"/>
  <c r="E62" i="12"/>
  <c r="E60" i="12"/>
  <c r="E58" i="12"/>
  <c r="E56" i="12"/>
  <c r="E54" i="12"/>
  <c r="E52" i="12"/>
  <c r="E50" i="12"/>
  <c r="E48" i="12"/>
  <c r="E46" i="12"/>
  <c r="E44" i="12"/>
  <c r="E42" i="12"/>
  <c r="E36" i="12"/>
  <c r="E34" i="12"/>
  <c r="E32" i="12"/>
  <c r="E30" i="12"/>
  <c r="E28" i="12"/>
  <c r="E26" i="12"/>
  <c r="E22" i="12"/>
  <c r="E18" i="12"/>
  <c r="E16" i="12"/>
  <c r="E12" i="12"/>
  <c r="E7" i="12"/>
  <c r="M8" i="12"/>
  <c r="M10" i="12"/>
  <c r="M12" i="12"/>
  <c r="M7" i="12"/>
  <c r="M9" i="12"/>
  <c r="M11" i="12"/>
  <c r="M13" i="12"/>
  <c r="M109" i="12"/>
  <c r="K125" i="12" l="1"/>
  <c r="K127" i="12" s="1"/>
  <c r="C109" i="12"/>
  <c r="E109" i="12" s="1"/>
</calcChain>
</file>

<file path=xl/sharedStrings.xml><?xml version="1.0" encoding="utf-8"?>
<sst xmlns="http://schemas.openxmlformats.org/spreadsheetml/2006/main" count="706" uniqueCount="163">
  <si>
    <t>Shayan Zamani</t>
  </si>
  <si>
    <t>Jessica Leitao</t>
  </si>
  <si>
    <t>Kyrylo Nikolayev</t>
  </si>
  <si>
    <t>Arman Zamani</t>
  </si>
  <si>
    <t>Scott Barnum</t>
  </si>
  <si>
    <t>Jasmine Farboody</t>
  </si>
  <si>
    <t>Enid Miller</t>
  </si>
  <si>
    <t>Telephone</t>
  </si>
  <si>
    <t>Mail</t>
  </si>
  <si>
    <t>Email</t>
  </si>
  <si>
    <t>Meeting</t>
  </si>
  <si>
    <t>Tax return</t>
  </si>
  <si>
    <t>Corporate minutes</t>
  </si>
  <si>
    <t>Financial statements</t>
  </si>
  <si>
    <t>Employee ID</t>
  </si>
  <si>
    <t>A</t>
  </si>
  <si>
    <t>E</t>
  </si>
  <si>
    <t>B</t>
  </si>
  <si>
    <t>C</t>
  </si>
  <si>
    <t>D</t>
  </si>
  <si>
    <t>F</t>
  </si>
  <si>
    <t>G</t>
  </si>
  <si>
    <t>Time</t>
  </si>
  <si>
    <t>Subtotal</t>
  </si>
  <si>
    <t>Client No.</t>
  </si>
  <si>
    <t>Client Name</t>
  </si>
  <si>
    <t>Employee Name</t>
  </si>
  <si>
    <t>Billing Rate</t>
  </si>
  <si>
    <t>Chargable Hours</t>
  </si>
  <si>
    <t>Work Code</t>
  </si>
  <si>
    <t>Date</t>
  </si>
  <si>
    <t>Billable Hours</t>
  </si>
  <si>
    <t>Amount Due</t>
  </si>
  <si>
    <t>Amount Paid</t>
  </si>
  <si>
    <t>Account Balance</t>
  </si>
  <si>
    <t>Total</t>
  </si>
  <si>
    <t>Modify the cell in each table that is highlighted in a lighter color only!</t>
  </si>
  <si>
    <t>Worst/Best Performer</t>
  </si>
  <si>
    <t>Record Bill Rates</t>
  </si>
  <si>
    <t>Notes</t>
  </si>
  <si>
    <t>Chargeable Hours</t>
  </si>
  <si>
    <t>Overpayment</t>
  </si>
  <si>
    <t>Prepayment</t>
  </si>
  <si>
    <r>
      <rPr>
        <b/>
        <sz val="11"/>
        <color theme="4"/>
        <rFont val="Calibri"/>
        <family val="2"/>
        <scheme val="minor"/>
      </rPr>
      <t xml:space="preserve">Client Table: </t>
    </r>
    <r>
      <rPr>
        <sz val="11"/>
        <color theme="4"/>
        <rFont val="Calibri"/>
        <family val="2"/>
        <scheme val="minor"/>
      </rPr>
      <t>Tracks account balances by client</t>
    </r>
  </si>
  <si>
    <r>
      <rPr>
        <b/>
        <sz val="11"/>
        <color theme="5"/>
        <rFont val="Calibri"/>
        <family val="2"/>
        <scheme val="minor"/>
      </rPr>
      <t xml:space="preserve">Employee Table: </t>
    </r>
    <r>
      <rPr>
        <sz val="11"/>
        <color theme="5"/>
        <rFont val="Calibri"/>
        <family val="2"/>
        <scheme val="minor"/>
      </rPr>
      <t>Tracks employee performance</t>
    </r>
  </si>
  <si>
    <r>
      <rPr>
        <b/>
        <sz val="11"/>
        <color theme="6"/>
        <rFont val="Calibri"/>
        <family val="2"/>
        <scheme val="minor"/>
      </rPr>
      <t xml:space="preserve">Time Table: </t>
    </r>
    <r>
      <rPr>
        <sz val="11"/>
        <color theme="6"/>
        <rFont val="Calibri"/>
        <family val="2"/>
        <scheme val="minor"/>
      </rPr>
      <t>Tracks employees time worked on client engagement</t>
    </r>
  </si>
  <si>
    <t>LEGEND</t>
  </si>
  <si>
    <t>Please enter client no.</t>
  </si>
  <si>
    <t>Less: Payments</t>
  </si>
  <si>
    <t>CLIENT REPORT</t>
  </si>
  <si>
    <r>
      <rPr>
        <b/>
        <sz val="11"/>
        <color theme="7"/>
        <rFont val="Calibri"/>
        <family val="2"/>
        <scheme val="minor"/>
      </rPr>
      <t xml:space="preserve">Payment Table: </t>
    </r>
    <r>
      <rPr>
        <sz val="11"/>
        <color theme="7"/>
        <rFont val="Calibri"/>
        <family val="2"/>
        <scheme val="minor"/>
      </rPr>
      <t>Tracks client payments remitted to us</t>
    </r>
  </si>
  <si>
    <t>NNNNNNNNNN LLP</t>
  </si>
  <si>
    <t>NNNNNNN LLP</t>
  </si>
  <si>
    <r>
      <rPr>
        <b/>
        <sz val="11"/>
        <color theme="7"/>
        <rFont val="Calibri"/>
        <family val="2"/>
        <scheme val="minor"/>
      </rPr>
      <t xml:space="preserve">Payment Table: </t>
    </r>
    <r>
      <rPr>
        <sz val="11"/>
        <color theme="7"/>
        <rFont val="Calibri"/>
        <family val="2"/>
        <scheme val="minor"/>
      </rPr>
      <t>Tracks client payments remitted to us (XXXXXXXXXX  &amp; Associates)</t>
    </r>
  </si>
  <si>
    <t xml:space="preserve">Arman </t>
  </si>
  <si>
    <t xml:space="preserve">Enid </t>
  </si>
  <si>
    <t xml:space="preserve">Jasmine </t>
  </si>
  <si>
    <t xml:space="preserve">Jessica </t>
  </si>
  <si>
    <t xml:space="preserve">Kyrylo </t>
  </si>
  <si>
    <t xml:space="preserve">Scott </t>
  </si>
  <si>
    <t xml:space="preserve">Shayan </t>
  </si>
  <si>
    <t>Alina Lopez</t>
  </si>
  <si>
    <t>Allen Smirov</t>
  </si>
  <si>
    <t>Alma Reed</t>
  </si>
  <si>
    <t>Amanda Dahlal</t>
  </si>
  <si>
    <t>Amar Billooli</t>
  </si>
  <si>
    <t>Amber Johnson</t>
  </si>
  <si>
    <t>Anahet Khacheyan</t>
  </si>
  <si>
    <t>Andrew Drigoddo</t>
  </si>
  <si>
    <t>Andrew Lorrence</t>
  </si>
  <si>
    <t>Ani Zahrahyan</t>
  </si>
  <si>
    <t>Annie Petrosyan</t>
  </si>
  <si>
    <t>Anna Aostrovskaya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</si>
  <si>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</si>
  <si>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</si>
  <si>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</si>
  <si>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</si>
  <si>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</si>
  <si>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</si>
  <si>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</si>
  <si>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</si>
  <si>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</si>
  <si>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</si>
  <si>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</si>
  <si>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</si>
  <si>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</si>
  <si>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</si>
  <si>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</si>
  <si>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</si>
  <si>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</si>
  <si>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</si>
  <si>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</si>
  <si>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</si>
  <si>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</si>
  <si>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</si>
  <si>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</si>
  <si>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</si>
  <si>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</si>
  <si>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</si>
  <si>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</si>
  <si>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</si>
  <si>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X41</t>
  </si>
  <si>
    <t>X42</t>
  </si>
  <si>
    <t>X43</t>
  </si>
  <si>
    <t>X44</t>
  </si>
  <si>
    <t>X45</t>
  </si>
  <si>
    <t>X46</t>
  </si>
  <si>
    <t>X47</t>
  </si>
  <si>
    <t>X48</t>
  </si>
  <si>
    <t>X49</t>
  </si>
  <si>
    <t>X50</t>
  </si>
  <si>
    <t>X51</t>
  </si>
  <si>
    <t>X52</t>
  </si>
  <si>
    <t>X53</t>
  </si>
  <si>
    <t>X54</t>
  </si>
  <si>
    <t>X55</t>
  </si>
  <si>
    <t>X56</t>
  </si>
  <si>
    <t>X57</t>
  </si>
  <si>
    <t>X58</t>
  </si>
  <si>
    <t>X59</t>
  </si>
  <si>
    <t>X60</t>
  </si>
  <si>
    <t>X61</t>
  </si>
  <si>
    <t>X62</t>
  </si>
  <si>
    <t>X63</t>
  </si>
  <si>
    <t>X64</t>
  </si>
  <si>
    <t>X65</t>
  </si>
  <si>
    <t>X66</t>
  </si>
  <si>
    <t>X67</t>
  </si>
  <si>
    <t>X68</t>
  </si>
  <si>
    <t>X69</t>
  </si>
  <si>
    <t>X70</t>
  </si>
  <si>
    <t>X71</t>
  </si>
  <si>
    <t>X72</t>
  </si>
  <si>
    <t>X73</t>
  </si>
  <si>
    <t>X74</t>
  </si>
  <si>
    <t>X75</t>
  </si>
  <si>
    <t>X76</t>
  </si>
  <si>
    <t>X77</t>
  </si>
  <si>
    <t>X78</t>
  </si>
  <si>
    <t>X79</t>
  </si>
  <si>
    <t>X80</t>
  </si>
  <si>
    <t>X81</t>
  </si>
  <si>
    <t>X82</t>
  </si>
  <si>
    <t>X83</t>
  </si>
  <si>
    <t>X84</t>
  </si>
  <si>
    <t>X85</t>
  </si>
  <si>
    <t>X86</t>
  </si>
  <si>
    <t>X87</t>
  </si>
  <si>
    <t>X88</t>
  </si>
  <si>
    <t>X89</t>
  </si>
  <si>
    <t>X90</t>
  </si>
  <si>
    <t>X91</t>
  </si>
  <si>
    <t>X92</t>
  </si>
  <si>
    <t>X93</t>
  </si>
  <si>
    <t>X94</t>
  </si>
  <si>
    <t>X95</t>
  </si>
  <si>
    <t>X96</t>
  </si>
  <si>
    <t>X97</t>
  </si>
  <si>
    <t>X98</t>
  </si>
  <si>
    <t>X99</t>
  </si>
  <si>
    <t>X100</t>
  </si>
  <si>
    <t>X101</t>
  </si>
  <si>
    <t>X102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</si>
</sst>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9" formatCode="&quot;$&quot;#,##0.00"/>
    <numFmt numFmtId="170" formatCode="000"/>
  </numFmts>
  <fonts count="18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color theme="7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double">
        <color theme="5"/>
      </top>
      <bottom style="thin">
        <color theme="5"/>
      </bottom>
      <diagonal/>
    </border>
    <border>
      <left/>
      <right style="thin">
        <color theme="5"/>
      </right>
      <top style="double">
        <color theme="5"/>
      </top>
      <bottom style="thin">
        <color theme="5"/>
      </bottom>
      <diagonal/>
    </border>
    <border>
      <left style="thin">
        <color theme="5"/>
      </left>
      <right/>
      <top style="double">
        <color theme="5"/>
      </top>
      <bottom style="thin">
        <color theme="5"/>
      </bottom>
      <diagonal/>
    </border>
    <border>
      <left/>
      <right/>
      <top style="double">
        <color theme="6"/>
      </top>
      <bottom style="thin">
        <color theme="6"/>
      </bottom>
      <diagonal/>
    </border>
    <border>
      <left/>
      <right style="thin">
        <color theme="6"/>
      </right>
      <top style="double">
        <color theme="6"/>
      </top>
      <bottom style="thin">
        <color theme="6"/>
      </bottom>
      <diagonal/>
    </border>
    <border>
      <left style="thin">
        <color theme="6"/>
      </left>
      <right/>
      <top style="double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theme="8"/>
      </right>
      <top/>
      <bottom style="double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n">
        <color theme="8"/>
      </right>
      <top/>
      <bottom style="thick">
        <color theme="8"/>
      </bottom>
      <diagonal/>
    </border>
  </borders>
  <cellStyleXfs count="5">
    <xf numFmtId="0" fontId="0" fillId="0" borderId="0"/>
    <xf numFmtId="0" fontId="1" fillId="0" borderId="0"/>
    <xf numFmtId="40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8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15" xfId="0" applyFont="1" applyFill="1" applyBorder="1"/>
    <xf numFmtId="0" fontId="3" fillId="5" borderId="14" xfId="0" applyFont="1" applyFill="1" applyBorder="1" applyAlignment="1">
      <alignment horizontal="right"/>
    </xf>
    <xf numFmtId="0" fontId="3" fillId="4" borderId="19" xfId="0" applyFont="1" applyFill="1" applyBorder="1"/>
    <xf numFmtId="44" fontId="0" fillId="0" borderId="19" xfId="0" applyNumberFormat="1" applyFont="1" applyBorder="1"/>
    <xf numFmtId="44" fontId="0" fillId="0" borderId="8" xfId="0" applyNumberFormat="1" applyFont="1" applyBorder="1"/>
    <xf numFmtId="0" fontId="3" fillId="4" borderId="19" xfId="0" applyFont="1" applyFill="1" applyBorder="1" applyAlignment="1">
      <alignment horizontal="right"/>
    </xf>
    <xf numFmtId="0" fontId="3" fillId="4" borderId="8" xfId="0" applyFont="1" applyFill="1" applyBorder="1" applyAlignment="1">
      <alignment horizontal="right"/>
    </xf>
    <xf numFmtId="0" fontId="3" fillId="2" borderId="2" xfId="0" applyFont="1" applyFill="1" applyBorder="1"/>
    <xf numFmtId="0" fontId="3" fillId="3" borderId="9" xfId="0" applyFont="1" applyFill="1" applyBorder="1"/>
    <xf numFmtId="0" fontId="4" fillId="0" borderId="26" xfId="0" applyFont="1" applyBorder="1"/>
    <xf numFmtId="0" fontId="4" fillId="0" borderId="28" xfId="0" applyFont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44" fontId="0" fillId="0" borderId="10" xfId="0" applyNumberFormat="1" applyFont="1" applyBorder="1"/>
    <xf numFmtId="44" fontId="4" fillId="0" borderId="27" xfId="0" applyNumberFormat="1" applyFont="1" applyBorder="1"/>
    <xf numFmtId="0" fontId="3" fillId="3" borderId="9" xfId="0" applyFont="1" applyFill="1" applyBorder="1" applyAlignment="1">
      <alignment horizontal="right"/>
    </xf>
    <xf numFmtId="44" fontId="0" fillId="0" borderId="9" xfId="0" applyNumberFormat="1" applyFont="1" applyBorder="1" applyAlignment="1">
      <alignment horizontal="right"/>
    </xf>
    <xf numFmtId="0" fontId="4" fillId="9" borderId="1" xfId="0" applyFont="1" applyFill="1" applyBorder="1" applyAlignment="1">
      <alignment horizontal="center"/>
    </xf>
    <xf numFmtId="0" fontId="0" fillId="9" borderId="2" xfId="0" applyFont="1" applyFill="1" applyBorder="1"/>
    <xf numFmtId="44" fontId="0" fillId="9" borderId="2" xfId="0" applyNumberFormat="1" applyFont="1" applyFill="1" applyBorder="1"/>
    <xf numFmtId="44" fontId="0" fillId="0" borderId="2" xfId="0" applyNumberFormat="1" applyFont="1" applyFill="1" applyBorder="1"/>
    <xf numFmtId="2" fontId="0" fillId="0" borderId="2" xfId="0" applyNumberFormat="1" applyFont="1" applyFill="1" applyBorder="1"/>
    <xf numFmtId="0" fontId="4" fillId="0" borderId="25" xfId="0" applyFont="1" applyFill="1" applyBorder="1"/>
    <xf numFmtId="0" fontId="4" fillId="0" borderId="23" xfId="0" applyFont="1" applyFill="1" applyBorder="1"/>
    <xf numFmtId="2" fontId="4" fillId="0" borderId="23" xfId="0" applyNumberFormat="1" applyFont="1" applyFill="1" applyBorder="1"/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3" xfId="0" applyNumberFormat="1" applyFont="1" applyFill="1" applyBorder="1" applyAlignment="1"/>
    <xf numFmtId="0" fontId="4" fillId="0" borderId="24" xfId="0" applyNumberFormat="1" applyFont="1" applyFill="1" applyBorder="1" applyAlignment="1"/>
    <xf numFmtId="44" fontId="4" fillId="0" borderId="23" xfId="0" applyNumberFormat="1" applyFont="1" applyFill="1" applyBorder="1"/>
    <xf numFmtId="39" fontId="4" fillId="0" borderId="26" xfId="0" applyNumberFormat="1" applyFont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170" fontId="4" fillId="6" borderId="7" xfId="0" applyNumberFormat="1" applyFont="1" applyFill="1" applyBorder="1" applyAlignment="1">
      <alignment horizontal="center"/>
    </xf>
    <xf numFmtId="0" fontId="0" fillId="6" borderId="19" xfId="0" applyFont="1" applyFill="1" applyBorder="1"/>
    <xf numFmtId="14" fontId="4" fillId="7" borderId="6" xfId="0" applyNumberFormat="1" applyFont="1" applyFill="1" applyBorder="1"/>
    <xf numFmtId="0" fontId="0" fillId="7" borderId="9" xfId="0" applyFont="1" applyFill="1" applyBorder="1" applyAlignment="1">
      <alignment horizontal="center"/>
    </xf>
    <xf numFmtId="170" fontId="0" fillId="7" borderId="9" xfId="0" applyNumberFormat="1" applyFont="1" applyFill="1" applyBorder="1" applyAlignment="1">
      <alignment horizontal="center"/>
    </xf>
    <xf numFmtId="0" fontId="0" fillId="7" borderId="9" xfId="0" applyFont="1" applyFill="1" applyBorder="1"/>
    <xf numFmtId="39" fontId="0" fillId="7" borderId="9" xfId="0" applyNumberFormat="1" applyFont="1" applyFill="1" applyBorder="1"/>
    <xf numFmtId="0" fontId="3" fillId="3" borderId="6" xfId="0" applyFont="1" applyFill="1" applyBorder="1" applyAlignment="1">
      <alignment horizontal="right"/>
    </xf>
    <xf numFmtId="0" fontId="0" fillId="11" borderId="29" xfId="0" applyFill="1" applyBorder="1"/>
    <xf numFmtId="0" fontId="0" fillId="8" borderId="29" xfId="0" applyFill="1" applyBorder="1"/>
    <xf numFmtId="0" fontId="0" fillId="10" borderId="29" xfId="0" applyFill="1" applyBorder="1"/>
    <xf numFmtId="0" fontId="0" fillId="13" borderId="29" xfId="0" applyFill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5" borderId="13" xfId="0" applyFont="1" applyFill="1" applyBorder="1" applyAlignment="1">
      <alignment horizontal="right"/>
    </xf>
    <xf numFmtId="170" fontId="3" fillId="5" borderId="14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4" fillId="0" borderId="20" xfId="0" applyFont="1" applyFill="1" applyBorder="1"/>
    <xf numFmtId="44" fontId="4" fillId="0" borderId="20" xfId="0" applyNumberFormat="1" applyFont="1" applyBorder="1"/>
    <xf numFmtId="44" fontId="4" fillId="0" borderId="12" xfId="0" applyNumberFormat="1" applyFont="1" applyBorder="1"/>
    <xf numFmtId="170" fontId="4" fillId="0" borderId="11" xfId="0" applyNumberFormat="1" applyFont="1" applyFill="1" applyBorder="1" applyAlignment="1"/>
    <xf numFmtId="14" fontId="4" fillId="0" borderId="17" xfId="0" applyNumberFormat="1" applyFont="1" applyBorder="1"/>
    <xf numFmtId="170" fontId="4" fillId="0" borderId="16" xfId="0" applyNumberFormat="1" applyFont="1" applyBorder="1" applyAlignment="1">
      <alignment horizontal="center"/>
    </xf>
    <xf numFmtId="169" fontId="4" fillId="0" borderId="16" xfId="0" applyNumberFormat="1" applyFont="1" applyBorder="1"/>
    <xf numFmtId="0" fontId="4" fillId="0" borderId="18" xfId="0" applyFont="1" applyBorder="1"/>
    <xf numFmtId="0" fontId="0" fillId="0" borderId="22" xfId="0" applyFill="1" applyBorder="1"/>
    <xf numFmtId="44" fontId="0" fillId="0" borderId="22" xfId="0" applyNumberFormat="1" applyFill="1" applyBorder="1"/>
    <xf numFmtId="2" fontId="0" fillId="0" borderId="22" xfId="0" applyNumberFormat="1" applyFill="1" applyBorder="1"/>
    <xf numFmtId="44" fontId="0" fillId="0" borderId="36" xfId="0" applyNumberFormat="1" applyFill="1" applyBorder="1"/>
    <xf numFmtId="0" fontId="0" fillId="0" borderId="21" xfId="0" applyFill="1" applyBorder="1"/>
    <xf numFmtId="44" fontId="0" fillId="0" borderId="21" xfId="0" applyNumberFormat="1" applyFill="1" applyBorder="1"/>
    <xf numFmtId="2" fontId="0" fillId="0" borderId="21" xfId="0" applyNumberFormat="1" applyFill="1" applyBorder="1"/>
    <xf numFmtId="44" fontId="0" fillId="0" borderId="32" xfId="0" applyNumberFormat="1" applyFill="1" applyBorder="1"/>
    <xf numFmtId="0" fontId="17" fillId="0" borderId="35" xfId="0" applyFont="1" applyFill="1" applyBorder="1"/>
    <xf numFmtId="0" fontId="17" fillId="0" borderId="37" xfId="0" applyFont="1" applyFill="1" applyBorder="1"/>
    <xf numFmtId="0" fontId="17" fillId="0" borderId="40" xfId="0" applyFont="1" applyFill="1" applyBorder="1"/>
    <xf numFmtId="44" fontId="4" fillId="0" borderId="42" xfId="0" applyNumberFormat="1" applyFont="1" applyFill="1" applyBorder="1"/>
    <xf numFmtId="44" fontId="4" fillId="0" borderId="39" xfId="0" applyNumberFormat="1" applyFont="1" applyFill="1" applyBorder="1"/>
    <xf numFmtId="44" fontId="4" fillId="0" borderId="36" xfId="0" applyNumberFormat="1" applyFont="1" applyFill="1" applyBorder="1"/>
    <xf numFmtId="0" fontId="4" fillId="0" borderId="41" xfId="0" applyFont="1" applyFill="1" applyBorder="1"/>
    <xf numFmtId="0" fontId="4" fillId="0" borderId="38" xfId="0" applyFont="1" applyFill="1" applyBorder="1"/>
    <xf numFmtId="0" fontId="4" fillId="0" borderId="22" xfId="0" applyFont="1" applyFill="1" applyBorder="1"/>
    <xf numFmtId="0" fontId="4" fillId="0" borderId="3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70" fontId="5" fillId="15" borderId="0" xfId="0" applyNumberFormat="1" applyFont="1" applyFill="1" applyBorder="1" applyAlignment="1">
      <alignment horizontal="left"/>
    </xf>
    <xf numFmtId="170" fontId="0" fillId="14" borderId="14" xfId="0" applyNumberFormat="1" applyFont="1" applyFill="1" applyBorder="1" applyAlignment="1">
      <alignment horizontal="center"/>
    </xf>
    <xf numFmtId="169" fontId="0" fillId="14" borderId="14" xfId="0" applyNumberFormat="1" applyFont="1" applyFill="1" applyBorder="1"/>
    <xf numFmtId="0" fontId="0" fillId="14" borderId="15" xfId="0" applyFont="1" applyFill="1" applyBorder="1"/>
    <xf numFmtId="170" fontId="0" fillId="14" borderId="16" xfId="0" applyNumberFormat="1" applyFont="1" applyFill="1" applyBorder="1" applyAlignment="1">
      <alignment horizontal="center"/>
    </xf>
    <xf numFmtId="169" fontId="0" fillId="14" borderId="16" xfId="0" applyNumberFormat="1" applyFont="1" applyFill="1" applyBorder="1"/>
    <xf numFmtId="0" fontId="0" fillId="14" borderId="18" xfId="0" applyFont="1" applyFill="1" applyBorder="1"/>
    <xf numFmtId="14" fontId="4" fillId="14" borderId="13" xfId="0" applyNumberFormat="1" applyFont="1" applyFill="1" applyBorder="1"/>
    <xf numFmtId="14" fontId="4" fillId="14" borderId="17" xfId="0" applyNumberFormat="1" applyFont="1" applyFill="1" applyBorder="1"/>
    <xf numFmtId="0" fontId="3" fillId="12" borderId="33" xfId="0" applyFont="1" applyFill="1" applyBorder="1" applyAlignment="1"/>
    <xf numFmtId="0" fontId="3" fillId="12" borderId="0" xfId="0" applyFont="1" applyFill="1" applyBorder="1" applyAlignment="1"/>
    <xf numFmtId="0" fontId="3" fillId="12" borderId="34" xfId="0" applyFont="1" applyFill="1" applyBorder="1" applyAlignment="1"/>
    <xf numFmtId="0" fontId="17" fillId="0" borderId="33" xfId="0" applyFont="1" applyFill="1" applyBorder="1" applyAlignment="1"/>
    <xf numFmtId="0" fontId="17" fillId="0" borderId="0" xfId="0" applyFont="1" applyFill="1" applyBorder="1" applyAlignment="1"/>
    <xf numFmtId="0" fontId="17" fillId="0" borderId="34" xfId="0" applyFont="1" applyFill="1" applyBorder="1" applyAlignment="1"/>
    <xf numFmtId="0" fontId="17" fillId="0" borderId="43" xfId="0" applyFont="1" applyFill="1" applyBorder="1" applyAlignment="1"/>
    <xf numFmtId="0" fontId="17" fillId="0" borderId="44" xfId="0" applyFont="1" applyFill="1" applyBorder="1" applyAlignment="1"/>
    <xf numFmtId="0" fontId="17" fillId="0" borderId="45" xfId="0" applyFont="1" applyFill="1" applyBorder="1" applyAlignment="1"/>
    <xf numFmtId="0" fontId="0" fillId="0" borderId="30" xfId="0" applyFont="1" applyBorder="1" applyAlignment="1">
      <alignment horizontal="right" vertical="center" textRotation="9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3" fillId="12" borderId="33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34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33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7" fillId="0" borderId="45" xfId="0" applyFont="1" applyFill="1" applyBorder="1" applyAlignment="1">
      <alignment horizontal="center"/>
    </xf>
  </cellXfs>
  <cellStyles count="5">
    <cellStyle name="Comma 2" xfId="2"/>
    <cellStyle name="Currency 2" xfId="4"/>
    <cellStyle name="Heading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84666</xdr:colOff>
      <xdr:row>22</xdr:row>
      <xdr:rowOff>63500</xdr:rowOff>
    </xdr:from>
    <xdr:to>
      <xdr:col>2</xdr:col>
      <xdr:colOff>0</xdr:colOff>
      <xdr:row>53</xdr:row>
      <xdr:rowOff>137584</xdr:rowOff>
    </xdr:to>
    <xdr:sp macro="" textlink="">
      <xdr:nvSpPr>
        <xdr:cNvPr id="2" name="Oval 1"/>
        <xdr:cNvSpPr/>
      </xdr:nvSpPr>
      <xdr:spPr>
        <a:xfrm>
          <a:off x="878416" y="4296833"/>
          <a:ext cx="1619251" cy="597958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/>
            <a:t>I changed ALL the clients'</a:t>
          </a:r>
          <a:r>
            <a:rPr lang="en-US" sz="1800" baseline="0"/>
            <a:t> names to protect their privacy, in case that the original designer used real client names</a:t>
          </a:r>
          <a:endParaRPr 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tabSelected="1" zoomScaleNormal="100" workbookViewId="0">
      <pane ySplit="4" topLeftCell="A5" activePane="bottomLeft" state="frozen"/>
      <selection pane="bottomLeft" activeCell="B1" sqref="B1"/>
    </sheetView>
  </sheetViews>
  <sheetFormatPr defaultColWidth="10.5703125" defaultRowHeight="15" x14ac:dyDescent="0.25"/>
  <cols>
    <col min="1" max="1" width="21.140625" bestFit="1" customWidth="1"/>
    <col min="2" max="2" width="25.5703125" bestFit="1" customWidth="1"/>
    <col min="3" max="3" width="12.42578125" bestFit="1" customWidth="1"/>
    <col min="4" max="4" width="60.5703125" bestFit="1" customWidth="1"/>
    <col min="5" max="5" width="19.5703125" bestFit="1" customWidth="1"/>
    <col min="6" max="6" width="15.85546875" bestFit="1" customWidth="1"/>
    <col min="7" max="7" width="21" bestFit="1" customWidth="1"/>
  </cols>
  <sheetData>
    <row r="1" spans="1:6" ht="15.75" customHeight="1" x14ac:dyDescent="0.25">
      <c r="A1" s="57" t="s">
        <v>51</v>
      </c>
      <c r="C1" s="104" t="s">
        <v>46</v>
      </c>
      <c r="D1" s="51" t="s">
        <v>43</v>
      </c>
      <c r="F1" s="1"/>
    </row>
    <row r="2" spans="1:6" ht="15.75" customHeight="1" x14ac:dyDescent="0.25">
      <c r="A2" s="58" t="s">
        <v>31</v>
      </c>
      <c r="C2" s="104"/>
      <c r="D2" s="52" t="s">
        <v>44</v>
      </c>
    </row>
    <row r="3" spans="1:6" ht="15" customHeight="1" x14ac:dyDescent="0.25">
      <c r="A3" s="105" t="s">
        <v>36</v>
      </c>
      <c r="B3" s="105"/>
      <c r="C3" s="104"/>
      <c r="D3" s="53" t="s">
        <v>45</v>
      </c>
    </row>
    <row r="4" spans="1:6" x14ac:dyDescent="0.25">
      <c r="A4" s="105"/>
      <c r="B4" s="105"/>
      <c r="C4" s="104"/>
      <c r="D4" s="54" t="s">
        <v>50</v>
      </c>
    </row>
    <row r="6" spans="1:6" x14ac:dyDescent="0.25">
      <c r="A6" s="4" t="s">
        <v>24</v>
      </c>
      <c r="B6" s="7" t="s">
        <v>25</v>
      </c>
      <c r="C6" s="10" t="s">
        <v>32</v>
      </c>
      <c r="D6" s="10" t="s">
        <v>33</v>
      </c>
      <c r="E6" s="11" t="s">
        <v>34</v>
      </c>
    </row>
    <row r="7" spans="1:6" x14ac:dyDescent="0.25">
      <c r="A7" s="39">
        <v>1</v>
      </c>
      <c r="B7" s="40" t="s">
        <v>61</v>
      </c>
      <c r="C7" s="8">
        <f t="shared" ref="C7:C70" si="0">SUMIF($D$122:$D$213, A7, $G$122:$G$213)</f>
        <v>6.01</v>
      </c>
      <c r="D7" s="8">
        <f t="shared" ref="D7:D70" si="1">SUMIF($B$217:$B$255, A7, $C$217:$C$255)</f>
        <v>0</v>
      </c>
      <c r="E7" s="9">
        <f t="shared" ref="E7:E70" si="2">C7-D7</f>
        <v>6.01</v>
      </c>
    </row>
    <row r="8" spans="1:6" x14ac:dyDescent="0.25">
      <c r="A8" s="39">
        <v>2</v>
      </c>
      <c r="B8" s="40" t="s">
        <v>62</v>
      </c>
      <c r="C8" s="8">
        <f t="shared" si="0"/>
        <v>18.03</v>
      </c>
      <c r="D8" s="8">
        <f t="shared" si="1"/>
        <v>0</v>
      </c>
      <c r="E8" s="9">
        <f t="shared" si="2"/>
        <v>18.03</v>
      </c>
    </row>
    <row r="9" spans="1:6" x14ac:dyDescent="0.25">
      <c r="A9" s="39">
        <v>3</v>
      </c>
      <c r="B9" s="40" t="s">
        <v>63</v>
      </c>
      <c r="C9" s="8">
        <f t="shared" si="0"/>
        <v>10.818</v>
      </c>
      <c r="D9" s="8">
        <f t="shared" si="1"/>
        <v>0</v>
      </c>
      <c r="E9" s="9">
        <f t="shared" si="2"/>
        <v>10.818</v>
      </c>
    </row>
    <row r="10" spans="1:6" x14ac:dyDescent="0.25">
      <c r="A10" s="39">
        <v>4</v>
      </c>
      <c r="B10" s="40" t="s">
        <v>64</v>
      </c>
      <c r="C10" s="8">
        <f t="shared" si="0"/>
        <v>321.53499999999997</v>
      </c>
      <c r="D10" s="8">
        <f t="shared" si="1"/>
        <v>0</v>
      </c>
      <c r="E10" s="9">
        <f t="shared" si="2"/>
        <v>321.53499999999997</v>
      </c>
    </row>
    <row r="11" spans="1:6" x14ac:dyDescent="0.25">
      <c r="A11" s="39">
        <v>5</v>
      </c>
      <c r="B11" s="40" t="s">
        <v>65</v>
      </c>
      <c r="C11" s="8">
        <f t="shared" si="0"/>
        <v>0</v>
      </c>
      <c r="D11" s="8">
        <f t="shared" si="1"/>
        <v>0</v>
      </c>
      <c r="E11" s="9">
        <f t="shared" si="2"/>
        <v>0</v>
      </c>
    </row>
    <row r="12" spans="1:6" x14ac:dyDescent="0.25">
      <c r="A12" s="39">
        <v>6</v>
      </c>
      <c r="B12" s="40" t="s">
        <v>66</v>
      </c>
      <c r="C12" s="8">
        <f t="shared" si="0"/>
        <v>327.54500000000007</v>
      </c>
      <c r="D12" s="8">
        <f t="shared" si="1"/>
        <v>0</v>
      </c>
      <c r="E12" s="9">
        <f t="shared" si="2"/>
        <v>327.54500000000007</v>
      </c>
    </row>
    <row r="13" spans="1:6" x14ac:dyDescent="0.25">
      <c r="A13" s="39">
        <v>7</v>
      </c>
      <c r="B13" s="40" t="s">
        <v>67</v>
      </c>
      <c r="C13" s="8">
        <f t="shared" si="0"/>
        <v>72.12</v>
      </c>
      <c r="D13" s="8">
        <f t="shared" si="1"/>
        <v>125</v>
      </c>
      <c r="E13" s="9">
        <f t="shared" si="2"/>
        <v>-52.879999999999995</v>
      </c>
    </row>
    <row r="14" spans="1:6" x14ac:dyDescent="0.25">
      <c r="A14" s="39">
        <v>8</v>
      </c>
      <c r="B14" s="40" t="s">
        <v>68</v>
      </c>
      <c r="C14" s="8">
        <f t="shared" si="0"/>
        <v>180.3</v>
      </c>
      <c r="D14" s="8">
        <f t="shared" si="1"/>
        <v>0</v>
      </c>
      <c r="E14" s="9">
        <f t="shared" si="2"/>
        <v>180.3</v>
      </c>
    </row>
    <row r="15" spans="1:6" x14ac:dyDescent="0.25">
      <c r="A15" s="39">
        <v>9</v>
      </c>
      <c r="B15" s="40" t="s">
        <v>69</v>
      </c>
      <c r="C15" s="8">
        <f t="shared" si="0"/>
        <v>0</v>
      </c>
      <c r="D15" s="8">
        <f t="shared" si="1"/>
        <v>0</v>
      </c>
      <c r="E15" s="9">
        <f t="shared" si="2"/>
        <v>0</v>
      </c>
    </row>
    <row r="16" spans="1:6" x14ac:dyDescent="0.25">
      <c r="A16" s="39">
        <v>10</v>
      </c>
      <c r="B16" s="40" t="s">
        <v>70</v>
      </c>
      <c r="C16" s="8">
        <f t="shared" si="0"/>
        <v>9.0150000000000006</v>
      </c>
      <c r="D16" s="8">
        <f t="shared" si="1"/>
        <v>9.02</v>
      </c>
      <c r="E16" s="9">
        <f t="shared" si="2"/>
        <v>-4.9999999999990052E-3</v>
      </c>
    </row>
    <row r="17" spans="1:5" x14ac:dyDescent="0.25">
      <c r="A17" s="39">
        <v>11</v>
      </c>
      <c r="B17" s="40" t="s">
        <v>71</v>
      </c>
      <c r="C17" s="8">
        <f t="shared" si="0"/>
        <v>0</v>
      </c>
      <c r="D17" s="8">
        <f t="shared" si="1"/>
        <v>0</v>
      </c>
      <c r="E17" s="9">
        <f t="shared" si="2"/>
        <v>0</v>
      </c>
    </row>
    <row r="18" spans="1:5" x14ac:dyDescent="0.25">
      <c r="A18" s="39">
        <v>12</v>
      </c>
      <c r="B18" s="40" t="s">
        <v>72</v>
      </c>
      <c r="C18" s="8">
        <f t="shared" si="0"/>
        <v>9.0150000000000006</v>
      </c>
      <c r="D18" s="8">
        <f t="shared" si="1"/>
        <v>0</v>
      </c>
      <c r="E18" s="9">
        <f t="shared" si="2"/>
        <v>9.0150000000000006</v>
      </c>
    </row>
    <row r="19" spans="1:5" x14ac:dyDescent="0.25">
      <c r="A19" s="39">
        <v>13</v>
      </c>
      <c r="B19" s="40" t="s">
        <v>73</v>
      </c>
      <c r="C19" s="8">
        <f t="shared" si="0"/>
        <v>246.41000000000003</v>
      </c>
      <c r="D19" s="8">
        <f t="shared" si="1"/>
        <v>200</v>
      </c>
      <c r="E19" s="9">
        <f t="shared" si="2"/>
        <v>46.410000000000025</v>
      </c>
    </row>
    <row r="20" spans="1:5" x14ac:dyDescent="0.25">
      <c r="A20" s="39">
        <v>14</v>
      </c>
      <c r="B20" s="40" t="s">
        <v>74</v>
      </c>
      <c r="C20" s="8">
        <f t="shared" si="0"/>
        <v>78.13000000000001</v>
      </c>
      <c r="D20" s="8">
        <f t="shared" si="1"/>
        <v>75</v>
      </c>
      <c r="E20" s="9">
        <f t="shared" si="2"/>
        <v>3.1300000000000097</v>
      </c>
    </row>
    <row r="21" spans="1:5" x14ac:dyDescent="0.25">
      <c r="A21" s="39">
        <v>15</v>
      </c>
      <c r="B21" s="40" t="s">
        <v>75</v>
      </c>
      <c r="C21" s="8">
        <f t="shared" si="0"/>
        <v>48.08</v>
      </c>
      <c r="D21" s="8">
        <f t="shared" si="1"/>
        <v>0</v>
      </c>
      <c r="E21" s="9">
        <f t="shared" si="2"/>
        <v>48.08</v>
      </c>
    </row>
    <row r="22" spans="1:5" x14ac:dyDescent="0.25">
      <c r="A22" s="39">
        <v>16</v>
      </c>
      <c r="B22" s="40" t="s">
        <v>76</v>
      </c>
      <c r="C22" s="8">
        <f t="shared" si="0"/>
        <v>0</v>
      </c>
      <c r="D22" s="8">
        <f t="shared" si="1"/>
        <v>0</v>
      </c>
      <c r="E22" s="9">
        <f t="shared" si="2"/>
        <v>0</v>
      </c>
    </row>
    <row r="23" spans="1:5" x14ac:dyDescent="0.25">
      <c r="A23" s="39">
        <v>17</v>
      </c>
      <c r="B23" s="40" t="s">
        <v>77</v>
      </c>
      <c r="C23" s="8">
        <f t="shared" si="0"/>
        <v>9.0150000000000006</v>
      </c>
      <c r="D23" s="8">
        <f t="shared" si="1"/>
        <v>0</v>
      </c>
      <c r="E23" s="9">
        <f t="shared" si="2"/>
        <v>9.0150000000000006</v>
      </c>
    </row>
    <row r="24" spans="1:5" x14ac:dyDescent="0.25">
      <c r="A24" s="39">
        <v>18</v>
      </c>
      <c r="B24" s="40" t="s">
        <v>78</v>
      </c>
      <c r="C24" s="8">
        <f t="shared" si="0"/>
        <v>84.14</v>
      </c>
      <c r="D24" s="8">
        <f t="shared" si="1"/>
        <v>0</v>
      </c>
      <c r="E24" s="9">
        <f t="shared" si="2"/>
        <v>84.14</v>
      </c>
    </row>
    <row r="25" spans="1:5" x14ac:dyDescent="0.25">
      <c r="A25" s="39">
        <v>19</v>
      </c>
      <c r="B25" s="40" t="s">
        <v>79</v>
      </c>
      <c r="C25" s="8">
        <f t="shared" si="0"/>
        <v>0</v>
      </c>
      <c r="D25" s="8">
        <f t="shared" si="1"/>
        <v>0</v>
      </c>
      <c r="E25" s="9">
        <f t="shared" si="2"/>
        <v>0</v>
      </c>
    </row>
    <row r="26" spans="1:5" x14ac:dyDescent="0.25">
      <c r="A26" s="39">
        <v>20</v>
      </c>
      <c r="B26" s="40" t="s">
        <v>80</v>
      </c>
      <c r="C26" s="8">
        <f t="shared" si="0"/>
        <v>108.18</v>
      </c>
      <c r="D26" s="8">
        <f t="shared" si="1"/>
        <v>108.18</v>
      </c>
      <c r="E26" s="9">
        <f t="shared" si="2"/>
        <v>0</v>
      </c>
    </row>
    <row r="27" spans="1:5" x14ac:dyDescent="0.25">
      <c r="A27" s="39">
        <v>21</v>
      </c>
      <c r="B27" s="40" t="s">
        <v>81</v>
      </c>
      <c r="C27" s="8">
        <f t="shared" si="0"/>
        <v>0</v>
      </c>
      <c r="D27" s="8">
        <f t="shared" si="1"/>
        <v>0</v>
      </c>
      <c r="E27" s="9">
        <f t="shared" si="2"/>
        <v>0</v>
      </c>
    </row>
    <row r="28" spans="1:5" x14ac:dyDescent="0.25">
      <c r="A28" s="39">
        <v>22</v>
      </c>
      <c r="B28" s="40" t="s">
        <v>82</v>
      </c>
      <c r="C28" s="8">
        <f t="shared" si="0"/>
        <v>0</v>
      </c>
      <c r="D28" s="8">
        <f t="shared" si="1"/>
        <v>0</v>
      </c>
      <c r="E28" s="9">
        <f t="shared" si="2"/>
        <v>0</v>
      </c>
    </row>
    <row r="29" spans="1:5" x14ac:dyDescent="0.25">
      <c r="A29" s="39">
        <v>23</v>
      </c>
      <c r="B29" s="40" t="s">
        <v>83</v>
      </c>
      <c r="C29" s="8">
        <f t="shared" si="0"/>
        <v>60.1</v>
      </c>
      <c r="D29" s="8">
        <f t="shared" si="1"/>
        <v>60.1</v>
      </c>
      <c r="E29" s="9">
        <f t="shared" si="2"/>
        <v>0</v>
      </c>
    </row>
    <row r="30" spans="1:5" x14ac:dyDescent="0.25">
      <c r="A30" s="39">
        <v>24</v>
      </c>
      <c r="B30" s="40" t="s">
        <v>84</v>
      </c>
      <c r="C30" s="8">
        <f t="shared" si="0"/>
        <v>18.03</v>
      </c>
      <c r="D30" s="8">
        <f t="shared" si="1"/>
        <v>18.03</v>
      </c>
      <c r="E30" s="9">
        <f t="shared" si="2"/>
        <v>0</v>
      </c>
    </row>
    <row r="31" spans="1:5" x14ac:dyDescent="0.25">
      <c r="A31" s="39">
        <v>25</v>
      </c>
      <c r="B31" s="40" t="s">
        <v>85</v>
      </c>
      <c r="C31" s="8">
        <f t="shared" si="0"/>
        <v>90.15</v>
      </c>
      <c r="D31" s="8">
        <f t="shared" si="1"/>
        <v>75</v>
      </c>
      <c r="E31" s="9">
        <f t="shared" si="2"/>
        <v>15.150000000000006</v>
      </c>
    </row>
    <row r="32" spans="1:5" x14ac:dyDescent="0.25">
      <c r="A32" s="39">
        <v>26</v>
      </c>
      <c r="B32" s="40" t="s">
        <v>86</v>
      </c>
      <c r="C32" s="8">
        <f t="shared" si="0"/>
        <v>0</v>
      </c>
      <c r="D32" s="8">
        <f t="shared" si="1"/>
        <v>0</v>
      </c>
      <c r="E32" s="9">
        <f t="shared" si="2"/>
        <v>0</v>
      </c>
    </row>
    <row r="33" spans="1:5" x14ac:dyDescent="0.25">
      <c r="A33" s="39">
        <v>27</v>
      </c>
      <c r="B33" s="40" t="s">
        <v>87</v>
      </c>
      <c r="C33" s="8">
        <f t="shared" si="0"/>
        <v>0</v>
      </c>
      <c r="D33" s="8">
        <f t="shared" si="1"/>
        <v>0</v>
      </c>
      <c r="E33" s="9">
        <f t="shared" si="2"/>
        <v>0</v>
      </c>
    </row>
    <row r="34" spans="1:5" x14ac:dyDescent="0.25">
      <c r="A34" s="39">
        <v>28</v>
      </c>
      <c r="B34" s="40" t="s">
        <v>88</v>
      </c>
      <c r="C34" s="8">
        <f t="shared" si="0"/>
        <v>72.12</v>
      </c>
      <c r="D34" s="8">
        <f t="shared" si="1"/>
        <v>72.12</v>
      </c>
      <c r="E34" s="9">
        <f t="shared" si="2"/>
        <v>0</v>
      </c>
    </row>
    <row r="35" spans="1:5" x14ac:dyDescent="0.25">
      <c r="A35" s="39">
        <v>29</v>
      </c>
      <c r="B35" s="40" t="s">
        <v>89</v>
      </c>
      <c r="C35" s="8">
        <f t="shared" si="0"/>
        <v>0</v>
      </c>
      <c r="D35" s="8">
        <f t="shared" si="1"/>
        <v>0</v>
      </c>
      <c r="E35" s="9">
        <f t="shared" si="2"/>
        <v>0</v>
      </c>
    </row>
    <row r="36" spans="1:5" x14ac:dyDescent="0.25">
      <c r="A36" s="39">
        <v>30</v>
      </c>
      <c r="B36" s="40" t="s">
        <v>90</v>
      </c>
      <c r="C36" s="8">
        <f t="shared" si="0"/>
        <v>0</v>
      </c>
      <c r="D36" s="8">
        <f t="shared" si="1"/>
        <v>0</v>
      </c>
      <c r="E36" s="9">
        <f t="shared" si="2"/>
        <v>0</v>
      </c>
    </row>
    <row r="37" spans="1:5" x14ac:dyDescent="0.25">
      <c r="A37" s="39">
        <v>31</v>
      </c>
      <c r="B37" s="40" t="s">
        <v>91</v>
      </c>
      <c r="C37" s="8">
        <f t="shared" si="0"/>
        <v>0</v>
      </c>
      <c r="D37" s="8">
        <f t="shared" si="1"/>
        <v>0</v>
      </c>
      <c r="E37" s="9">
        <f t="shared" si="2"/>
        <v>0</v>
      </c>
    </row>
    <row r="38" spans="1:5" x14ac:dyDescent="0.25">
      <c r="A38" s="39">
        <v>32</v>
      </c>
      <c r="B38" s="40" t="s">
        <v>92</v>
      </c>
      <c r="C38" s="8">
        <f t="shared" si="0"/>
        <v>120.2</v>
      </c>
      <c r="D38" s="8">
        <f t="shared" si="1"/>
        <v>120.2</v>
      </c>
      <c r="E38" s="9">
        <f t="shared" si="2"/>
        <v>0</v>
      </c>
    </row>
    <row r="39" spans="1:5" x14ac:dyDescent="0.25">
      <c r="A39" s="39">
        <v>33</v>
      </c>
      <c r="B39" s="40" t="s">
        <v>93</v>
      </c>
      <c r="C39" s="8">
        <f t="shared" si="0"/>
        <v>60.099999999999994</v>
      </c>
      <c r="D39" s="8">
        <f t="shared" si="1"/>
        <v>60.1</v>
      </c>
      <c r="E39" s="9">
        <f t="shared" si="2"/>
        <v>0</v>
      </c>
    </row>
    <row r="40" spans="1:5" x14ac:dyDescent="0.25">
      <c r="A40" s="39">
        <v>34</v>
      </c>
      <c r="B40" s="40" t="s">
        <v>94</v>
      </c>
      <c r="C40" s="8">
        <f t="shared" si="0"/>
        <v>198.33</v>
      </c>
      <c r="D40" s="8">
        <f t="shared" si="1"/>
        <v>175</v>
      </c>
      <c r="E40" s="9">
        <f t="shared" si="2"/>
        <v>23.330000000000013</v>
      </c>
    </row>
    <row r="41" spans="1:5" x14ac:dyDescent="0.25">
      <c r="A41" s="39">
        <v>35</v>
      </c>
      <c r="B41" s="40" t="s">
        <v>95</v>
      </c>
      <c r="C41" s="8">
        <f t="shared" si="0"/>
        <v>0</v>
      </c>
      <c r="D41" s="8">
        <f t="shared" si="1"/>
        <v>0</v>
      </c>
      <c r="E41" s="9">
        <f t="shared" si="2"/>
        <v>0</v>
      </c>
    </row>
    <row r="42" spans="1:5" x14ac:dyDescent="0.25">
      <c r="A42" s="39">
        <v>36</v>
      </c>
      <c r="B42" s="40" t="s">
        <v>96</v>
      </c>
      <c r="C42" s="8">
        <f t="shared" si="0"/>
        <v>36.06</v>
      </c>
      <c r="D42" s="8">
        <f t="shared" si="1"/>
        <v>161.06</v>
      </c>
      <c r="E42" s="9">
        <f t="shared" si="2"/>
        <v>-125</v>
      </c>
    </row>
    <row r="43" spans="1:5" x14ac:dyDescent="0.25">
      <c r="A43" s="39">
        <v>37</v>
      </c>
      <c r="B43" s="40" t="s">
        <v>97</v>
      </c>
      <c r="C43" s="8">
        <f t="shared" si="0"/>
        <v>0</v>
      </c>
      <c r="D43" s="8">
        <f t="shared" si="1"/>
        <v>0</v>
      </c>
      <c r="E43" s="9">
        <f t="shared" si="2"/>
        <v>0</v>
      </c>
    </row>
    <row r="44" spans="1:5" x14ac:dyDescent="0.25">
      <c r="A44" s="39">
        <v>38</v>
      </c>
      <c r="B44" s="40" t="s">
        <v>98</v>
      </c>
      <c r="C44" s="8">
        <f t="shared" si="0"/>
        <v>27.045000000000002</v>
      </c>
      <c r="D44" s="8">
        <f t="shared" si="1"/>
        <v>0</v>
      </c>
      <c r="E44" s="9">
        <f t="shared" si="2"/>
        <v>27.045000000000002</v>
      </c>
    </row>
    <row r="45" spans="1:5" x14ac:dyDescent="0.25">
      <c r="A45" s="39">
        <v>39</v>
      </c>
      <c r="B45" s="40" t="s">
        <v>99</v>
      </c>
      <c r="C45" s="8">
        <f t="shared" si="0"/>
        <v>0</v>
      </c>
      <c r="D45" s="8">
        <f t="shared" si="1"/>
        <v>0</v>
      </c>
      <c r="E45" s="9">
        <f t="shared" si="2"/>
        <v>0</v>
      </c>
    </row>
    <row r="46" spans="1:5" x14ac:dyDescent="0.25">
      <c r="A46" s="39">
        <v>40</v>
      </c>
      <c r="B46" s="40" t="s">
        <v>100</v>
      </c>
      <c r="C46" s="8">
        <f t="shared" si="0"/>
        <v>0</v>
      </c>
      <c r="D46" s="8">
        <f t="shared" si="1"/>
        <v>100</v>
      </c>
      <c r="E46" s="9">
        <f t="shared" si="2"/>
        <v>-100</v>
      </c>
    </row>
    <row r="47" spans="1:5" x14ac:dyDescent="0.25">
      <c r="A47" s="39">
        <v>41</v>
      </c>
      <c r="B47" s="40" t="s">
        <v>101</v>
      </c>
      <c r="C47" s="8">
        <f t="shared" si="0"/>
        <v>9.0150000000000006</v>
      </c>
      <c r="D47" s="8">
        <f t="shared" si="1"/>
        <v>0</v>
      </c>
      <c r="E47" s="9">
        <f t="shared" si="2"/>
        <v>9.0150000000000006</v>
      </c>
    </row>
    <row r="48" spans="1:5" x14ac:dyDescent="0.25">
      <c r="A48" s="39">
        <v>42</v>
      </c>
      <c r="B48" s="40" t="s">
        <v>102</v>
      </c>
      <c r="C48" s="8">
        <f t="shared" si="0"/>
        <v>0</v>
      </c>
      <c r="D48" s="8">
        <f t="shared" si="1"/>
        <v>0</v>
      </c>
      <c r="E48" s="9">
        <f t="shared" si="2"/>
        <v>0</v>
      </c>
    </row>
    <row r="49" spans="1:5" x14ac:dyDescent="0.25">
      <c r="A49" s="39">
        <v>43</v>
      </c>
      <c r="B49" s="40" t="s">
        <v>103</v>
      </c>
      <c r="C49" s="8">
        <f t="shared" si="0"/>
        <v>75.125</v>
      </c>
      <c r="D49" s="8">
        <f t="shared" si="1"/>
        <v>75.13</v>
      </c>
      <c r="E49" s="9">
        <f t="shared" si="2"/>
        <v>-4.9999999999954525E-3</v>
      </c>
    </row>
    <row r="50" spans="1:5" x14ac:dyDescent="0.25">
      <c r="A50" s="39">
        <v>44</v>
      </c>
      <c r="B50" s="40" t="s">
        <v>104</v>
      </c>
      <c r="C50" s="8">
        <f t="shared" si="0"/>
        <v>0</v>
      </c>
      <c r="D50" s="8">
        <f t="shared" si="1"/>
        <v>0</v>
      </c>
      <c r="E50" s="9">
        <f t="shared" si="2"/>
        <v>0</v>
      </c>
    </row>
    <row r="51" spans="1:5" x14ac:dyDescent="0.25">
      <c r="A51" s="39">
        <v>45</v>
      </c>
      <c r="B51" s="40" t="s">
        <v>105</v>
      </c>
      <c r="C51" s="8">
        <f t="shared" si="0"/>
        <v>261.435</v>
      </c>
      <c r="D51" s="8">
        <f t="shared" si="1"/>
        <v>0</v>
      </c>
      <c r="E51" s="9">
        <f t="shared" si="2"/>
        <v>261.435</v>
      </c>
    </row>
    <row r="52" spans="1:5" x14ac:dyDescent="0.25">
      <c r="A52" s="39">
        <v>46</v>
      </c>
      <c r="B52" s="40" t="s">
        <v>106</v>
      </c>
      <c r="C52" s="8">
        <f t="shared" si="0"/>
        <v>0</v>
      </c>
      <c r="D52" s="8">
        <f t="shared" si="1"/>
        <v>0</v>
      </c>
      <c r="E52" s="9">
        <f t="shared" si="2"/>
        <v>0</v>
      </c>
    </row>
    <row r="53" spans="1:5" x14ac:dyDescent="0.25">
      <c r="A53" s="39">
        <v>47</v>
      </c>
      <c r="B53" s="40" t="s">
        <v>107</v>
      </c>
      <c r="C53" s="8">
        <f t="shared" si="0"/>
        <v>0</v>
      </c>
      <c r="D53" s="8">
        <f t="shared" si="1"/>
        <v>0</v>
      </c>
      <c r="E53" s="9">
        <f t="shared" si="2"/>
        <v>0</v>
      </c>
    </row>
    <row r="54" spans="1:5" x14ac:dyDescent="0.25">
      <c r="A54" s="39">
        <v>48</v>
      </c>
      <c r="B54" s="40" t="s">
        <v>108</v>
      </c>
      <c r="C54" s="8">
        <f t="shared" si="0"/>
        <v>0</v>
      </c>
      <c r="D54" s="8">
        <f t="shared" si="1"/>
        <v>100</v>
      </c>
      <c r="E54" s="9">
        <f t="shared" si="2"/>
        <v>-100</v>
      </c>
    </row>
    <row r="55" spans="1:5" x14ac:dyDescent="0.25">
      <c r="A55" s="39">
        <v>49</v>
      </c>
      <c r="B55" s="40" t="s">
        <v>109</v>
      </c>
      <c r="C55" s="8">
        <f t="shared" si="0"/>
        <v>12.02</v>
      </c>
      <c r="D55" s="8">
        <f t="shared" si="1"/>
        <v>0</v>
      </c>
      <c r="E55" s="9">
        <f t="shared" si="2"/>
        <v>12.02</v>
      </c>
    </row>
    <row r="56" spans="1:5" x14ac:dyDescent="0.25">
      <c r="A56" s="39">
        <v>50</v>
      </c>
      <c r="B56" s="40" t="s">
        <v>110</v>
      </c>
      <c r="C56" s="8">
        <f t="shared" si="0"/>
        <v>9.0150000000000006</v>
      </c>
      <c r="D56" s="8">
        <f t="shared" si="1"/>
        <v>35.019999999999996</v>
      </c>
      <c r="E56" s="9">
        <f t="shared" si="2"/>
        <v>-26.004999999999995</v>
      </c>
    </row>
    <row r="57" spans="1:5" x14ac:dyDescent="0.25">
      <c r="A57" s="39">
        <v>51</v>
      </c>
      <c r="B57" s="40" t="s">
        <v>111</v>
      </c>
      <c r="C57" s="8">
        <f t="shared" si="0"/>
        <v>72.12</v>
      </c>
      <c r="D57" s="8">
        <f t="shared" si="1"/>
        <v>0</v>
      </c>
      <c r="E57" s="9">
        <f t="shared" si="2"/>
        <v>72.12</v>
      </c>
    </row>
    <row r="58" spans="1:5" x14ac:dyDescent="0.25">
      <c r="A58" s="39">
        <v>52</v>
      </c>
      <c r="B58" s="40" t="s">
        <v>112</v>
      </c>
      <c r="C58" s="8">
        <f t="shared" si="0"/>
        <v>12.02</v>
      </c>
      <c r="D58" s="8">
        <f t="shared" si="1"/>
        <v>0</v>
      </c>
      <c r="E58" s="9">
        <f t="shared" si="2"/>
        <v>12.02</v>
      </c>
    </row>
    <row r="59" spans="1:5" x14ac:dyDescent="0.25">
      <c r="A59" s="39">
        <v>53</v>
      </c>
      <c r="B59" s="40" t="s">
        <v>113</v>
      </c>
      <c r="C59" s="8">
        <f t="shared" si="0"/>
        <v>24.04</v>
      </c>
      <c r="D59" s="8">
        <f t="shared" si="1"/>
        <v>6.01</v>
      </c>
      <c r="E59" s="9">
        <f t="shared" si="2"/>
        <v>18.03</v>
      </c>
    </row>
    <row r="60" spans="1:5" x14ac:dyDescent="0.25">
      <c r="A60" s="39">
        <v>54</v>
      </c>
      <c r="B60" s="40" t="s">
        <v>114</v>
      </c>
      <c r="C60" s="8">
        <f t="shared" si="0"/>
        <v>48.08</v>
      </c>
      <c r="D60" s="8">
        <f t="shared" si="1"/>
        <v>48.08</v>
      </c>
      <c r="E60" s="9">
        <f t="shared" si="2"/>
        <v>0</v>
      </c>
    </row>
    <row r="61" spans="1:5" x14ac:dyDescent="0.25">
      <c r="A61" s="39">
        <v>55</v>
      </c>
      <c r="B61" s="40" t="s">
        <v>115</v>
      </c>
      <c r="C61" s="8">
        <f t="shared" si="0"/>
        <v>0</v>
      </c>
      <c r="D61" s="8">
        <f t="shared" si="1"/>
        <v>0</v>
      </c>
      <c r="E61" s="9">
        <f t="shared" si="2"/>
        <v>0</v>
      </c>
    </row>
    <row r="62" spans="1:5" x14ac:dyDescent="0.25">
      <c r="A62" s="39">
        <v>56</v>
      </c>
      <c r="B62" s="40" t="s">
        <v>116</v>
      </c>
      <c r="C62" s="8">
        <f t="shared" si="0"/>
        <v>72.12</v>
      </c>
      <c r="D62" s="8">
        <f t="shared" si="1"/>
        <v>0</v>
      </c>
      <c r="E62" s="9">
        <f t="shared" si="2"/>
        <v>72.12</v>
      </c>
    </row>
    <row r="63" spans="1:5" x14ac:dyDescent="0.25">
      <c r="A63" s="39">
        <v>57</v>
      </c>
      <c r="B63" s="40" t="s">
        <v>117</v>
      </c>
      <c r="C63" s="8">
        <f t="shared" si="0"/>
        <v>0</v>
      </c>
      <c r="D63" s="8">
        <f t="shared" si="1"/>
        <v>0</v>
      </c>
      <c r="E63" s="9">
        <f t="shared" si="2"/>
        <v>0</v>
      </c>
    </row>
    <row r="64" spans="1:5" x14ac:dyDescent="0.25">
      <c r="A64" s="39">
        <v>58</v>
      </c>
      <c r="B64" s="40" t="s">
        <v>118</v>
      </c>
      <c r="C64" s="8">
        <f t="shared" si="0"/>
        <v>9.0150000000000006</v>
      </c>
      <c r="D64" s="8">
        <f t="shared" si="1"/>
        <v>0</v>
      </c>
      <c r="E64" s="9">
        <f t="shared" si="2"/>
        <v>9.0150000000000006</v>
      </c>
    </row>
    <row r="65" spans="1:5" x14ac:dyDescent="0.25">
      <c r="A65" s="39">
        <v>59</v>
      </c>
      <c r="B65" s="40" t="s">
        <v>119</v>
      </c>
      <c r="C65" s="8">
        <f t="shared" si="0"/>
        <v>0</v>
      </c>
      <c r="D65" s="8">
        <f t="shared" si="1"/>
        <v>25</v>
      </c>
      <c r="E65" s="9">
        <f t="shared" si="2"/>
        <v>-25</v>
      </c>
    </row>
    <row r="66" spans="1:5" x14ac:dyDescent="0.25">
      <c r="A66" s="39">
        <v>60</v>
      </c>
      <c r="B66" s="40" t="s">
        <v>120</v>
      </c>
      <c r="C66" s="8">
        <f t="shared" si="0"/>
        <v>0</v>
      </c>
      <c r="D66" s="8">
        <f t="shared" si="1"/>
        <v>0</v>
      </c>
      <c r="E66" s="9">
        <f t="shared" si="2"/>
        <v>0</v>
      </c>
    </row>
    <row r="67" spans="1:5" x14ac:dyDescent="0.25">
      <c r="A67" s="39">
        <v>61</v>
      </c>
      <c r="B67" s="40" t="s">
        <v>121</v>
      </c>
      <c r="C67" s="8">
        <f t="shared" si="0"/>
        <v>36.06</v>
      </c>
      <c r="D67" s="8">
        <f t="shared" si="1"/>
        <v>0</v>
      </c>
      <c r="E67" s="9">
        <f t="shared" si="2"/>
        <v>36.06</v>
      </c>
    </row>
    <row r="68" spans="1:5" x14ac:dyDescent="0.25">
      <c r="A68" s="39">
        <v>62</v>
      </c>
      <c r="B68" s="40" t="s">
        <v>122</v>
      </c>
      <c r="C68" s="8">
        <f t="shared" si="0"/>
        <v>0</v>
      </c>
      <c r="D68" s="8">
        <f t="shared" si="1"/>
        <v>0</v>
      </c>
      <c r="E68" s="9">
        <f t="shared" si="2"/>
        <v>0</v>
      </c>
    </row>
    <row r="69" spans="1:5" x14ac:dyDescent="0.25">
      <c r="A69" s="39">
        <v>63</v>
      </c>
      <c r="B69" s="40" t="s">
        <v>123</v>
      </c>
      <c r="C69" s="8">
        <f t="shared" si="0"/>
        <v>0</v>
      </c>
      <c r="D69" s="8">
        <f t="shared" si="1"/>
        <v>0</v>
      </c>
      <c r="E69" s="9">
        <f t="shared" si="2"/>
        <v>0</v>
      </c>
    </row>
    <row r="70" spans="1:5" x14ac:dyDescent="0.25">
      <c r="A70" s="39">
        <v>64</v>
      </c>
      <c r="B70" s="40" t="s">
        <v>124</v>
      </c>
      <c r="C70" s="8">
        <f t="shared" si="0"/>
        <v>0</v>
      </c>
      <c r="D70" s="8">
        <f t="shared" si="1"/>
        <v>0</v>
      </c>
      <c r="E70" s="9">
        <f t="shared" si="2"/>
        <v>0</v>
      </c>
    </row>
    <row r="71" spans="1:5" x14ac:dyDescent="0.25">
      <c r="A71" s="39">
        <v>65</v>
      </c>
      <c r="B71" s="40" t="s">
        <v>125</v>
      </c>
      <c r="C71" s="8">
        <f t="shared" ref="C71:C108" si="3">SUMIF($D$122:$D$213, A71, $G$122:$G$213)</f>
        <v>48.08</v>
      </c>
      <c r="D71" s="8">
        <f t="shared" ref="D71:D108" si="4">SUMIF($B$217:$B$255, A71, $C$217:$C$255)</f>
        <v>0</v>
      </c>
      <c r="E71" s="9">
        <f t="shared" ref="E71:E109" si="5">C71-D71</f>
        <v>48.08</v>
      </c>
    </row>
    <row r="72" spans="1:5" x14ac:dyDescent="0.25">
      <c r="A72" s="39">
        <v>66</v>
      </c>
      <c r="B72" s="40" t="s">
        <v>126</v>
      </c>
      <c r="C72" s="8">
        <f t="shared" si="3"/>
        <v>12.02</v>
      </c>
      <c r="D72" s="8">
        <f t="shared" si="4"/>
        <v>12.2</v>
      </c>
      <c r="E72" s="9">
        <f t="shared" si="5"/>
        <v>-0.17999999999999972</v>
      </c>
    </row>
    <row r="73" spans="1:5" x14ac:dyDescent="0.25">
      <c r="A73" s="39">
        <v>67</v>
      </c>
      <c r="B73" s="40" t="s">
        <v>127</v>
      </c>
      <c r="C73" s="8">
        <f t="shared" si="3"/>
        <v>0</v>
      </c>
      <c r="D73" s="8">
        <f t="shared" si="4"/>
        <v>0</v>
      </c>
      <c r="E73" s="9">
        <f t="shared" si="5"/>
        <v>0</v>
      </c>
    </row>
    <row r="74" spans="1:5" x14ac:dyDescent="0.25">
      <c r="A74" s="39">
        <v>68</v>
      </c>
      <c r="B74" s="40" t="s">
        <v>128</v>
      </c>
      <c r="C74" s="8">
        <f t="shared" si="3"/>
        <v>0</v>
      </c>
      <c r="D74" s="8">
        <f t="shared" si="4"/>
        <v>0</v>
      </c>
      <c r="E74" s="9">
        <f t="shared" si="5"/>
        <v>0</v>
      </c>
    </row>
    <row r="75" spans="1:5" x14ac:dyDescent="0.25">
      <c r="A75" s="39">
        <v>69</v>
      </c>
      <c r="B75" s="40" t="s">
        <v>129</v>
      </c>
      <c r="C75" s="8">
        <f t="shared" si="3"/>
        <v>0</v>
      </c>
      <c r="D75" s="8">
        <f t="shared" si="4"/>
        <v>0</v>
      </c>
      <c r="E75" s="9">
        <f t="shared" si="5"/>
        <v>0</v>
      </c>
    </row>
    <row r="76" spans="1:5" x14ac:dyDescent="0.25">
      <c r="A76" s="39">
        <v>70</v>
      </c>
      <c r="B76" s="40" t="s">
        <v>130</v>
      </c>
      <c r="C76" s="8">
        <f t="shared" si="3"/>
        <v>48.08</v>
      </c>
      <c r="D76" s="8">
        <f t="shared" si="4"/>
        <v>48.08</v>
      </c>
      <c r="E76" s="9">
        <f t="shared" si="5"/>
        <v>0</v>
      </c>
    </row>
    <row r="77" spans="1:5" x14ac:dyDescent="0.25">
      <c r="A77" s="39">
        <v>71</v>
      </c>
      <c r="B77" s="40" t="s">
        <v>131</v>
      </c>
      <c r="C77" s="8">
        <f t="shared" si="3"/>
        <v>0</v>
      </c>
      <c r="D77" s="8">
        <f t="shared" si="4"/>
        <v>0</v>
      </c>
      <c r="E77" s="9">
        <f t="shared" si="5"/>
        <v>0</v>
      </c>
    </row>
    <row r="78" spans="1:5" x14ac:dyDescent="0.25">
      <c r="A78" s="39">
        <v>72</v>
      </c>
      <c r="B78" s="40" t="s">
        <v>132</v>
      </c>
      <c r="C78" s="8">
        <f t="shared" si="3"/>
        <v>0</v>
      </c>
      <c r="D78" s="8">
        <f t="shared" si="4"/>
        <v>0</v>
      </c>
      <c r="E78" s="9">
        <f t="shared" si="5"/>
        <v>0</v>
      </c>
    </row>
    <row r="79" spans="1:5" x14ac:dyDescent="0.25">
      <c r="A79" s="39">
        <v>73</v>
      </c>
      <c r="B79" s="40" t="s">
        <v>133</v>
      </c>
      <c r="C79" s="8">
        <f t="shared" si="3"/>
        <v>0</v>
      </c>
      <c r="D79" s="8">
        <f t="shared" si="4"/>
        <v>0</v>
      </c>
      <c r="E79" s="9">
        <f t="shared" si="5"/>
        <v>0</v>
      </c>
    </row>
    <row r="80" spans="1:5" x14ac:dyDescent="0.25">
      <c r="A80" s="39">
        <v>74</v>
      </c>
      <c r="B80" s="40" t="s">
        <v>134</v>
      </c>
      <c r="C80" s="8">
        <f t="shared" si="3"/>
        <v>72.12</v>
      </c>
      <c r="D80" s="8">
        <f t="shared" si="4"/>
        <v>0</v>
      </c>
      <c r="E80" s="9">
        <f t="shared" si="5"/>
        <v>72.12</v>
      </c>
    </row>
    <row r="81" spans="1:5" x14ac:dyDescent="0.25">
      <c r="A81" s="39">
        <v>75</v>
      </c>
      <c r="B81" s="40" t="s">
        <v>135</v>
      </c>
      <c r="C81" s="8">
        <f t="shared" si="3"/>
        <v>6.01</v>
      </c>
      <c r="D81" s="8">
        <f t="shared" si="4"/>
        <v>6.01</v>
      </c>
      <c r="E81" s="9">
        <f t="shared" si="5"/>
        <v>0</v>
      </c>
    </row>
    <row r="82" spans="1:5" x14ac:dyDescent="0.25">
      <c r="A82" s="39">
        <v>76</v>
      </c>
      <c r="B82" s="40" t="s">
        <v>136</v>
      </c>
      <c r="C82" s="8">
        <f t="shared" si="3"/>
        <v>192.32</v>
      </c>
      <c r="D82" s="8">
        <f t="shared" si="4"/>
        <v>192.32</v>
      </c>
      <c r="E82" s="9">
        <f t="shared" si="5"/>
        <v>0</v>
      </c>
    </row>
    <row r="83" spans="1:5" x14ac:dyDescent="0.25">
      <c r="A83" s="39">
        <v>77</v>
      </c>
      <c r="B83" s="40" t="s">
        <v>137</v>
      </c>
      <c r="C83" s="8">
        <f t="shared" si="3"/>
        <v>18.03</v>
      </c>
      <c r="D83" s="8">
        <f t="shared" si="4"/>
        <v>18.03</v>
      </c>
      <c r="E83" s="9">
        <f t="shared" si="5"/>
        <v>0</v>
      </c>
    </row>
    <row r="84" spans="1:5" x14ac:dyDescent="0.25">
      <c r="A84" s="39">
        <v>78</v>
      </c>
      <c r="B84" s="40" t="s">
        <v>138</v>
      </c>
      <c r="C84" s="8">
        <f t="shared" si="3"/>
        <v>84.14</v>
      </c>
      <c r="D84" s="8">
        <f t="shared" si="4"/>
        <v>0</v>
      </c>
      <c r="E84" s="9">
        <f t="shared" si="5"/>
        <v>84.14</v>
      </c>
    </row>
    <row r="85" spans="1:5" x14ac:dyDescent="0.25">
      <c r="A85" s="39">
        <v>79</v>
      </c>
      <c r="B85" s="40" t="s">
        <v>139</v>
      </c>
      <c r="C85" s="8">
        <f t="shared" si="3"/>
        <v>72.12</v>
      </c>
      <c r="D85" s="8">
        <f t="shared" si="4"/>
        <v>0</v>
      </c>
      <c r="E85" s="9">
        <f t="shared" si="5"/>
        <v>72.12</v>
      </c>
    </row>
    <row r="86" spans="1:5" x14ac:dyDescent="0.25">
      <c r="A86" s="39">
        <v>80</v>
      </c>
      <c r="B86" s="40" t="s">
        <v>140</v>
      </c>
      <c r="C86" s="8">
        <f t="shared" si="3"/>
        <v>36.06</v>
      </c>
      <c r="D86" s="8">
        <f t="shared" si="4"/>
        <v>36.06</v>
      </c>
      <c r="E86" s="9">
        <f t="shared" si="5"/>
        <v>0</v>
      </c>
    </row>
    <row r="87" spans="1:5" x14ac:dyDescent="0.25">
      <c r="A87" s="39">
        <v>81</v>
      </c>
      <c r="B87" s="40" t="s">
        <v>141</v>
      </c>
      <c r="C87" s="8">
        <f t="shared" si="3"/>
        <v>48.08</v>
      </c>
      <c r="D87" s="8">
        <f t="shared" si="4"/>
        <v>0</v>
      </c>
      <c r="E87" s="9">
        <f t="shared" si="5"/>
        <v>48.08</v>
      </c>
    </row>
    <row r="88" spans="1:5" x14ac:dyDescent="0.25">
      <c r="A88" s="39">
        <v>82</v>
      </c>
      <c r="B88" s="40" t="s">
        <v>142</v>
      </c>
      <c r="C88" s="8">
        <f t="shared" si="3"/>
        <v>18.03</v>
      </c>
      <c r="D88" s="8">
        <f t="shared" si="4"/>
        <v>15</v>
      </c>
      <c r="E88" s="9">
        <f t="shared" si="5"/>
        <v>3.0300000000000011</v>
      </c>
    </row>
    <row r="89" spans="1:5" x14ac:dyDescent="0.25">
      <c r="A89" s="39">
        <v>83</v>
      </c>
      <c r="B89" s="40" t="s">
        <v>143</v>
      </c>
      <c r="C89" s="8">
        <f t="shared" si="3"/>
        <v>72.12</v>
      </c>
      <c r="D89" s="8">
        <f t="shared" si="4"/>
        <v>0</v>
      </c>
      <c r="E89" s="9">
        <f t="shared" si="5"/>
        <v>72.12</v>
      </c>
    </row>
    <row r="90" spans="1:5" x14ac:dyDescent="0.25">
      <c r="A90" s="39">
        <v>84</v>
      </c>
      <c r="B90" s="40" t="s">
        <v>144</v>
      </c>
      <c r="C90" s="8">
        <f t="shared" si="3"/>
        <v>24.04</v>
      </c>
      <c r="D90" s="8">
        <f t="shared" si="4"/>
        <v>0</v>
      </c>
      <c r="E90" s="9">
        <f t="shared" si="5"/>
        <v>24.04</v>
      </c>
    </row>
    <row r="91" spans="1:5" x14ac:dyDescent="0.25">
      <c r="A91" s="39">
        <v>85</v>
      </c>
      <c r="B91" s="40" t="s">
        <v>145</v>
      </c>
      <c r="C91" s="8">
        <f t="shared" si="3"/>
        <v>6.01</v>
      </c>
      <c r="D91" s="8">
        <f t="shared" si="4"/>
        <v>0</v>
      </c>
      <c r="E91" s="9">
        <f t="shared" si="5"/>
        <v>6.01</v>
      </c>
    </row>
    <row r="92" spans="1:5" x14ac:dyDescent="0.25">
      <c r="A92" s="39">
        <v>86</v>
      </c>
      <c r="B92" s="40" t="s">
        <v>146</v>
      </c>
      <c r="C92" s="8">
        <f t="shared" si="3"/>
        <v>9.0150000000000006</v>
      </c>
      <c r="D92" s="8">
        <f t="shared" si="4"/>
        <v>0</v>
      </c>
      <c r="E92" s="9">
        <f t="shared" si="5"/>
        <v>9.0150000000000006</v>
      </c>
    </row>
    <row r="93" spans="1:5" x14ac:dyDescent="0.25">
      <c r="A93" s="39">
        <v>87</v>
      </c>
      <c r="B93" s="40" t="s">
        <v>147</v>
      </c>
      <c r="C93" s="8">
        <f t="shared" si="3"/>
        <v>18.03</v>
      </c>
      <c r="D93" s="8">
        <f t="shared" si="4"/>
        <v>18.03</v>
      </c>
      <c r="E93" s="9">
        <f t="shared" si="5"/>
        <v>0</v>
      </c>
    </row>
    <row r="94" spans="1:5" x14ac:dyDescent="0.25">
      <c r="A94" s="39">
        <v>88</v>
      </c>
      <c r="B94" s="40" t="s">
        <v>148</v>
      </c>
      <c r="C94" s="8">
        <f t="shared" si="3"/>
        <v>0</v>
      </c>
      <c r="D94" s="8">
        <f t="shared" si="4"/>
        <v>0</v>
      </c>
      <c r="E94" s="9">
        <f t="shared" si="5"/>
        <v>0</v>
      </c>
    </row>
    <row r="95" spans="1:5" x14ac:dyDescent="0.25">
      <c r="A95" s="39">
        <v>89</v>
      </c>
      <c r="B95" s="40" t="s">
        <v>149</v>
      </c>
      <c r="C95" s="8">
        <f t="shared" si="3"/>
        <v>48.08</v>
      </c>
      <c r="D95" s="8">
        <f t="shared" si="4"/>
        <v>48.08</v>
      </c>
      <c r="E95" s="9">
        <f t="shared" si="5"/>
        <v>0</v>
      </c>
    </row>
    <row r="96" spans="1:5" x14ac:dyDescent="0.25">
      <c r="A96" s="39">
        <v>90</v>
      </c>
      <c r="B96" s="40" t="s">
        <v>150</v>
      </c>
      <c r="C96" s="8">
        <f t="shared" si="3"/>
        <v>72.12</v>
      </c>
      <c r="D96" s="8">
        <f t="shared" si="4"/>
        <v>72.12</v>
      </c>
      <c r="E96" s="9">
        <f t="shared" si="5"/>
        <v>0</v>
      </c>
    </row>
    <row r="97" spans="1:7" x14ac:dyDescent="0.25">
      <c r="A97" s="39">
        <v>91</v>
      </c>
      <c r="B97" s="40" t="s">
        <v>151</v>
      </c>
      <c r="C97" s="8">
        <f t="shared" si="3"/>
        <v>0</v>
      </c>
      <c r="D97" s="8">
        <f t="shared" si="4"/>
        <v>0</v>
      </c>
      <c r="E97" s="9">
        <f t="shared" si="5"/>
        <v>0</v>
      </c>
    </row>
    <row r="98" spans="1:7" x14ac:dyDescent="0.25">
      <c r="A98" s="39">
        <v>92</v>
      </c>
      <c r="B98" s="40" t="s">
        <v>152</v>
      </c>
      <c r="C98" s="8">
        <f t="shared" si="3"/>
        <v>36.06</v>
      </c>
      <c r="D98" s="8">
        <f t="shared" si="4"/>
        <v>0</v>
      </c>
      <c r="E98" s="9">
        <f t="shared" si="5"/>
        <v>36.06</v>
      </c>
    </row>
    <row r="99" spans="1:7" x14ac:dyDescent="0.25">
      <c r="A99" s="39">
        <v>93</v>
      </c>
      <c r="B99" s="40" t="s">
        <v>153</v>
      </c>
      <c r="C99" s="8">
        <f t="shared" si="3"/>
        <v>36.06</v>
      </c>
      <c r="D99" s="8">
        <f t="shared" si="4"/>
        <v>0</v>
      </c>
      <c r="E99" s="9">
        <f t="shared" si="5"/>
        <v>36.06</v>
      </c>
    </row>
    <row r="100" spans="1:7" x14ac:dyDescent="0.25">
      <c r="A100" s="39">
        <v>94</v>
      </c>
      <c r="B100" s="40" t="s">
        <v>154</v>
      </c>
      <c r="C100" s="8">
        <f t="shared" si="3"/>
        <v>36.06</v>
      </c>
      <c r="D100" s="8">
        <f t="shared" si="4"/>
        <v>36.06</v>
      </c>
      <c r="E100" s="9">
        <f t="shared" si="5"/>
        <v>0</v>
      </c>
    </row>
    <row r="101" spans="1:7" x14ac:dyDescent="0.25">
      <c r="A101" s="39">
        <v>95</v>
      </c>
      <c r="B101" s="40" t="s">
        <v>155</v>
      </c>
      <c r="C101" s="8">
        <f t="shared" si="3"/>
        <v>36.06</v>
      </c>
      <c r="D101" s="8">
        <f t="shared" si="4"/>
        <v>36.06</v>
      </c>
      <c r="E101" s="9">
        <f t="shared" si="5"/>
        <v>0</v>
      </c>
    </row>
    <row r="102" spans="1:7" x14ac:dyDescent="0.25">
      <c r="A102" s="39">
        <v>96</v>
      </c>
      <c r="B102" s="40" t="s">
        <v>156</v>
      </c>
      <c r="C102" s="8">
        <f t="shared" si="3"/>
        <v>0</v>
      </c>
      <c r="D102" s="8">
        <f t="shared" si="4"/>
        <v>0</v>
      </c>
      <c r="E102" s="9">
        <f t="shared" si="5"/>
        <v>0</v>
      </c>
    </row>
    <row r="103" spans="1:7" x14ac:dyDescent="0.25">
      <c r="A103" s="39">
        <v>97</v>
      </c>
      <c r="B103" s="40" t="s">
        <v>157</v>
      </c>
      <c r="C103" s="8">
        <f t="shared" si="3"/>
        <v>9.0150000000000006</v>
      </c>
      <c r="D103" s="8">
        <f t="shared" si="4"/>
        <v>0</v>
      </c>
      <c r="E103" s="9">
        <f t="shared" si="5"/>
        <v>9.0150000000000006</v>
      </c>
    </row>
    <row r="104" spans="1:7" x14ac:dyDescent="0.25">
      <c r="A104" s="39">
        <v>98</v>
      </c>
      <c r="B104" s="40" t="s">
        <v>158</v>
      </c>
      <c r="C104" s="8">
        <f t="shared" si="3"/>
        <v>27.045000000000002</v>
      </c>
      <c r="D104" s="8">
        <f t="shared" si="4"/>
        <v>0</v>
      </c>
      <c r="E104" s="9">
        <f t="shared" si="5"/>
        <v>27.045000000000002</v>
      </c>
    </row>
    <row r="105" spans="1:7" x14ac:dyDescent="0.25">
      <c r="A105" s="39">
        <v>99</v>
      </c>
      <c r="B105" s="40" t="s">
        <v>159</v>
      </c>
      <c r="C105" s="8">
        <f t="shared" si="3"/>
        <v>36.06</v>
      </c>
      <c r="D105" s="8">
        <f t="shared" si="4"/>
        <v>0</v>
      </c>
      <c r="E105" s="9">
        <f t="shared" si="5"/>
        <v>36.06</v>
      </c>
    </row>
    <row r="106" spans="1:7" x14ac:dyDescent="0.25">
      <c r="A106" s="39">
        <v>100</v>
      </c>
      <c r="B106" s="40" t="s">
        <v>160</v>
      </c>
      <c r="C106" s="8">
        <f t="shared" si="3"/>
        <v>48.08</v>
      </c>
      <c r="D106" s="8">
        <f t="shared" si="4"/>
        <v>45</v>
      </c>
      <c r="E106" s="9">
        <f t="shared" si="5"/>
        <v>3.0799999999999983</v>
      </c>
    </row>
    <row r="107" spans="1:7" x14ac:dyDescent="0.25">
      <c r="A107" s="39">
        <v>101</v>
      </c>
      <c r="B107" s="40" t="s">
        <v>161</v>
      </c>
      <c r="C107" s="8">
        <f t="shared" si="3"/>
        <v>18.03</v>
      </c>
      <c r="D107" s="8">
        <f t="shared" si="4"/>
        <v>0</v>
      </c>
      <c r="E107" s="9">
        <f t="shared" si="5"/>
        <v>18.03</v>
      </c>
    </row>
    <row r="108" spans="1:7" x14ac:dyDescent="0.25">
      <c r="A108" s="39">
        <v>102</v>
      </c>
      <c r="B108" s="40" t="s">
        <v>162</v>
      </c>
      <c r="C108" s="8">
        <f t="shared" si="3"/>
        <v>18.03</v>
      </c>
      <c r="D108" s="8">
        <f t="shared" si="4"/>
        <v>12.02</v>
      </c>
      <c r="E108" s="9">
        <f t="shared" si="5"/>
        <v>6.0100000000000016</v>
      </c>
    </row>
    <row r="109" spans="1:7" x14ac:dyDescent="0.25">
      <c r="A109" s="62" t="s">
        <v>35</v>
      </c>
      <c r="B109" s="59"/>
      <c r="C109" s="60">
        <f>SUM(C7:C108)</f>
        <v>4055.5479999999998</v>
      </c>
      <c r="D109" s="60">
        <f>SUM(D7:D108)</f>
        <v>2243.1199999999994</v>
      </c>
      <c r="E109" s="61">
        <f t="shared" si="5"/>
        <v>1812.4280000000003</v>
      </c>
    </row>
    <row r="111" spans="1:7" x14ac:dyDescent="0.25">
      <c r="A111" s="3" t="s">
        <v>14</v>
      </c>
      <c r="B111" s="12" t="s">
        <v>26</v>
      </c>
      <c r="C111" s="2" t="s">
        <v>27</v>
      </c>
      <c r="D111" s="2" t="s">
        <v>40</v>
      </c>
      <c r="E111" s="36" t="s">
        <v>23</v>
      </c>
      <c r="F111" s="37" t="s">
        <v>38</v>
      </c>
      <c r="G111" s="38" t="s">
        <v>37</v>
      </c>
    </row>
    <row r="112" spans="1:7" x14ac:dyDescent="0.25">
      <c r="A112" s="22" t="s">
        <v>15</v>
      </c>
      <c r="B112" s="23" t="s">
        <v>3</v>
      </c>
      <c r="C112" s="24">
        <v>36.06</v>
      </c>
      <c r="D112" s="26">
        <f t="shared" ref="D112:D118" si="6">SUMIF($B$122:$B$213, A112, $F$122:$F$213)</f>
        <v>17.75</v>
      </c>
      <c r="E112" s="25">
        <f t="shared" ref="E112:E118" si="7">C112*D112</f>
        <v>640.06500000000005</v>
      </c>
      <c r="F112" s="30" t="str">
        <f t="shared" ref="F112:F118" si="8">IF(C112=MIN($C$112:$C$118), "Lowest", IF(C112=MAX($C$112:$C$118), "Highest", ""))</f>
        <v/>
      </c>
      <c r="G112" s="31" t="str">
        <f t="shared" ref="G112:G118" si="9">IF(E112=MIN($E$112:$E$118), "Worst", IF(E112=MAX($E$112:$E$118), "Best", ""))</f>
        <v/>
      </c>
    </row>
    <row r="113" spans="1:7" x14ac:dyDescent="0.25">
      <c r="A113" s="22" t="s">
        <v>17</v>
      </c>
      <c r="B113" s="23" t="s">
        <v>6</v>
      </c>
      <c r="C113" s="24">
        <v>24.04</v>
      </c>
      <c r="D113" s="26">
        <f t="shared" si="6"/>
        <v>9.9499999999999993</v>
      </c>
      <c r="E113" s="25">
        <f t="shared" si="7"/>
        <v>239.19799999999998</v>
      </c>
      <c r="F113" s="30" t="str">
        <f t="shared" si="8"/>
        <v>Lowest</v>
      </c>
      <c r="G113" s="31" t="str">
        <f t="shared" si="9"/>
        <v/>
      </c>
    </row>
    <row r="114" spans="1:7" x14ac:dyDescent="0.25">
      <c r="A114" s="22" t="s">
        <v>18</v>
      </c>
      <c r="B114" s="23" t="s">
        <v>5</v>
      </c>
      <c r="C114" s="24">
        <v>36.06</v>
      </c>
      <c r="D114" s="26">
        <f t="shared" si="6"/>
        <v>10</v>
      </c>
      <c r="E114" s="25">
        <f t="shared" si="7"/>
        <v>360.6</v>
      </c>
      <c r="F114" s="30" t="str">
        <f t="shared" si="8"/>
        <v/>
      </c>
      <c r="G114" s="31" t="str">
        <f t="shared" si="9"/>
        <v/>
      </c>
    </row>
    <row r="115" spans="1:7" x14ac:dyDescent="0.25">
      <c r="A115" s="22" t="s">
        <v>19</v>
      </c>
      <c r="B115" s="23" t="s">
        <v>1</v>
      </c>
      <c r="C115" s="24">
        <v>24.04</v>
      </c>
      <c r="D115" s="26">
        <f t="shared" si="6"/>
        <v>3.75</v>
      </c>
      <c r="E115" s="25">
        <f t="shared" si="7"/>
        <v>90.149999999999991</v>
      </c>
      <c r="F115" s="30" t="str">
        <f t="shared" si="8"/>
        <v>Lowest</v>
      </c>
      <c r="G115" s="31" t="str">
        <f t="shared" si="9"/>
        <v>Worst</v>
      </c>
    </row>
    <row r="116" spans="1:7" x14ac:dyDescent="0.25">
      <c r="A116" s="22" t="s">
        <v>16</v>
      </c>
      <c r="B116" s="23" t="s">
        <v>2</v>
      </c>
      <c r="C116" s="24">
        <v>24.04</v>
      </c>
      <c r="D116" s="26">
        <f t="shared" si="6"/>
        <v>6</v>
      </c>
      <c r="E116" s="25">
        <f t="shared" si="7"/>
        <v>144.24</v>
      </c>
      <c r="F116" s="30" t="str">
        <f t="shared" si="8"/>
        <v>Lowest</v>
      </c>
      <c r="G116" s="31" t="str">
        <f t="shared" si="9"/>
        <v/>
      </c>
    </row>
    <row r="117" spans="1:7" x14ac:dyDescent="0.25">
      <c r="A117" s="22" t="s">
        <v>20</v>
      </c>
      <c r="B117" s="23" t="s">
        <v>4</v>
      </c>
      <c r="C117" s="24">
        <v>36.06</v>
      </c>
      <c r="D117" s="26">
        <f t="shared" si="6"/>
        <v>42.25</v>
      </c>
      <c r="E117" s="25">
        <f t="shared" si="7"/>
        <v>1523.5350000000001</v>
      </c>
      <c r="F117" s="30" t="str">
        <f t="shared" si="8"/>
        <v/>
      </c>
      <c r="G117" s="31" t="str">
        <f t="shared" si="9"/>
        <v>Best</v>
      </c>
    </row>
    <row r="118" spans="1:7" ht="15.75" thickBot="1" x14ac:dyDescent="0.3">
      <c r="A118" s="22" t="s">
        <v>21</v>
      </c>
      <c r="B118" s="23" t="s">
        <v>0</v>
      </c>
      <c r="C118" s="24">
        <v>48.08</v>
      </c>
      <c r="D118" s="26">
        <f t="shared" si="6"/>
        <v>22</v>
      </c>
      <c r="E118" s="25">
        <f t="shared" si="7"/>
        <v>1057.76</v>
      </c>
      <c r="F118" s="30" t="str">
        <f t="shared" si="8"/>
        <v>Highest</v>
      </c>
      <c r="G118" s="31" t="str">
        <f t="shared" si="9"/>
        <v/>
      </c>
    </row>
    <row r="119" spans="1:7" ht="15.75" thickTop="1" x14ac:dyDescent="0.25">
      <c r="A119" s="27" t="s">
        <v>35</v>
      </c>
      <c r="B119" s="28"/>
      <c r="C119" s="28"/>
      <c r="D119" s="29">
        <f>SUM(D112:D118)</f>
        <v>111.7</v>
      </c>
      <c r="E119" s="34">
        <f>SUM(E112:E118)</f>
        <v>4055.5480000000007</v>
      </c>
      <c r="F119" s="32"/>
      <c r="G119" s="33"/>
    </row>
    <row r="121" spans="1:7" x14ac:dyDescent="0.25">
      <c r="A121" s="46" t="s">
        <v>30</v>
      </c>
      <c r="B121" s="16" t="s">
        <v>14</v>
      </c>
      <c r="C121" s="20" t="s">
        <v>27</v>
      </c>
      <c r="D121" s="16" t="s">
        <v>24</v>
      </c>
      <c r="E121" s="13" t="s">
        <v>29</v>
      </c>
      <c r="F121" s="20" t="s">
        <v>22</v>
      </c>
      <c r="G121" s="17" t="s">
        <v>23</v>
      </c>
    </row>
    <row r="122" spans="1:7" x14ac:dyDescent="0.25">
      <c r="A122" s="41">
        <v>41282</v>
      </c>
      <c r="B122" s="42" t="s">
        <v>21</v>
      </c>
      <c r="C122" s="21">
        <f t="shared" ref="C122:C185" si="10">VLOOKUP(B122, $A$112:$C$118, 3, FALSE)</f>
        <v>48.08</v>
      </c>
      <c r="D122" s="43">
        <v>100</v>
      </c>
      <c r="E122" s="44" t="s">
        <v>7</v>
      </c>
      <c r="F122" s="45">
        <v>1</v>
      </c>
      <c r="G122" s="18">
        <f t="shared" ref="G122:G185" si="11">C122*F122</f>
        <v>48.08</v>
      </c>
    </row>
    <row r="123" spans="1:7" x14ac:dyDescent="0.25">
      <c r="A123" s="41">
        <v>41284</v>
      </c>
      <c r="B123" s="42" t="s">
        <v>19</v>
      </c>
      <c r="C123" s="21">
        <f t="shared" si="10"/>
        <v>24.04</v>
      </c>
      <c r="D123" s="43">
        <v>102</v>
      </c>
      <c r="E123" s="44" t="s">
        <v>8</v>
      </c>
      <c r="F123" s="45">
        <v>0.25</v>
      </c>
      <c r="G123" s="18">
        <f t="shared" si="11"/>
        <v>6.01</v>
      </c>
    </row>
    <row r="124" spans="1:7" x14ac:dyDescent="0.25">
      <c r="A124" s="41">
        <v>41285</v>
      </c>
      <c r="B124" s="42" t="s">
        <v>17</v>
      </c>
      <c r="C124" s="21">
        <f t="shared" si="10"/>
        <v>24.04</v>
      </c>
      <c r="D124" s="43">
        <v>18</v>
      </c>
      <c r="E124" s="44" t="s">
        <v>7</v>
      </c>
      <c r="F124" s="45">
        <v>0.5</v>
      </c>
      <c r="G124" s="18">
        <f t="shared" si="11"/>
        <v>12.02</v>
      </c>
    </row>
    <row r="125" spans="1:7" x14ac:dyDescent="0.25">
      <c r="A125" s="41">
        <v>41289</v>
      </c>
      <c r="B125" s="42" t="s">
        <v>15</v>
      </c>
      <c r="C125" s="21">
        <f t="shared" si="10"/>
        <v>36.06</v>
      </c>
      <c r="D125" s="43">
        <v>10</v>
      </c>
      <c r="E125" s="44" t="s">
        <v>9</v>
      </c>
      <c r="F125" s="45">
        <v>0.25</v>
      </c>
      <c r="G125" s="18">
        <f t="shared" si="11"/>
        <v>9.0150000000000006</v>
      </c>
    </row>
    <row r="126" spans="1:7" x14ac:dyDescent="0.25">
      <c r="A126" s="41">
        <v>41292</v>
      </c>
      <c r="B126" s="42" t="s">
        <v>20</v>
      </c>
      <c r="C126" s="21">
        <f t="shared" si="10"/>
        <v>36.06</v>
      </c>
      <c r="D126" s="43">
        <v>38</v>
      </c>
      <c r="E126" s="44" t="s">
        <v>10</v>
      </c>
      <c r="F126" s="45">
        <v>0.75</v>
      </c>
      <c r="G126" s="18">
        <f t="shared" si="11"/>
        <v>27.045000000000002</v>
      </c>
    </row>
    <row r="127" spans="1:7" x14ac:dyDescent="0.25">
      <c r="A127" s="41">
        <v>41295</v>
      </c>
      <c r="B127" s="42" t="s">
        <v>15</v>
      </c>
      <c r="C127" s="21">
        <f t="shared" si="10"/>
        <v>36.06</v>
      </c>
      <c r="D127" s="43">
        <v>58</v>
      </c>
      <c r="E127" s="44" t="s">
        <v>9</v>
      </c>
      <c r="F127" s="45">
        <v>0.25</v>
      </c>
      <c r="G127" s="18">
        <f t="shared" si="11"/>
        <v>9.0150000000000006</v>
      </c>
    </row>
    <row r="128" spans="1:7" x14ac:dyDescent="0.25">
      <c r="A128" s="41">
        <v>41298</v>
      </c>
      <c r="B128" s="42" t="s">
        <v>20</v>
      </c>
      <c r="C128" s="21">
        <f t="shared" si="10"/>
        <v>36.06</v>
      </c>
      <c r="D128" s="43">
        <v>94</v>
      </c>
      <c r="E128" s="44" t="s">
        <v>7</v>
      </c>
      <c r="F128" s="45">
        <v>1</v>
      </c>
      <c r="G128" s="18">
        <f t="shared" si="11"/>
        <v>36.06</v>
      </c>
    </row>
    <row r="129" spans="1:7" x14ac:dyDescent="0.25">
      <c r="A129" s="41">
        <v>41306</v>
      </c>
      <c r="B129" s="42" t="s">
        <v>18</v>
      </c>
      <c r="C129" s="21">
        <f t="shared" si="10"/>
        <v>36.06</v>
      </c>
      <c r="D129" s="43">
        <v>28</v>
      </c>
      <c r="E129" s="44" t="s">
        <v>10</v>
      </c>
      <c r="F129" s="45">
        <v>2</v>
      </c>
      <c r="G129" s="18">
        <f t="shared" si="11"/>
        <v>72.12</v>
      </c>
    </row>
    <row r="130" spans="1:7" x14ac:dyDescent="0.25">
      <c r="A130" s="41">
        <v>41317</v>
      </c>
      <c r="B130" s="42" t="s">
        <v>20</v>
      </c>
      <c r="C130" s="21">
        <f t="shared" si="10"/>
        <v>36.06</v>
      </c>
      <c r="D130" s="43">
        <v>13</v>
      </c>
      <c r="E130" s="44" t="s">
        <v>11</v>
      </c>
      <c r="F130" s="45">
        <v>4</v>
      </c>
      <c r="G130" s="18">
        <f t="shared" si="11"/>
        <v>144.24</v>
      </c>
    </row>
    <row r="131" spans="1:7" x14ac:dyDescent="0.25">
      <c r="A131" s="41">
        <v>41325</v>
      </c>
      <c r="B131" s="42" t="s">
        <v>19</v>
      </c>
      <c r="C131" s="21">
        <f t="shared" si="10"/>
        <v>24.04</v>
      </c>
      <c r="D131" s="43">
        <v>7</v>
      </c>
      <c r="E131" s="44" t="s">
        <v>11</v>
      </c>
      <c r="F131" s="45">
        <v>3</v>
      </c>
      <c r="G131" s="18">
        <f t="shared" si="11"/>
        <v>72.12</v>
      </c>
    </row>
    <row r="132" spans="1:7" x14ac:dyDescent="0.25">
      <c r="A132" s="41">
        <v>41327</v>
      </c>
      <c r="B132" s="42" t="s">
        <v>17</v>
      </c>
      <c r="C132" s="21">
        <f t="shared" si="10"/>
        <v>24.04</v>
      </c>
      <c r="D132" s="43">
        <v>3</v>
      </c>
      <c r="E132" s="44" t="s">
        <v>10</v>
      </c>
      <c r="F132" s="45">
        <v>0.45</v>
      </c>
      <c r="G132" s="18">
        <f t="shared" si="11"/>
        <v>10.818</v>
      </c>
    </row>
    <row r="133" spans="1:7" x14ac:dyDescent="0.25">
      <c r="A133" s="41">
        <v>41331</v>
      </c>
      <c r="B133" s="42" t="s">
        <v>16</v>
      </c>
      <c r="C133" s="21">
        <f t="shared" si="10"/>
        <v>24.04</v>
      </c>
      <c r="D133" s="43">
        <v>24</v>
      </c>
      <c r="E133" s="44" t="s">
        <v>7</v>
      </c>
      <c r="F133" s="45">
        <v>0.75</v>
      </c>
      <c r="G133" s="18">
        <f t="shared" si="11"/>
        <v>18.03</v>
      </c>
    </row>
    <row r="134" spans="1:7" x14ac:dyDescent="0.25">
      <c r="A134" s="41">
        <v>41332</v>
      </c>
      <c r="B134" s="42" t="s">
        <v>18</v>
      </c>
      <c r="C134" s="21">
        <f t="shared" si="10"/>
        <v>36.06</v>
      </c>
      <c r="D134" s="43">
        <v>36</v>
      </c>
      <c r="E134" s="44" t="s">
        <v>9</v>
      </c>
      <c r="F134" s="45">
        <v>1</v>
      </c>
      <c r="G134" s="18">
        <f t="shared" si="11"/>
        <v>36.06</v>
      </c>
    </row>
    <row r="135" spans="1:7" x14ac:dyDescent="0.25">
      <c r="A135" s="41">
        <v>41334</v>
      </c>
      <c r="B135" s="42" t="s">
        <v>20</v>
      </c>
      <c r="C135" s="21">
        <f t="shared" si="10"/>
        <v>36.06</v>
      </c>
      <c r="D135" s="43">
        <v>25</v>
      </c>
      <c r="E135" s="44" t="s">
        <v>13</v>
      </c>
      <c r="F135" s="45">
        <v>2</v>
      </c>
      <c r="G135" s="18">
        <f t="shared" si="11"/>
        <v>72.12</v>
      </c>
    </row>
    <row r="136" spans="1:7" x14ac:dyDescent="0.25">
      <c r="A136" s="41">
        <v>41339</v>
      </c>
      <c r="B136" s="42" t="s">
        <v>21</v>
      </c>
      <c r="C136" s="21">
        <f t="shared" si="10"/>
        <v>48.08</v>
      </c>
      <c r="D136" s="43">
        <v>43</v>
      </c>
      <c r="E136" s="44" t="s">
        <v>8</v>
      </c>
      <c r="F136" s="45">
        <v>0.5</v>
      </c>
      <c r="G136" s="18">
        <f t="shared" si="11"/>
        <v>24.04</v>
      </c>
    </row>
    <row r="137" spans="1:7" x14ac:dyDescent="0.25">
      <c r="A137" s="41">
        <v>41348</v>
      </c>
      <c r="B137" s="42" t="s">
        <v>20</v>
      </c>
      <c r="C137" s="21">
        <f t="shared" si="10"/>
        <v>36.06</v>
      </c>
      <c r="D137" s="43">
        <v>86</v>
      </c>
      <c r="E137" s="44" t="s">
        <v>8</v>
      </c>
      <c r="F137" s="45">
        <v>0.25</v>
      </c>
      <c r="G137" s="18">
        <f t="shared" si="11"/>
        <v>9.0150000000000006</v>
      </c>
    </row>
    <row r="138" spans="1:7" x14ac:dyDescent="0.25">
      <c r="A138" s="41">
        <v>41352</v>
      </c>
      <c r="B138" s="42" t="s">
        <v>17</v>
      </c>
      <c r="C138" s="21">
        <f t="shared" si="10"/>
        <v>24.04</v>
      </c>
      <c r="D138" s="43">
        <v>25</v>
      </c>
      <c r="E138" s="44" t="s">
        <v>9</v>
      </c>
      <c r="F138" s="45">
        <v>0.75</v>
      </c>
      <c r="G138" s="18">
        <f t="shared" si="11"/>
        <v>18.03</v>
      </c>
    </row>
    <row r="139" spans="1:7" x14ac:dyDescent="0.25">
      <c r="A139" s="41">
        <v>41359</v>
      </c>
      <c r="B139" s="42" t="s">
        <v>20</v>
      </c>
      <c r="C139" s="21">
        <f t="shared" si="10"/>
        <v>36.06</v>
      </c>
      <c r="D139" s="43">
        <v>81</v>
      </c>
      <c r="E139" s="44" t="s">
        <v>12</v>
      </c>
      <c r="F139" s="45">
        <v>1</v>
      </c>
      <c r="G139" s="18">
        <f t="shared" si="11"/>
        <v>36.06</v>
      </c>
    </row>
    <row r="140" spans="1:7" x14ac:dyDescent="0.25">
      <c r="A140" s="41">
        <v>41360</v>
      </c>
      <c r="B140" s="42" t="s">
        <v>21</v>
      </c>
      <c r="C140" s="21">
        <f t="shared" si="10"/>
        <v>48.08</v>
      </c>
      <c r="D140" s="43">
        <v>99</v>
      </c>
      <c r="E140" s="44" t="s">
        <v>12</v>
      </c>
      <c r="F140" s="45">
        <v>0.75</v>
      </c>
      <c r="G140" s="18">
        <f t="shared" si="11"/>
        <v>36.06</v>
      </c>
    </row>
    <row r="141" spans="1:7" x14ac:dyDescent="0.25">
      <c r="A141" s="41">
        <v>41361</v>
      </c>
      <c r="B141" s="42" t="s">
        <v>20</v>
      </c>
      <c r="C141" s="21">
        <f t="shared" si="10"/>
        <v>36.06</v>
      </c>
      <c r="D141" s="43">
        <v>82</v>
      </c>
      <c r="E141" s="44" t="s">
        <v>8</v>
      </c>
      <c r="F141" s="45">
        <v>0.5</v>
      </c>
      <c r="G141" s="18">
        <f t="shared" si="11"/>
        <v>18.03</v>
      </c>
    </row>
    <row r="142" spans="1:7" x14ac:dyDescent="0.25">
      <c r="A142" s="41">
        <v>41362</v>
      </c>
      <c r="B142" s="42" t="s">
        <v>21</v>
      </c>
      <c r="C142" s="21">
        <f t="shared" si="10"/>
        <v>48.08</v>
      </c>
      <c r="D142" s="43">
        <v>84</v>
      </c>
      <c r="E142" s="44" t="s">
        <v>9</v>
      </c>
      <c r="F142" s="45">
        <v>0.5</v>
      </c>
      <c r="G142" s="18">
        <f t="shared" si="11"/>
        <v>24.04</v>
      </c>
    </row>
    <row r="143" spans="1:7" x14ac:dyDescent="0.25">
      <c r="A143" s="41">
        <v>41375</v>
      </c>
      <c r="B143" s="42" t="s">
        <v>15</v>
      </c>
      <c r="C143" s="21">
        <f t="shared" si="10"/>
        <v>36.06</v>
      </c>
      <c r="D143" s="43">
        <v>41</v>
      </c>
      <c r="E143" s="44" t="s">
        <v>10</v>
      </c>
      <c r="F143" s="45">
        <v>0.25</v>
      </c>
      <c r="G143" s="18">
        <f t="shared" si="11"/>
        <v>9.0150000000000006</v>
      </c>
    </row>
    <row r="144" spans="1:7" x14ac:dyDescent="0.25">
      <c r="A144" s="41">
        <v>41376</v>
      </c>
      <c r="B144" s="42" t="s">
        <v>16</v>
      </c>
      <c r="C144" s="21">
        <f t="shared" si="10"/>
        <v>24.04</v>
      </c>
      <c r="D144" s="43">
        <v>52</v>
      </c>
      <c r="E144" s="44" t="s">
        <v>10</v>
      </c>
      <c r="F144" s="45">
        <v>0.5</v>
      </c>
      <c r="G144" s="18">
        <f t="shared" si="11"/>
        <v>12.02</v>
      </c>
    </row>
    <row r="145" spans="1:7" x14ac:dyDescent="0.25">
      <c r="A145" s="41">
        <v>41379</v>
      </c>
      <c r="B145" s="42" t="s">
        <v>15</v>
      </c>
      <c r="C145" s="21">
        <f t="shared" si="10"/>
        <v>36.06</v>
      </c>
      <c r="D145" s="43">
        <v>65</v>
      </c>
      <c r="E145" s="44" t="s">
        <v>13</v>
      </c>
      <c r="F145" s="45">
        <v>1</v>
      </c>
      <c r="G145" s="18">
        <f t="shared" si="11"/>
        <v>36.06</v>
      </c>
    </row>
    <row r="146" spans="1:7" x14ac:dyDescent="0.25">
      <c r="A146" s="41">
        <v>41382</v>
      </c>
      <c r="B146" s="42" t="s">
        <v>20</v>
      </c>
      <c r="C146" s="21">
        <f t="shared" si="10"/>
        <v>36.06</v>
      </c>
      <c r="D146" s="43">
        <v>45</v>
      </c>
      <c r="E146" s="44" t="s">
        <v>9</v>
      </c>
      <c r="F146" s="45">
        <v>0.5</v>
      </c>
      <c r="G146" s="18">
        <f t="shared" si="11"/>
        <v>18.03</v>
      </c>
    </row>
    <row r="147" spans="1:7" x14ac:dyDescent="0.25">
      <c r="A147" s="41">
        <v>41383</v>
      </c>
      <c r="B147" s="42" t="s">
        <v>16</v>
      </c>
      <c r="C147" s="21">
        <f t="shared" si="10"/>
        <v>24.04</v>
      </c>
      <c r="D147" s="43">
        <v>85</v>
      </c>
      <c r="E147" s="44" t="s">
        <v>8</v>
      </c>
      <c r="F147" s="45">
        <v>0.25</v>
      </c>
      <c r="G147" s="18">
        <f t="shared" si="11"/>
        <v>6.01</v>
      </c>
    </row>
    <row r="148" spans="1:7" x14ac:dyDescent="0.25">
      <c r="A148" s="41">
        <v>41387</v>
      </c>
      <c r="B148" s="42" t="s">
        <v>20</v>
      </c>
      <c r="C148" s="21">
        <f t="shared" si="10"/>
        <v>36.06</v>
      </c>
      <c r="D148" s="43">
        <v>6</v>
      </c>
      <c r="E148" s="44" t="s">
        <v>11</v>
      </c>
      <c r="F148" s="45">
        <v>5</v>
      </c>
      <c r="G148" s="18">
        <f t="shared" si="11"/>
        <v>180.3</v>
      </c>
    </row>
    <row r="149" spans="1:7" x14ac:dyDescent="0.25">
      <c r="A149" s="41">
        <v>41389</v>
      </c>
      <c r="B149" s="42" t="s">
        <v>17</v>
      </c>
      <c r="C149" s="21">
        <f t="shared" si="10"/>
        <v>24.04</v>
      </c>
      <c r="D149" s="43">
        <v>66</v>
      </c>
      <c r="E149" s="44" t="s">
        <v>10</v>
      </c>
      <c r="F149" s="45">
        <v>0.5</v>
      </c>
      <c r="G149" s="18">
        <f t="shared" si="11"/>
        <v>12.02</v>
      </c>
    </row>
    <row r="150" spans="1:7" x14ac:dyDescent="0.25">
      <c r="A150" s="41">
        <v>41390</v>
      </c>
      <c r="B150" s="42" t="s">
        <v>20</v>
      </c>
      <c r="C150" s="21">
        <f t="shared" si="10"/>
        <v>36.06</v>
      </c>
      <c r="D150" s="43">
        <v>61</v>
      </c>
      <c r="E150" s="44" t="s">
        <v>11</v>
      </c>
      <c r="F150" s="45">
        <v>1</v>
      </c>
      <c r="G150" s="18">
        <f t="shared" si="11"/>
        <v>36.06</v>
      </c>
    </row>
    <row r="151" spans="1:7" x14ac:dyDescent="0.25">
      <c r="A151" s="41">
        <v>41393</v>
      </c>
      <c r="B151" s="42" t="s">
        <v>15</v>
      </c>
      <c r="C151" s="21">
        <f t="shared" si="10"/>
        <v>36.06</v>
      </c>
      <c r="D151" s="43">
        <v>20</v>
      </c>
      <c r="E151" s="44" t="s">
        <v>11</v>
      </c>
      <c r="F151" s="45">
        <v>3</v>
      </c>
      <c r="G151" s="18">
        <f t="shared" si="11"/>
        <v>108.18</v>
      </c>
    </row>
    <row r="152" spans="1:7" x14ac:dyDescent="0.25">
      <c r="A152" s="41">
        <v>41401</v>
      </c>
      <c r="B152" s="42" t="s">
        <v>21</v>
      </c>
      <c r="C152" s="21">
        <f t="shared" si="10"/>
        <v>48.08</v>
      </c>
      <c r="D152" s="43">
        <v>13</v>
      </c>
      <c r="E152" s="44" t="s">
        <v>10</v>
      </c>
      <c r="F152" s="45">
        <v>0.75</v>
      </c>
      <c r="G152" s="18">
        <f t="shared" si="11"/>
        <v>36.06</v>
      </c>
    </row>
    <row r="153" spans="1:7" x14ac:dyDescent="0.25">
      <c r="A153" s="41">
        <v>41404</v>
      </c>
      <c r="B153" s="42" t="s">
        <v>15</v>
      </c>
      <c r="C153" s="21">
        <f t="shared" si="10"/>
        <v>36.06</v>
      </c>
      <c r="D153" s="43">
        <v>23</v>
      </c>
      <c r="E153" s="44" t="s">
        <v>7</v>
      </c>
      <c r="F153" s="45">
        <v>0.5</v>
      </c>
      <c r="G153" s="18">
        <f t="shared" si="11"/>
        <v>18.03</v>
      </c>
    </row>
    <row r="154" spans="1:7" x14ac:dyDescent="0.25">
      <c r="A154" s="41">
        <v>41407</v>
      </c>
      <c r="B154" s="42" t="s">
        <v>15</v>
      </c>
      <c r="C154" s="21">
        <f t="shared" si="10"/>
        <v>36.06</v>
      </c>
      <c r="D154" s="43">
        <v>78</v>
      </c>
      <c r="E154" s="44" t="s">
        <v>7</v>
      </c>
      <c r="F154" s="45">
        <v>1</v>
      </c>
      <c r="G154" s="18">
        <f t="shared" si="11"/>
        <v>36.06</v>
      </c>
    </row>
    <row r="155" spans="1:7" x14ac:dyDescent="0.25">
      <c r="A155" s="41">
        <v>41410</v>
      </c>
      <c r="B155" s="42" t="s">
        <v>16</v>
      </c>
      <c r="C155" s="21">
        <f t="shared" si="10"/>
        <v>24.04</v>
      </c>
      <c r="D155" s="43">
        <v>13</v>
      </c>
      <c r="E155" s="44" t="s">
        <v>13</v>
      </c>
      <c r="F155" s="45">
        <v>1.25</v>
      </c>
      <c r="G155" s="18">
        <f t="shared" si="11"/>
        <v>30.049999999999997</v>
      </c>
    </row>
    <row r="156" spans="1:7" x14ac:dyDescent="0.25">
      <c r="A156" s="41">
        <v>41416</v>
      </c>
      <c r="B156" s="42" t="s">
        <v>15</v>
      </c>
      <c r="C156" s="21">
        <f t="shared" si="10"/>
        <v>36.06</v>
      </c>
      <c r="D156" s="43">
        <v>12</v>
      </c>
      <c r="E156" s="44" t="s">
        <v>9</v>
      </c>
      <c r="F156" s="45">
        <v>0.25</v>
      </c>
      <c r="G156" s="18">
        <f t="shared" si="11"/>
        <v>9.0150000000000006</v>
      </c>
    </row>
    <row r="157" spans="1:7" x14ac:dyDescent="0.25">
      <c r="A157" s="41">
        <v>41421</v>
      </c>
      <c r="B157" s="42" t="s">
        <v>17</v>
      </c>
      <c r="C157" s="21">
        <f t="shared" si="10"/>
        <v>24.04</v>
      </c>
      <c r="D157" s="43">
        <v>23</v>
      </c>
      <c r="E157" s="44" t="s">
        <v>9</v>
      </c>
      <c r="F157" s="45">
        <v>0.25</v>
      </c>
      <c r="G157" s="18">
        <f t="shared" si="11"/>
        <v>6.01</v>
      </c>
    </row>
    <row r="158" spans="1:7" x14ac:dyDescent="0.25">
      <c r="A158" s="41">
        <v>41422</v>
      </c>
      <c r="B158" s="42" t="s">
        <v>21</v>
      </c>
      <c r="C158" s="21">
        <f t="shared" si="10"/>
        <v>48.08</v>
      </c>
      <c r="D158" s="43">
        <v>43</v>
      </c>
      <c r="E158" s="44" t="s">
        <v>12</v>
      </c>
      <c r="F158" s="45">
        <v>0.5</v>
      </c>
      <c r="G158" s="18">
        <f t="shared" si="11"/>
        <v>24.04</v>
      </c>
    </row>
    <row r="159" spans="1:7" x14ac:dyDescent="0.25">
      <c r="A159" s="41">
        <v>41428</v>
      </c>
      <c r="B159" s="42" t="s">
        <v>20</v>
      </c>
      <c r="C159" s="21">
        <f t="shared" si="10"/>
        <v>36.06</v>
      </c>
      <c r="D159" s="43">
        <v>98</v>
      </c>
      <c r="E159" s="44" t="s">
        <v>12</v>
      </c>
      <c r="F159" s="45">
        <v>0.75</v>
      </c>
      <c r="G159" s="18">
        <f t="shared" si="11"/>
        <v>27.045000000000002</v>
      </c>
    </row>
    <row r="160" spans="1:7" x14ac:dyDescent="0.25">
      <c r="A160" s="41">
        <v>41430</v>
      </c>
      <c r="B160" s="42" t="s">
        <v>18</v>
      </c>
      <c r="C160" s="21">
        <f t="shared" si="10"/>
        <v>36.06</v>
      </c>
      <c r="D160" s="43">
        <v>17</v>
      </c>
      <c r="E160" s="44" t="s">
        <v>8</v>
      </c>
      <c r="F160" s="45">
        <v>0.25</v>
      </c>
      <c r="G160" s="18">
        <f t="shared" si="11"/>
        <v>9.0150000000000006</v>
      </c>
    </row>
    <row r="161" spans="1:7" x14ac:dyDescent="0.25">
      <c r="A161" s="41">
        <v>41432</v>
      </c>
      <c r="B161" s="42" t="s">
        <v>19</v>
      </c>
      <c r="C161" s="21">
        <f t="shared" si="10"/>
        <v>24.04</v>
      </c>
      <c r="D161" s="43">
        <v>81</v>
      </c>
      <c r="E161" s="44" t="s">
        <v>9</v>
      </c>
      <c r="F161" s="45">
        <v>0.5</v>
      </c>
      <c r="G161" s="18">
        <f t="shared" si="11"/>
        <v>12.02</v>
      </c>
    </row>
    <row r="162" spans="1:7" x14ac:dyDescent="0.25">
      <c r="A162" s="41">
        <v>41436</v>
      </c>
      <c r="B162" s="42" t="s">
        <v>21</v>
      </c>
      <c r="C162" s="21">
        <f t="shared" si="10"/>
        <v>48.08</v>
      </c>
      <c r="D162" s="43">
        <v>74</v>
      </c>
      <c r="E162" s="44" t="s">
        <v>10</v>
      </c>
      <c r="F162" s="45">
        <v>1.5</v>
      </c>
      <c r="G162" s="18">
        <f t="shared" si="11"/>
        <v>72.12</v>
      </c>
    </row>
    <row r="163" spans="1:7" x14ac:dyDescent="0.25">
      <c r="A163" s="41">
        <v>41438</v>
      </c>
      <c r="B163" s="42" t="s">
        <v>20</v>
      </c>
      <c r="C163" s="21">
        <f t="shared" si="10"/>
        <v>36.06</v>
      </c>
      <c r="D163" s="43">
        <v>18</v>
      </c>
      <c r="E163" s="44" t="s">
        <v>10</v>
      </c>
      <c r="F163" s="45">
        <v>2</v>
      </c>
      <c r="G163" s="18">
        <f t="shared" si="11"/>
        <v>72.12</v>
      </c>
    </row>
    <row r="164" spans="1:7" x14ac:dyDescent="0.25">
      <c r="A164" s="41">
        <v>41439</v>
      </c>
      <c r="B164" s="42" t="s">
        <v>21</v>
      </c>
      <c r="C164" s="21">
        <f t="shared" si="10"/>
        <v>48.08</v>
      </c>
      <c r="D164" s="43">
        <v>33</v>
      </c>
      <c r="E164" s="44" t="s">
        <v>9</v>
      </c>
      <c r="F164" s="45">
        <v>1.25</v>
      </c>
      <c r="G164" s="18">
        <f t="shared" si="11"/>
        <v>60.099999999999994</v>
      </c>
    </row>
    <row r="165" spans="1:7" x14ac:dyDescent="0.25">
      <c r="A165" s="41">
        <v>41442</v>
      </c>
      <c r="B165" s="42" t="s">
        <v>17</v>
      </c>
      <c r="C165" s="21">
        <f t="shared" si="10"/>
        <v>24.04</v>
      </c>
      <c r="D165" s="43">
        <v>1</v>
      </c>
      <c r="E165" s="44" t="s">
        <v>8</v>
      </c>
      <c r="F165" s="45">
        <v>0.25</v>
      </c>
      <c r="G165" s="18">
        <f t="shared" si="11"/>
        <v>6.01</v>
      </c>
    </row>
    <row r="166" spans="1:7" x14ac:dyDescent="0.25">
      <c r="A166" s="41">
        <v>41443</v>
      </c>
      <c r="B166" s="42" t="s">
        <v>16</v>
      </c>
      <c r="C166" s="21">
        <f t="shared" si="10"/>
        <v>24.04</v>
      </c>
      <c r="D166" s="43">
        <v>6</v>
      </c>
      <c r="E166" s="44" t="s">
        <v>13</v>
      </c>
      <c r="F166" s="45">
        <v>1</v>
      </c>
      <c r="G166" s="18">
        <f t="shared" si="11"/>
        <v>24.04</v>
      </c>
    </row>
    <row r="167" spans="1:7" x14ac:dyDescent="0.25">
      <c r="A167" s="41">
        <v>41444</v>
      </c>
      <c r="B167" s="42" t="s">
        <v>15</v>
      </c>
      <c r="C167" s="21">
        <f t="shared" si="10"/>
        <v>36.06</v>
      </c>
      <c r="D167" s="43">
        <v>45</v>
      </c>
      <c r="E167" s="44" t="s">
        <v>12</v>
      </c>
      <c r="F167" s="45">
        <v>1</v>
      </c>
      <c r="G167" s="18">
        <f t="shared" si="11"/>
        <v>36.06</v>
      </c>
    </row>
    <row r="168" spans="1:7" x14ac:dyDescent="0.25">
      <c r="A168" s="41">
        <v>41450</v>
      </c>
      <c r="B168" s="42" t="s">
        <v>20</v>
      </c>
      <c r="C168" s="21">
        <f t="shared" si="10"/>
        <v>36.06</v>
      </c>
      <c r="D168" s="43">
        <v>6</v>
      </c>
      <c r="E168" s="44" t="s">
        <v>10</v>
      </c>
      <c r="F168" s="45">
        <v>2</v>
      </c>
      <c r="G168" s="18">
        <f t="shared" si="11"/>
        <v>72.12</v>
      </c>
    </row>
    <row r="169" spans="1:7" x14ac:dyDescent="0.25">
      <c r="A169" s="41">
        <v>41451</v>
      </c>
      <c r="B169" s="42" t="s">
        <v>21</v>
      </c>
      <c r="C169" s="21">
        <f t="shared" si="10"/>
        <v>48.08</v>
      </c>
      <c r="D169" s="43">
        <v>49</v>
      </c>
      <c r="E169" s="44" t="s">
        <v>9</v>
      </c>
      <c r="F169" s="45">
        <v>0.25</v>
      </c>
      <c r="G169" s="18">
        <f t="shared" si="11"/>
        <v>12.02</v>
      </c>
    </row>
    <row r="170" spans="1:7" x14ac:dyDescent="0.25">
      <c r="A170" s="41">
        <v>41453</v>
      </c>
      <c r="B170" s="42" t="s">
        <v>20</v>
      </c>
      <c r="C170" s="21">
        <f t="shared" si="10"/>
        <v>36.06</v>
      </c>
      <c r="D170" s="43">
        <v>4</v>
      </c>
      <c r="E170" s="44" t="s">
        <v>11</v>
      </c>
      <c r="F170" s="45">
        <v>6</v>
      </c>
      <c r="G170" s="18">
        <f t="shared" si="11"/>
        <v>216.36</v>
      </c>
    </row>
    <row r="171" spans="1:7" x14ac:dyDescent="0.25">
      <c r="A171" s="41">
        <v>41460</v>
      </c>
      <c r="B171" s="42" t="s">
        <v>18</v>
      </c>
      <c r="C171" s="21">
        <f t="shared" si="10"/>
        <v>36.06</v>
      </c>
      <c r="D171" s="43">
        <v>34</v>
      </c>
      <c r="E171" s="44" t="s">
        <v>13</v>
      </c>
      <c r="F171" s="45">
        <v>2</v>
      </c>
      <c r="G171" s="18">
        <f t="shared" si="11"/>
        <v>72.12</v>
      </c>
    </row>
    <row r="172" spans="1:7" x14ac:dyDescent="0.25">
      <c r="A172" s="41">
        <v>41463</v>
      </c>
      <c r="B172" s="42" t="s">
        <v>17</v>
      </c>
      <c r="C172" s="21">
        <f t="shared" si="10"/>
        <v>24.04</v>
      </c>
      <c r="D172" s="43">
        <v>4</v>
      </c>
      <c r="E172" s="44" t="s">
        <v>13</v>
      </c>
      <c r="F172" s="45">
        <v>4</v>
      </c>
      <c r="G172" s="18">
        <f t="shared" si="11"/>
        <v>96.16</v>
      </c>
    </row>
    <row r="173" spans="1:7" x14ac:dyDescent="0.25">
      <c r="A173" s="41">
        <v>41472</v>
      </c>
      <c r="B173" s="42" t="s">
        <v>15</v>
      </c>
      <c r="C173" s="21">
        <f t="shared" si="10"/>
        <v>36.06</v>
      </c>
      <c r="D173" s="43">
        <v>50</v>
      </c>
      <c r="E173" s="44" t="s">
        <v>7</v>
      </c>
      <c r="F173" s="45">
        <v>0.25</v>
      </c>
      <c r="G173" s="18">
        <f t="shared" si="11"/>
        <v>9.0150000000000006</v>
      </c>
    </row>
    <row r="174" spans="1:7" x14ac:dyDescent="0.25">
      <c r="A174" s="41">
        <v>41478</v>
      </c>
      <c r="B174" s="42" t="s">
        <v>16</v>
      </c>
      <c r="C174" s="21">
        <f t="shared" si="10"/>
        <v>24.04</v>
      </c>
      <c r="D174" s="43">
        <v>75</v>
      </c>
      <c r="E174" s="44" t="s">
        <v>8</v>
      </c>
      <c r="F174" s="45">
        <v>0.25</v>
      </c>
      <c r="G174" s="18">
        <f t="shared" si="11"/>
        <v>6.01</v>
      </c>
    </row>
    <row r="175" spans="1:7" x14ac:dyDescent="0.25">
      <c r="A175" s="41">
        <v>41484</v>
      </c>
      <c r="B175" s="42" t="s">
        <v>15</v>
      </c>
      <c r="C175" s="21">
        <f t="shared" si="10"/>
        <v>36.06</v>
      </c>
      <c r="D175" s="43">
        <v>34</v>
      </c>
      <c r="E175" s="44" t="s">
        <v>13</v>
      </c>
      <c r="F175" s="45">
        <v>3</v>
      </c>
      <c r="G175" s="18">
        <f t="shared" si="11"/>
        <v>108.18</v>
      </c>
    </row>
    <row r="176" spans="1:7" x14ac:dyDescent="0.25">
      <c r="A176" s="41">
        <v>41487</v>
      </c>
      <c r="B176" s="42" t="s">
        <v>20</v>
      </c>
      <c r="C176" s="21">
        <f t="shared" si="10"/>
        <v>36.06</v>
      </c>
      <c r="D176" s="43">
        <v>51</v>
      </c>
      <c r="E176" s="44" t="s">
        <v>10</v>
      </c>
      <c r="F176" s="45">
        <v>2</v>
      </c>
      <c r="G176" s="18">
        <f t="shared" si="11"/>
        <v>72.12</v>
      </c>
    </row>
    <row r="177" spans="1:7" x14ac:dyDescent="0.25">
      <c r="A177" s="41">
        <v>41491</v>
      </c>
      <c r="B177" s="42" t="s">
        <v>21</v>
      </c>
      <c r="C177" s="21">
        <f t="shared" si="10"/>
        <v>48.08</v>
      </c>
      <c r="D177" s="43">
        <v>23</v>
      </c>
      <c r="E177" s="44" t="s">
        <v>10</v>
      </c>
      <c r="F177" s="45">
        <v>0.75</v>
      </c>
      <c r="G177" s="18">
        <f t="shared" si="11"/>
        <v>36.06</v>
      </c>
    </row>
    <row r="178" spans="1:7" x14ac:dyDescent="0.25">
      <c r="A178" s="41">
        <v>41494</v>
      </c>
      <c r="B178" s="42" t="s">
        <v>20</v>
      </c>
      <c r="C178" s="21">
        <f t="shared" si="10"/>
        <v>36.06</v>
      </c>
      <c r="D178" s="43">
        <v>87</v>
      </c>
      <c r="E178" s="44" t="s">
        <v>9</v>
      </c>
      <c r="F178" s="45">
        <v>0.5</v>
      </c>
      <c r="G178" s="18">
        <f t="shared" si="11"/>
        <v>18.03</v>
      </c>
    </row>
    <row r="179" spans="1:7" x14ac:dyDescent="0.25">
      <c r="A179" s="41">
        <v>41495</v>
      </c>
      <c r="B179" s="42" t="s">
        <v>17</v>
      </c>
      <c r="C179" s="21">
        <f t="shared" si="10"/>
        <v>24.04</v>
      </c>
      <c r="D179" s="43">
        <v>14</v>
      </c>
      <c r="E179" s="44" t="s">
        <v>8</v>
      </c>
      <c r="F179" s="45">
        <v>0.25</v>
      </c>
      <c r="G179" s="18">
        <f t="shared" si="11"/>
        <v>6.01</v>
      </c>
    </row>
    <row r="180" spans="1:7" x14ac:dyDescent="0.25">
      <c r="A180" s="41">
        <v>41498</v>
      </c>
      <c r="B180" s="42" t="s">
        <v>20</v>
      </c>
      <c r="C180" s="21">
        <f t="shared" si="10"/>
        <v>36.06</v>
      </c>
      <c r="D180" s="43">
        <v>45</v>
      </c>
      <c r="E180" s="44" t="s">
        <v>9</v>
      </c>
      <c r="F180" s="45">
        <v>0.75</v>
      </c>
      <c r="G180" s="18">
        <f t="shared" si="11"/>
        <v>27.045000000000002</v>
      </c>
    </row>
    <row r="181" spans="1:7" x14ac:dyDescent="0.25">
      <c r="A181" s="41">
        <v>41499</v>
      </c>
      <c r="B181" s="42" t="s">
        <v>21</v>
      </c>
      <c r="C181" s="21">
        <f t="shared" si="10"/>
        <v>48.08</v>
      </c>
      <c r="D181" s="43">
        <v>54</v>
      </c>
      <c r="E181" s="44" t="s">
        <v>12</v>
      </c>
      <c r="F181" s="45">
        <v>1</v>
      </c>
      <c r="G181" s="18">
        <f t="shared" si="11"/>
        <v>48.08</v>
      </c>
    </row>
    <row r="182" spans="1:7" x14ac:dyDescent="0.25">
      <c r="A182" s="41">
        <v>41500</v>
      </c>
      <c r="B182" s="42" t="s">
        <v>20</v>
      </c>
      <c r="C182" s="21">
        <f t="shared" si="10"/>
        <v>36.06</v>
      </c>
      <c r="D182" s="43">
        <v>14</v>
      </c>
      <c r="E182" s="44" t="s">
        <v>10</v>
      </c>
      <c r="F182" s="45">
        <v>2</v>
      </c>
      <c r="G182" s="18">
        <f t="shared" si="11"/>
        <v>72.12</v>
      </c>
    </row>
    <row r="183" spans="1:7" x14ac:dyDescent="0.25">
      <c r="A183" s="41">
        <v>41513</v>
      </c>
      <c r="B183" s="42" t="s">
        <v>21</v>
      </c>
      <c r="C183" s="21">
        <f t="shared" si="10"/>
        <v>48.08</v>
      </c>
      <c r="D183" s="43">
        <v>89</v>
      </c>
      <c r="E183" s="44" t="s">
        <v>9</v>
      </c>
      <c r="F183" s="45">
        <v>1</v>
      </c>
      <c r="G183" s="18">
        <f t="shared" si="11"/>
        <v>48.08</v>
      </c>
    </row>
    <row r="184" spans="1:7" x14ac:dyDescent="0.25">
      <c r="A184" s="41">
        <v>41519</v>
      </c>
      <c r="B184" s="42" t="s">
        <v>21</v>
      </c>
      <c r="C184" s="21">
        <f t="shared" si="10"/>
        <v>48.08</v>
      </c>
      <c r="D184" s="43">
        <v>70</v>
      </c>
      <c r="E184" s="44" t="s">
        <v>11</v>
      </c>
      <c r="F184" s="45">
        <v>1</v>
      </c>
      <c r="G184" s="18">
        <f t="shared" si="11"/>
        <v>48.08</v>
      </c>
    </row>
    <row r="185" spans="1:7" x14ac:dyDescent="0.25">
      <c r="A185" s="41">
        <v>41523</v>
      </c>
      <c r="B185" s="42" t="s">
        <v>20</v>
      </c>
      <c r="C185" s="21">
        <f t="shared" si="10"/>
        <v>36.06</v>
      </c>
      <c r="D185" s="43">
        <v>34</v>
      </c>
      <c r="E185" s="44" t="s">
        <v>10</v>
      </c>
      <c r="F185" s="45">
        <v>0.5</v>
      </c>
      <c r="G185" s="18">
        <f t="shared" si="11"/>
        <v>18.03</v>
      </c>
    </row>
    <row r="186" spans="1:7" x14ac:dyDescent="0.25">
      <c r="A186" s="41">
        <v>41526</v>
      </c>
      <c r="B186" s="42" t="s">
        <v>18</v>
      </c>
      <c r="C186" s="21">
        <f t="shared" ref="C186:C213" si="12">VLOOKUP(B186, $A$112:$C$118, 3, FALSE)</f>
        <v>36.06</v>
      </c>
      <c r="D186" s="43">
        <v>79</v>
      </c>
      <c r="E186" s="44" t="s">
        <v>7</v>
      </c>
      <c r="F186" s="45">
        <v>2</v>
      </c>
      <c r="G186" s="18">
        <f t="shared" ref="G186:G213" si="13">C186*F186</f>
        <v>72.12</v>
      </c>
    </row>
    <row r="187" spans="1:7" x14ac:dyDescent="0.25">
      <c r="A187" s="41">
        <v>41528</v>
      </c>
      <c r="B187" s="42" t="s">
        <v>17</v>
      </c>
      <c r="C187" s="21">
        <f t="shared" si="12"/>
        <v>24.04</v>
      </c>
      <c r="D187" s="43">
        <v>56</v>
      </c>
      <c r="E187" s="44" t="s">
        <v>7</v>
      </c>
      <c r="F187" s="45">
        <v>3</v>
      </c>
      <c r="G187" s="18">
        <f t="shared" si="13"/>
        <v>72.12</v>
      </c>
    </row>
    <row r="188" spans="1:7" x14ac:dyDescent="0.25">
      <c r="A188" s="41">
        <v>41534</v>
      </c>
      <c r="B188" s="42" t="s">
        <v>21</v>
      </c>
      <c r="C188" s="21">
        <f t="shared" si="12"/>
        <v>48.08</v>
      </c>
      <c r="D188" s="43">
        <v>76</v>
      </c>
      <c r="E188" s="44" t="s">
        <v>13</v>
      </c>
      <c r="F188" s="45">
        <v>4</v>
      </c>
      <c r="G188" s="18">
        <f t="shared" si="13"/>
        <v>192.32</v>
      </c>
    </row>
    <row r="189" spans="1:7" x14ac:dyDescent="0.25">
      <c r="A189" s="41">
        <v>41536</v>
      </c>
      <c r="B189" s="42" t="s">
        <v>15</v>
      </c>
      <c r="C189" s="21">
        <f t="shared" si="12"/>
        <v>36.06</v>
      </c>
      <c r="D189" s="43">
        <v>45</v>
      </c>
      <c r="E189" s="44" t="s">
        <v>11</v>
      </c>
      <c r="F189" s="45">
        <v>5</v>
      </c>
      <c r="G189" s="18">
        <f t="shared" si="13"/>
        <v>180.3</v>
      </c>
    </row>
    <row r="190" spans="1:7" x14ac:dyDescent="0.25">
      <c r="A190" s="41">
        <v>41547</v>
      </c>
      <c r="B190" s="42" t="s">
        <v>16</v>
      </c>
      <c r="C190" s="21">
        <f t="shared" si="12"/>
        <v>24.04</v>
      </c>
      <c r="D190" s="43">
        <v>32</v>
      </c>
      <c r="E190" s="44" t="s">
        <v>10</v>
      </c>
      <c r="F190" s="45">
        <v>2</v>
      </c>
      <c r="G190" s="18">
        <f t="shared" si="13"/>
        <v>48.08</v>
      </c>
    </row>
    <row r="191" spans="1:7" x14ac:dyDescent="0.25">
      <c r="A191" s="41">
        <v>41548</v>
      </c>
      <c r="B191" s="42" t="s">
        <v>15</v>
      </c>
      <c r="C191" s="21">
        <f t="shared" si="12"/>
        <v>36.06</v>
      </c>
      <c r="D191" s="43">
        <v>80</v>
      </c>
      <c r="E191" s="44" t="s">
        <v>7</v>
      </c>
      <c r="F191" s="45">
        <v>1</v>
      </c>
      <c r="G191" s="18">
        <f t="shared" si="13"/>
        <v>36.06</v>
      </c>
    </row>
    <row r="192" spans="1:7" x14ac:dyDescent="0.25">
      <c r="A192" s="41">
        <v>41550</v>
      </c>
      <c r="B192" s="42" t="s">
        <v>20</v>
      </c>
      <c r="C192" s="21">
        <f t="shared" si="12"/>
        <v>36.06</v>
      </c>
      <c r="D192" s="43">
        <v>32</v>
      </c>
      <c r="E192" s="44" t="s">
        <v>7</v>
      </c>
      <c r="F192" s="45">
        <v>2</v>
      </c>
      <c r="G192" s="18">
        <f t="shared" si="13"/>
        <v>72.12</v>
      </c>
    </row>
    <row r="193" spans="1:7" x14ac:dyDescent="0.25">
      <c r="A193" s="41">
        <v>41555</v>
      </c>
      <c r="B193" s="42" t="s">
        <v>21</v>
      </c>
      <c r="C193" s="21">
        <f t="shared" si="12"/>
        <v>48.08</v>
      </c>
      <c r="D193" s="43">
        <v>15</v>
      </c>
      <c r="E193" s="44" t="s">
        <v>8</v>
      </c>
      <c r="F193" s="45">
        <v>1</v>
      </c>
      <c r="G193" s="18">
        <f t="shared" si="13"/>
        <v>48.08</v>
      </c>
    </row>
    <row r="194" spans="1:7" x14ac:dyDescent="0.25">
      <c r="A194" s="41">
        <v>41562</v>
      </c>
      <c r="B194" s="42" t="s">
        <v>20</v>
      </c>
      <c r="C194" s="21">
        <f t="shared" si="12"/>
        <v>36.06</v>
      </c>
      <c r="D194" s="43">
        <v>6</v>
      </c>
      <c r="E194" s="44" t="s">
        <v>11</v>
      </c>
      <c r="F194" s="45">
        <v>0.75</v>
      </c>
      <c r="G194" s="18">
        <f t="shared" si="13"/>
        <v>27.045000000000002</v>
      </c>
    </row>
    <row r="195" spans="1:7" x14ac:dyDescent="0.25">
      <c r="A195" s="41">
        <v>41563</v>
      </c>
      <c r="B195" s="42" t="s">
        <v>18</v>
      </c>
      <c r="C195" s="21">
        <f t="shared" si="12"/>
        <v>36.06</v>
      </c>
      <c r="D195" s="43">
        <v>83</v>
      </c>
      <c r="E195" s="44" t="s">
        <v>10</v>
      </c>
      <c r="F195" s="45">
        <v>2</v>
      </c>
      <c r="G195" s="18">
        <f t="shared" si="13"/>
        <v>72.12</v>
      </c>
    </row>
    <row r="196" spans="1:7" x14ac:dyDescent="0.25">
      <c r="A196" s="41">
        <v>41564</v>
      </c>
      <c r="B196" s="42" t="s">
        <v>20</v>
      </c>
      <c r="C196" s="21">
        <f t="shared" si="12"/>
        <v>36.06</v>
      </c>
      <c r="D196" s="43">
        <v>13</v>
      </c>
      <c r="E196" s="44" t="s">
        <v>7</v>
      </c>
      <c r="F196" s="45">
        <v>1</v>
      </c>
      <c r="G196" s="18">
        <f t="shared" si="13"/>
        <v>36.06</v>
      </c>
    </row>
    <row r="197" spans="1:7" x14ac:dyDescent="0.25">
      <c r="A197" s="41">
        <v>41569</v>
      </c>
      <c r="B197" s="42" t="s">
        <v>21</v>
      </c>
      <c r="C197" s="21">
        <f t="shared" si="12"/>
        <v>48.08</v>
      </c>
      <c r="D197" s="43">
        <v>8</v>
      </c>
      <c r="E197" s="44" t="s">
        <v>11</v>
      </c>
      <c r="F197" s="45">
        <v>3</v>
      </c>
      <c r="G197" s="18">
        <f t="shared" si="13"/>
        <v>144.24</v>
      </c>
    </row>
    <row r="198" spans="1:7" x14ac:dyDescent="0.25">
      <c r="A198" s="41">
        <v>41571</v>
      </c>
      <c r="B198" s="42" t="s">
        <v>20</v>
      </c>
      <c r="C198" s="21">
        <f t="shared" si="12"/>
        <v>36.06</v>
      </c>
      <c r="D198" s="43">
        <v>92</v>
      </c>
      <c r="E198" s="44" t="s">
        <v>10</v>
      </c>
      <c r="F198" s="45">
        <v>1</v>
      </c>
      <c r="G198" s="18">
        <f t="shared" si="13"/>
        <v>36.06</v>
      </c>
    </row>
    <row r="199" spans="1:7" x14ac:dyDescent="0.25">
      <c r="A199" s="41">
        <v>41572</v>
      </c>
      <c r="B199" s="42" t="s">
        <v>21</v>
      </c>
      <c r="C199" s="21">
        <f t="shared" si="12"/>
        <v>48.08</v>
      </c>
      <c r="D199" s="43">
        <v>53</v>
      </c>
      <c r="E199" s="44" t="s">
        <v>7</v>
      </c>
      <c r="F199" s="45">
        <v>0.5</v>
      </c>
      <c r="G199" s="18">
        <f t="shared" si="13"/>
        <v>24.04</v>
      </c>
    </row>
    <row r="200" spans="1:7" x14ac:dyDescent="0.25">
      <c r="A200" s="41">
        <v>41575</v>
      </c>
      <c r="B200" s="42" t="s">
        <v>21</v>
      </c>
      <c r="C200" s="21">
        <f t="shared" si="12"/>
        <v>48.08</v>
      </c>
      <c r="D200" s="43">
        <v>95</v>
      </c>
      <c r="E200" s="44" t="s">
        <v>7</v>
      </c>
      <c r="F200" s="45">
        <v>0.75</v>
      </c>
      <c r="G200" s="18">
        <f t="shared" si="13"/>
        <v>36.06</v>
      </c>
    </row>
    <row r="201" spans="1:7" x14ac:dyDescent="0.25">
      <c r="A201" s="41">
        <v>41576</v>
      </c>
      <c r="B201" s="42" t="s">
        <v>20</v>
      </c>
      <c r="C201" s="21">
        <f t="shared" si="12"/>
        <v>36.06</v>
      </c>
      <c r="D201" s="43">
        <v>2</v>
      </c>
      <c r="E201" s="44" t="s">
        <v>10</v>
      </c>
      <c r="F201" s="45">
        <v>0.5</v>
      </c>
      <c r="G201" s="18">
        <f t="shared" si="13"/>
        <v>18.03</v>
      </c>
    </row>
    <row r="202" spans="1:7" x14ac:dyDescent="0.25">
      <c r="A202" s="41">
        <v>41591</v>
      </c>
      <c r="B202" s="42" t="s">
        <v>18</v>
      </c>
      <c r="C202" s="21">
        <f t="shared" si="12"/>
        <v>36.06</v>
      </c>
      <c r="D202" s="43">
        <v>4</v>
      </c>
      <c r="E202" s="44" t="s">
        <v>7</v>
      </c>
      <c r="F202" s="45">
        <v>0.25</v>
      </c>
      <c r="G202" s="18">
        <f t="shared" si="13"/>
        <v>9.0150000000000006</v>
      </c>
    </row>
    <row r="203" spans="1:7" x14ac:dyDescent="0.25">
      <c r="A203" s="41">
        <v>41593</v>
      </c>
      <c r="B203" s="42" t="s">
        <v>20</v>
      </c>
      <c r="C203" s="21">
        <f t="shared" si="12"/>
        <v>36.06</v>
      </c>
      <c r="D203" s="43">
        <v>97</v>
      </c>
      <c r="E203" s="44" t="s">
        <v>7</v>
      </c>
      <c r="F203" s="45">
        <v>0.25</v>
      </c>
      <c r="G203" s="18">
        <f t="shared" si="13"/>
        <v>9.0150000000000006</v>
      </c>
    </row>
    <row r="204" spans="1:7" x14ac:dyDescent="0.25">
      <c r="A204" s="41">
        <v>41604</v>
      </c>
      <c r="B204" s="42" t="s">
        <v>21</v>
      </c>
      <c r="C204" s="21">
        <f t="shared" si="12"/>
        <v>48.08</v>
      </c>
      <c r="D204" s="43">
        <v>6</v>
      </c>
      <c r="E204" s="44" t="s">
        <v>8</v>
      </c>
      <c r="F204" s="45">
        <v>0.5</v>
      </c>
      <c r="G204" s="18">
        <f t="shared" si="13"/>
        <v>24.04</v>
      </c>
    </row>
    <row r="205" spans="1:7" x14ac:dyDescent="0.25">
      <c r="A205" s="41">
        <v>41607</v>
      </c>
      <c r="B205" s="42" t="s">
        <v>15</v>
      </c>
      <c r="C205" s="21">
        <f t="shared" si="12"/>
        <v>36.06</v>
      </c>
      <c r="D205" s="43">
        <v>8</v>
      </c>
      <c r="E205" s="44" t="s">
        <v>13</v>
      </c>
      <c r="F205" s="45">
        <v>1</v>
      </c>
      <c r="G205" s="18">
        <f t="shared" si="13"/>
        <v>36.06</v>
      </c>
    </row>
    <row r="206" spans="1:7" x14ac:dyDescent="0.25">
      <c r="A206" s="41">
        <v>41612</v>
      </c>
      <c r="B206" s="42" t="s">
        <v>20</v>
      </c>
      <c r="C206" s="21">
        <f t="shared" si="12"/>
        <v>36.06</v>
      </c>
      <c r="D206" s="43">
        <v>77</v>
      </c>
      <c r="E206" s="44" t="s">
        <v>7</v>
      </c>
      <c r="F206" s="45">
        <v>0.5</v>
      </c>
      <c r="G206" s="18">
        <f t="shared" si="13"/>
        <v>18.03</v>
      </c>
    </row>
    <row r="207" spans="1:7" x14ac:dyDescent="0.25">
      <c r="A207" s="41">
        <v>41613</v>
      </c>
      <c r="B207" s="42" t="s">
        <v>21</v>
      </c>
      <c r="C207" s="21">
        <f t="shared" si="12"/>
        <v>48.08</v>
      </c>
      <c r="D207" s="43">
        <v>65</v>
      </c>
      <c r="E207" s="44" t="s">
        <v>8</v>
      </c>
      <c r="F207" s="45">
        <v>0.25</v>
      </c>
      <c r="G207" s="18">
        <f t="shared" si="13"/>
        <v>12.02</v>
      </c>
    </row>
    <row r="208" spans="1:7" x14ac:dyDescent="0.25">
      <c r="A208" s="41">
        <v>41614</v>
      </c>
      <c r="B208" s="42" t="s">
        <v>20</v>
      </c>
      <c r="C208" s="21">
        <f t="shared" si="12"/>
        <v>36.06</v>
      </c>
      <c r="D208" s="43">
        <v>43</v>
      </c>
      <c r="E208" s="44" t="s">
        <v>11</v>
      </c>
      <c r="F208" s="45">
        <v>0.75</v>
      </c>
      <c r="G208" s="18">
        <f t="shared" si="13"/>
        <v>27.045000000000002</v>
      </c>
    </row>
    <row r="209" spans="1:7" x14ac:dyDescent="0.25">
      <c r="A209" s="41">
        <v>41625</v>
      </c>
      <c r="B209" s="42" t="s">
        <v>18</v>
      </c>
      <c r="C209" s="21">
        <f t="shared" si="12"/>
        <v>36.06</v>
      </c>
      <c r="D209" s="43">
        <v>101</v>
      </c>
      <c r="E209" s="44" t="s">
        <v>7</v>
      </c>
      <c r="F209" s="45">
        <v>0.5</v>
      </c>
      <c r="G209" s="18">
        <f t="shared" si="13"/>
        <v>18.03</v>
      </c>
    </row>
    <row r="210" spans="1:7" x14ac:dyDescent="0.25">
      <c r="A210" s="41">
        <v>41627</v>
      </c>
      <c r="B210" s="42" t="s">
        <v>20</v>
      </c>
      <c r="C210" s="21">
        <f t="shared" si="12"/>
        <v>36.06</v>
      </c>
      <c r="D210" s="43">
        <v>90</v>
      </c>
      <c r="E210" s="44" t="s">
        <v>13</v>
      </c>
      <c r="F210" s="45">
        <v>2</v>
      </c>
      <c r="G210" s="18">
        <f t="shared" si="13"/>
        <v>72.12</v>
      </c>
    </row>
    <row r="211" spans="1:7" x14ac:dyDescent="0.25">
      <c r="A211" s="41">
        <v>41631</v>
      </c>
      <c r="B211" s="42" t="s">
        <v>21</v>
      </c>
      <c r="C211" s="21">
        <f t="shared" si="12"/>
        <v>48.08</v>
      </c>
      <c r="D211" s="43">
        <v>78</v>
      </c>
      <c r="E211" s="44" t="s">
        <v>10</v>
      </c>
      <c r="F211" s="45">
        <v>1</v>
      </c>
      <c r="G211" s="18">
        <f t="shared" si="13"/>
        <v>48.08</v>
      </c>
    </row>
    <row r="212" spans="1:7" x14ac:dyDescent="0.25">
      <c r="A212" s="41">
        <v>41633</v>
      </c>
      <c r="B212" s="42" t="s">
        <v>20</v>
      </c>
      <c r="C212" s="21">
        <f t="shared" si="12"/>
        <v>36.06</v>
      </c>
      <c r="D212" s="43">
        <v>93</v>
      </c>
      <c r="E212" s="44" t="s">
        <v>7</v>
      </c>
      <c r="F212" s="45">
        <v>1</v>
      </c>
      <c r="G212" s="18">
        <f t="shared" si="13"/>
        <v>36.06</v>
      </c>
    </row>
    <row r="213" spans="1:7" ht="15.75" thickBot="1" x14ac:dyDescent="0.3">
      <c r="A213" s="41">
        <v>41634</v>
      </c>
      <c r="B213" s="42" t="s">
        <v>21</v>
      </c>
      <c r="C213" s="21">
        <f t="shared" si="12"/>
        <v>48.08</v>
      </c>
      <c r="D213" s="43">
        <v>102</v>
      </c>
      <c r="E213" s="44" t="s">
        <v>8</v>
      </c>
      <c r="F213" s="45">
        <v>0.25</v>
      </c>
      <c r="G213" s="18">
        <f t="shared" si="13"/>
        <v>12.02</v>
      </c>
    </row>
    <row r="214" spans="1:7" ht="15.75" thickTop="1" x14ac:dyDescent="0.25">
      <c r="A214" s="15" t="s">
        <v>35</v>
      </c>
      <c r="B214" s="14"/>
      <c r="C214" s="14"/>
      <c r="D214" s="14"/>
      <c r="E214" s="14"/>
      <c r="F214" s="35">
        <f>SUM(F122:F213)</f>
        <v>111.7</v>
      </c>
      <c r="G214" s="19">
        <f>SUM(G122:G213)</f>
        <v>4055.5479999999993</v>
      </c>
    </row>
    <row r="216" spans="1:7" x14ac:dyDescent="0.25">
      <c r="A216" s="55" t="s">
        <v>30</v>
      </c>
      <c r="B216" s="56" t="s">
        <v>24</v>
      </c>
      <c r="C216" s="6" t="s">
        <v>33</v>
      </c>
      <c r="D216" s="5" t="s">
        <v>39</v>
      </c>
    </row>
    <row r="217" spans="1:7" x14ac:dyDescent="0.25">
      <c r="A217" s="93">
        <v>41275</v>
      </c>
      <c r="B217" s="87">
        <v>53</v>
      </c>
      <c r="C217" s="88">
        <v>6.01</v>
      </c>
      <c r="D217" s="89"/>
    </row>
    <row r="218" spans="1:7" x14ac:dyDescent="0.25">
      <c r="A218" s="93">
        <v>41284</v>
      </c>
      <c r="B218" s="87">
        <v>7</v>
      </c>
      <c r="C218" s="88">
        <v>100</v>
      </c>
      <c r="D218" s="89" t="s">
        <v>41</v>
      </c>
    </row>
    <row r="219" spans="1:7" x14ac:dyDescent="0.25">
      <c r="A219" s="93">
        <v>41310</v>
      </c>
      <c r="B219" s="87">
        <v>77</v>
      </c>
      <c r="C219" s="88">
        <v>18.03</v>
      </c>
      <c r="D219" s="89"/>
    </row>
    <row r="220" spans="1:7" x14ac:dyDescent="0.25">
      <c r="A220" s="93">
        <v>41313</v>
      </c>
      <c r="B220" s="87">
        <v>50</v>
      </c>
      <c r="C220" s="88">
        <v>9.02</v>
      </c>
      <c r="D220" s="89"/>
    </row>
    <row r="221" spans="1:7" x14ac:dyDescent="0.25">
      <c r="A221" s="93">
        <v>41320</v>
      </c>
      <c r="B221" s="87">
        <v>80</v>
      </c>
      <c r="C221" s="88">
        <v>36.06</v>
      </c>
      <c r="D221" s="89"/>
    </row>
    <row r="222" spans="1:7" x14ac:dyDescent="0.25">
      <c r="A222" s="93">
        <v>41347</v>
      </c>
      <c r="B222" s="87">
        <v>90</v>
      </c>
      <c r="C222" s="88">
        <v>72.12</v>
      </c>
      <c r="D222" s="89"/>
    </row>
    <row r="223" spans="1:7" x14ac:dyDescent="0.25">
      <c r="A223" s="93">
        <v>41353</v>
      </c>
      <c r="B223" s="87">
        <v>20</v>
      </c>
      <c r="C223" s="88">
        <v>108.18</v>
      </c>
      <c r="D223" s="89"/>
    </row>
    <row r="224" spans="1:7" x14ac:dyDescent="0.25">
      <c r="A224" s="93">
        <v>41367</v>
      </c>
      <c r="B224" s="87">
        <v>76</v>
      </c>
      <c r="C224" s="88">
        <v>192.32</v>
      </c>
      <c r="D224" s="89"/>
    </row>
    <row r="225" spans="1:4" x14ac:dyDescent="0.25">
      <c r="A225" s="93">
        <v>41375</v>
      </c>
      <c r="B225" s="87">
        <v>87</v>
      </c>
      <c r="C225" s="88">
        <v>18.03</v>
      </c>
      <c r="D225" s="89"/>
    </row>
    <row r="226" spans="1:4" x14ac:dyDescent="0.25">
      <c r="A226" s="93">
        <v>41380</v>
      </c>
      <c r="B226" s="87">
        <v>102</v>
      </c>
      <c r="C226" s="88">
        <v>12.02</v>
      </c>
      <c r="D226" s="89"/>
    </row>
    <row r="227" spans="1:4" x14ac:dyDescent="0.25">
      <c r="A227" s="93">
        <v>41387</v>
      </c>
      <c r="B227" s="87">
        <v>23</v>
      </c>
      <c r="C227" s="88">
        <v>60.1</v>
      </c>
      <c r="D227" s="89"/>
    </row>
    <row r="228" spans="1:4" x14ac:dyDescent="0.25">
      <c r="A228" s="93">
        <v>41388</v>
      </c>
      <c r="B228" s="87">
        <v>54</v>
      </c>
      <c r="C228" s="88">
        <v>48.08</v>
      </c>
      <c r="D228" s="89"/>
    </row>
    <row r="229" spans="1:4" x14ac:dyDescent="0.25">
      <c r="A229" s="93">
        <v>41390</v>
      </c>
      <c r="B229" s="87">
        <v>94</v>
      </c>
      <c r="C229" s="88">
        <v>36.06</v>
      </c>
      <c r="D229" s="89"/>
    </row>
    <row r="230" spans="1:4" x14ac:dyDescent="0.25">
      <c r="A230" s="93">
        <v>41393</v>
      </c>
      <c r="B230" s="87">
        <v>28</v>
      </c>
      <c r="C230" s="88">
        <v>72.12</v>
      </c>
      <c r="D230" s="89"/>
    </row>
    <row r="231" spans="1:4" x14ac:dyDescent="0.25">
      <c r="A231" s="93">
        <v>41400</v>
      </c>
      <c r="B231" s="87">
        <v>36</v>
      </c>
      <c r="C231" s="88">
        <v>125</v>
      </c>
      <c r="D231" s="89"/>
    </row>
    <row r="232" spans="1:4" x14ac:dyDescent="0.25">
      <c r="A232" s="93">
        <v>41408</v>
      </c>
      <c r="B232" s="87">
        <v>66</v>
      </c>
      <c r="C232" s="88">
        <v>12.2</v>
      </c>
      <c r="D232" s="89" t="s">
        <v>41</v>
      </c>
    </row>
    <row r="233" spans="1:4" x14ac:dyDescent="0.25">
      <c r="A233" s="93">
        <v>41409</v>
      </c>
      <c r="B233" s="87">
        <v>10</v>
      </c>
      <c r="C233" s="88">
        <v>9.02</v>
      </c>
      <c r="D233" s="89"/>
    </row>
    <row r="234" spans="1:4" x14ac:dyDescent="0.25">
      <c r="A234" s="93">
        <v>41411</v>
      </c>
      <c r="B234" s="87">
        <v>24</v>
      </c>
      <c r="C234" s="88">
        <v>18.03</v>
      </c>
      <c r="D234" s="89"/>
    </row>
    <row r="235" spans="1:4" x14ac:dyDescent="0.25">
      <c r="A235" s="93">
        <v>41415</v>
      </c>
      <c r="B235" s="87">
        <v>59</v>
      </c>
      <c r="C235" s="88">
        <v>25</v>
      </c>
      <c r="D235" s="89" t="s">
        <v>42</v>
      </c>
    </row>
    <row r="236" spans="1:4" x14ac:dyDescent="0.25">
      <c r="A236" s="93">
        <v>41449</v>
      </c>
      <c r="B236" s="87">
        <v>14</v>
      </c>
      <c r="C236" s="88">
        <v>75</v>
      </c>
      <c r="D236" s="89"/>
    </row>
    <row r="237" spans="1:4" x14ac:dyDescent="0.25">
      <c r="A237" s="93">
        <v>41458</v>
      </c>
      <c r="B237" s="87">
        <v>75</v>
      </c>
      <c r="C237" s="88">
        <v>6.01</v>
      </c>
      <c r="D237" s="89"/>
    </row>
    <row r="238" spans="1:4" x14ac:dyDescent="0.25">
      <c r="A238" s="93">
        <v>41460</v>
      </c>
      <c r="B238" s="87">
        <v>34</v>
      </c>
      <c r="C238" s="88">
        <v>175</v>
      </c>
      <c r="D238" s="89"/>
    </row>
    <row r="239" spans="1:4" x14ac:dyDescent="0.25">
      <c r="A239" s="93">
        <v>41493</v>
      </c>
      <c r="B239" s="87">
        <v>82</v>
      </c>
      <c r="C239" s="88">
        <v>15</v>
      </c>
      <c r="D239" s="89"/>
    </row>
    <row r="240" spans="1:4" x14ac:dyDescent="0.25">
      <c r="A240" s="93">
        <v>41494</v>
      </c>
      <c r="B240" s="87">
        <v>32</v>
      </c>
      <c r="C240" s="88">
        <v>120.2</v>
      </c>
      <c r="D240" s="89"/>
    </row>
    <row r="241" spans="1:4" x14ac:dyDescent="0.25">
      <c r="A241" s="93">
        <v>41495</v>
      </c>
      <c r="B241" s="87">
        <v>100</v>
      </c>
      <c r="C241" s="88">
        <v>45</v>
      </c>
      <c r="D241" s="89"/>
    </row>
    <row r="242" spans="1:4" x14ac:dyDescent="0.25">
      <c r="A242" s="93">
        <v>41505</v>
      </c>
      <c r="B242" s="87">
        <v>25</v>
      </c>
      <c r="C242" s="88">
        <v>75</v>
      </c>
      <c r="D242" s="89"/>
    </row>
    <row r="243" spans="1:4" x14ac:dyDescent="0.25">
      <c r="A243" s="93">
        <v>41507</v>
      </c>
      <c r="B243" s="87">
        <v>89</v>
      </c>
      <c r="C243" s="88">
        <v>48.08</v>
      </c>
      <c r="D243" s="89"/>
    </row>
    <row r="244" spans="1:4" x14ac:dyDescent="0.25">
      <c r="A244" s="93">
        <v>41516</v>
      </c>
      <c r="B244" s="87">
        <v>50</v>
      </c>
      <c r="C244" s="88">
        <v>25</v>
      </c>
      <c r="D244" s="89" t="s">
        <v>42</v>
      </c>
    </row>
    <row r="245" spans="1:4" x14ac:dyDescent="0.25">
      <c r="A245" s="93">
        <v>41519</v>
      </c>
      <c r="B245" s="87">
        <v>70</v>
      </c>
      <c r="C245" s="88">
        <v>48.08</v>
      </c>
      <c r="D245" s="89"/>
    </row>
    <row r="246" spans="1:4" x14ac:dyDescent="0.25">
      <c r="A246" s="93">
        <v>41541</v>
      </c>
      <c r="B246" s="87">
        <v>40</v>
      </c>
      <c r="C246" s="88">
        <v>50</v>
      </c>
      <c r="D246" s="89" t="s">
        <v>42</v>
      </c>
    </row>
    <row r="247" spans="1:4" x14ac:dyDescent="0.25">
      <c r="A247" s="93">
        <v>41544</v>
      </c>
      <c r="B247" s="87">
        <v>7</v>
      </c>
      <c r="C247" s="88">
        <v>25</v>
      </c>
      <c r="D247" s="89" t="s">
        <v>42</v>
      </c>
    </row>
    <row r="248" spans="1:4" x14ac:dyDescent="0.25">
      <c r="A248" s="93">
        <v>41551</v>
      </c>
      <c r="B248" s="87">
        <v>13</v>
      </c>
      <c r="C248" s="88">
        <v>200</v>
      </c>
      <c r="D248" s="89"/>
    </row>
    <row r="249" spans="1:4" x14ac:dyDescent="0.25">
      <c r="A249" s="93">
        <v>41568</v>
      </c>
      <c r="B249" s="87">
        <v>36</v>
      </c>
      <c r="C249" s="88">
        <v>36.06</v>
      </c>
      <c r="D249" s="89"/>
    </row>
    <row r="250" spans="1:4" x14ac:dyDescent="0.25">
      <c r="A250" s="93">
        <v>41589</v>
      </c>
      <c r="B250" s="87">
        <v>50</v>
      </c>
      <c r="C250" s="88">
        <v>1</v>
      </c>
      <c r="D250" s="89"/>
    </row>
    <row r="251" spans="1:4" x14ac:dyDescent="0.25">
      <c r="A251" s="93">
        <v>41592</v>
      </c>
      <c r="B251" s="87">
        <v>40</v>
      </c>
      <c r="C251" s="88">
        <v>50</v>
      </c>
      <c r="D251" s="89" t="s">
        <v>42</v>
      </c>
    </row>
    <row r="252" spans="1:4" x14ac:dyDescent="0.25">
      <c r="A252" s="93">
        <v>41603</v>
      </c>
      <c r="B252" s="87">
        <v>95</v>
      </c>
      <c r="C252" s="88">
        <v>36.06</v>
      </c>
      <c r="D252" s="89"/>
    </row>
    <row r="253" spans="1:4" x14ac:dyDescent="0.25">
      <c r="A253" s="93">
        <v>41605</v>
      </c>
      <c r="B253" s="87">
        <v>48</v>
      </c>
      <c r="C253" s="88">
        <v>100</v>
      </c>
      <c r="D253" s="89" t="s">
        <v>42</v>
      </c>
    </row>
    <row r="254" spans="1:4" x14ac:dyDescent="0.25">
      <c r="A254" s="93">
        <v>41621</v>
      </c>
      <c r="B254" s="87">
        <v>33</v>
      </c>
      <c r="C254" s="88">
        <v>60.1</v>
      </c>
      <c r="D254" s="89"/>
    </row>
    <row r="255" spans="1:4" x14ac:dyDescent="0.25">
      <c r="A255" s="94">
        <v>41634</v>
      </c>
      <c r="B255" s="90">
        <v>43</v>
      </c>
      <c r="C255" s="91">
        <v>75.13</v>
      </c>
      <c r="D255" s="92"/>
    </row>
    <row r="256" spans="1:4" x14ac:dyDescent="0.25">
      <c r="A256" s="63" t="s">
        <v>35</v>
      </c>
      <c r="B256" s="64"/>
      <c r="C256" s="65">
        <f>SUM(C217:C255)</f>
        <v>2243.12</v>
      </c>
      <c r="D256" s="66"/>
    </row>
    <row r="258" spans="1:5" x14ac:dyDescent="0.25">
      <c r="A258" s="95" t="s">
        <v>49</v>
      </c>
      <c r="B258" s="96"/>
      <c r="C258" s="96"/>
      <c r="D258" s="96"/>
      <c r="E258" s="97"/>
    </row>
    <row r="259" spans="1:5" x14ac:dyDescent="0.25">
      <c r="A259" s="98" t="s">
        <v>47</v>
      </c>
      <c r="B259" s="99"/>
      <c r="C259" s="99"/>
      <c r="D259" s="99"/>
      <c r="E259" s="86">
        <v>4</v>
      </c>
    </row>
    <row r="260" spans="1:5" x14ac:dyDescent="0.25">
      <c r="A260" s="98" t="s">
        <v>14</v>
      </c>
      <c r="B260" s="99" t="s">
        <v>26</v>
      </c>
      <c r="C260" s="99" t="s">
        <v>27</v>
      </c>
      <c r="D260" s="99" t="s">
        <v>28</v>
      </c>
      <c r="E260" s="100" t="s">
        <v>23</v>
      </c>
    </row>
    <row r="261" spans="1:5" ht="15.75" thickBot="1" x14ac:dyDescent="0.3">
      <c r="A261" s="101"/>
      <c r="B261" s="102"/>
      <c r="C261" s="102"/>
      <c r="D261" s="102"/>
      <c r="E261" s="103"/>
    </row>
    <row r="262" spans="1:5" ht="15.75" thickTop="1" x14ac:dyDescent="0.25">
      <c r="A262" s="84" t="str">
        <f t="shared" ref="A262:C268" si="14">A112</f>
        <v>A</v>
      </c>
      <c r="B262" s="67" t="str">
        <f t="shared" si="14"/>
        <v>Arman Zamani</v>
      </c>
      <c r="C262" s="68">
        <f t="shared" si="14"/>
        <v>36.06</v>
      </c>
      <c r="D262" s="69">
        <f t="shared" ref="D262:D268" si="15">SUMIFS($F$122:$F$213, $D$122:$D$213, $E$259, $B$122:$B$213, A262)</f>
        <v>0</v>
      </c>
      <c r="E262" s="70">
        <f t="shared" ref="E262:E268" si="16">C262*D262</f>
        <v>0</v>
      </c>
    </row>
    <row r="263" spans="1:5" x14ac:dyDescent="0.25">
      <c r="A263" s="85" t="str">
        <f t="shared" si="14"/>
        <v>B</v>
      </c>
      <c r="B263" s="71" t="str">
        <f t="shared" si="14"/>
        <v>Enid Miller</v>
      </c>
      <c r="C263" s="72">
        <f t="shared" si="14"/>
        <v>24.04</v>
      </c>
      <c r="D263" s="73">
        <f t="shared" si="15"/>
        <v>4</v>
      </c>
      <c r="E263" s="74">
        <f t="shared" si="16"/>
        <v>96.16</v>
      </c>
    </row>
    <row r="264" spans="1:5" x14ac:dyDescent="0.25">
      <c r="A264" s="85" t="str">
        <f t="shared" si="14"/>
        <v>C</v>
      </c>
      <c r="B264" s="71" t="str">
        <f t="shared" si="14"/>
        <v>Jasmine Farboody</v>
      </c>
      <c r="C264" s="72">
        <f t="shared" si="14"/>
        <v>36.06</v>
      </c>
      <c r="D264" s="73">
        <f t="shared" si="15"/>
        <v>0.25</v>
      </c>
      <c r="E264" s="74">
        <f t="shared" si="16"/>
        <v>9.0150000000000006</v>
      </c>
    </row>
    <row r="265" spans="1:5" x14ac:dyDescent="0.25">
      <c r="A265" s="85" t="str">
        <f t="shared" si="14"/>
        <v>D</v>
      </c>
      <c r="B265" s="71" t="str">
        <f t="shared" si="14"/>
        <v>Jessica Leitao</v>
      </c>
      <c r="C265" s="72">
        <f t="shared" si="14"/>
        <v>24.04</v>
      </c>
      <c r="D265" s="73">
        <f t="shared" si="15"/>
        <v>0</v>
      </c>
      <c r="E265" s="74">
        <f t="shared" si="16"/>
        <v>0</v>
      </c>
    </row>
    <row r="266" spans="1:5" x14ac:dyDescent="0.25">
      <c r="A266" s="85" t="str">
        <f t="shared" si="14"/>
        <v>E</v>
      </c>
      <c r="B266" s="71" t="str">
        <f t="shared" si="14"/>
        <v>Kyrylo Nikolayev</v>
      </c>
      <c r="C266" s="72">
        <f t="shared" si="14"/>
        <v>24.04</v>
      </c>
      <c r="D266" s="73">
        <f t="shared" si="15"/>
        <v>0</v>
      </c>
      <c r="E266" s="74">
        <f t="shared" si="16"/>
        <v>0</v>
      </c>
    </row>
    <row r="267" spans="1:5" x14ac:dyDescent="0.25">
      <c r="A267" s="85" t="str">
        <f t="shared" si="14"/>
        <v>F</v>
      </c>
      <c r="B267" s="71" t="str">
        <f t="shared" si="14"/>
        <v>Scott Barnum</v>
      </c>
      <c r="C267" s="72">
        <f t="shared" si="14"/>
        <v>36.06</v>
      </c>
      <c r="D267" s="73">
        <f t="shared" si="15"/>
        <v>6</v>
      </c>
      <c r="E267" s="74">
        <f t="shared" si="16"/>
        <v>216.36</v>
      </c>
    </row>
    <row r="268" spans="1:5" x14ac:dyDescent="0.25">
      <c r="A268" s="85" t="str">
        <f t="shared" si="14"/>
        <v>G</v>
      </c>
      <c r="B268" s="71" t="str">
        <f t="shared" si="14"/>
        <v>Shayan Zamani</v>
      </c>
      <c r="C268" s="72">
        <f t="shared" si="14"/>
        <v>48.08</v>
      </c>
      <c r="D268" s="73">
        <f t="shared" si="15"/>
        <v>0</v>
      </c>
      <c r="E268" s="74">
        <f t="shared" si="16"/>
        <v>0</v>
      </c>
    </row>
    <row r="269" spans="1:5" ht="15.75" thickBot="1" x14ac:dyDescent="0.3">
      <c r="A269" s="77" t="s">
        <v>35</v>
      </c>
      <c r="B269" s="81"/>
      <c r="C269" s="81"/>
      <c r="D269" s="81"/>
      <c r="E269" s="78">
        <f>SUM(E262:E268)</f>
        <v>321.53500000000003</v>
      </c>
    </row>
    <row r="270" spans="1:5" ht="15.75" thickBot="1" x14ac:dyDescent="0.3">
      <c r="A270" s="76" t="s">
        <v>48</v>
      </c>
      <c r="B270" s="82"/>
      <c r="C270" s="82"/>
      <c r="D270" s="82"/>
      <c r="E270" s="79">
        <f>SUMIF($B$217:$B$255, $E$259, $C$217:$C$255)</f>
        <v>0</v>
      </c>
    </row>
    <row r="271" spans="1:5" ht="15.75" thickTop="1" x14ac:dyDescent="0.25">
      <c r="A271" s="75" t="s">
        <v>34</v>
      </c>
      <c r="B271" s="83"/>
      <c r="C271" s="83"/>
      <c r="D271" s="83"/>
      <c r="E271" s="80">
        <f>E269-E270</f>
        <v>321.53500000000003</v>
      </c>
    </row>
  </sheetData>
  <mergeCells count="2">
    <mergeCell ref="C1:C4"/>
    <mergeCell ref="A3:B4"/>
  </mergeCells>
  <printOptions headings="1" gridLines="1"/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zoomScale="90" zoomScaleNormal="90" workbookViewId="0">
      <pane ySplit="4" topLeftCell="A5" activePane="bottomLeft" state="frozen"/>
      <selection pane="bottomLeft" activeCell="B108" sqref="B108"/>
    </sheetView>
  </sheetViews>
  <sheetFormatPr defaultRowHeight="15" x14ac:dyDescent="0.25"/>
  <cols>
    <col min="1" max="1" width="11.85546875" bestFit="1" customWidth="1"/>
    <col min="2" max="2" width="25.5703125" bestFit="1" customWidth="1"/>
    <col min="3" max="3" width="12.42578125" bestFit="1" customWidth="1"/>
    <col min="4" max="4" width="13.28515625" bestFit="1" customWidth="1"/>
    <col min="5" max="5" width="15.5703125" bestFit="1" customWidth="1"/>
    <col min="6" max="6" width="2.85546875" customWidth="1"/>
    <col min="7" max="7" width="15.5703125" bestFit="1" customWidth="1"/>
    <col min="8" max="8" width="17" bestFit="1" customWidth="1"/>
    <col min="9" max="9" width="11" bestFit="1" customWidth="1"/>
    <col min="10" max="10" width="16.7109375" bestFit="1" customWidth="1"/>
    <col min="11" max="11" width="19.7109375" bestFit="1" customWidth="1"/>
    <col min="12" max="12" width="15.85546875" bestFit="1" customWidth="1"/>
    <col min="13" max="13" width="21.28515625" bestFit="1" customWidth="1"/>
    <col min="14" max="14" width="15.28515625" customWidth="1"/>
    <col min="15" max="15" width="12" customWidth="1"/>
    <col min="16" max="16" width="19.5703125" bestFit="1" customWidth="1"/>
    <col min="17" max="17" width="12" bestFit="1" customWidth="1"/>
    <col min="18" max="18" width="11.140625" bestFit="1" customWidth="1"/>
    <col min="19" max="19" width="7.7109375" bestFit="1" customWidth="1"/>
  </cols>
  <sheetData>
    <row r="1" spans="1:13" ht="15.75" x14ac:dyDescent="0.25">
      <c r="A1" s="57" t="s">
        <v>52</v>
      </c>
      <c r="E1" s="104" t="s">
        <v>46</v>
      </c>
      <c r="F1" s="47"/>
      <c r="G1" s="51" t="s">
        <v>43</v>
      </c>
      <c r="H1" s="1"/>
    </row>
    <row r="2" spans="1:13" ht="15.75" x14ac:dyDescent="0.25">
      <c r="A2" s="58" t="s">
        <v>31</v>
      </c>
      <c r="E2" s="104"/>
      <c r="F2" s="48"/>
      <c r="G2" s="52" t="s">
        <v>44</v>
      </c>
    </row>
    <row r="3" spans="1:13" x14ac:dyDescent="0.25">
      <c r="A3" s="106" t="s">
        <v>36</v>
      </c>
      <c r="B3" s="106"/>
      <c r="C3" s="106"/>
      <c r="D3" s="106"/>
      <c r="E3" s="104"/>
      <c r="F3" s="49"/>
      <c r="G3" s="53" t="s">
        <v>45</v>
      </c>
    </row>
    <row r="4" spans="1:13" x14ac:dyDescent="0.25">
      <c r="A4" s="106"/>
      <c r="B4" s="106"/>
      <c r="C4" s="106"/>
      <c r="D4" s="106"/>
      <c r="E4" s="104"/>
      <c r="F4" s="50"/>
      <c r="G4" s="54" t="s">
        <v>53</v>
      </c>
    </row>
    <row r="6" spans="1:13" x14ac:dyDescent="0.25">
      <c r="A6" s="4" t="s">
        <v>24</v>
      </c>
      <c r="B6" s="7" t="s">
        <v>25</v>
      </c>
      <c r="C6" s="10" t="s">
        <v>32</v>
      </c>
      <c r="D6" s="10" t="s">
        <v>33</v>
      </c>
      <c r="E6" s="11" t="s">
        <v>34</v>
      </c>
      <c r="G6" s="3" t="s">
        <v>14</v>
      </c>
      <c r="H6" s="12" t="s">
        <v>26</v>
      </c>
      <c r="I6" s="2" t="s">
        <v>27</v>
      </c>
      <c r="J6" s="2" t="s">
        <v>40</v>
      </c>
      <c r="K6" s="36" t="s">
        <v>23</v>
      </c>
      <c r="L6" s="37" t="s">
        <v>38</v>
      </c>
      <c r="M6" s="38" t="s">
        <v>37</v>
      </c>
    </row>
    <row r="7" spans="1:13" x14ac:dyDescent="0.25">
      <c r="A7" s="39">
        <v>1</v>
      </c>
      <c r="B7" s="40" t="s">
        <v>61</v>
      </c>
      <c r="C7" s="8">
        <f>SUMIF($J$17:$J$108, A7, $M$17:$M$108)</f>
        <v>6.01</v>
      </c>
      <c r="D7" s="8">
        <f>SUMIF($B$112:$B$150, A7, $C$112:$C$150)</f>
        <v>0</v>
      </c>
      <c r="E7" s="9">
        <f>C7-D7</f>
        <v>6.01</v>
      </c>
      <c r="G7" s="22" t="s">
        <v>15</v>
      </c>
      <c r="H7" s="23" t="s">
        <v>54</v>
      </c>
      <c r="I7" s="24">
        <v>36.06</v>
      </c>
      <c r="J7" s="26">
        <f>SUMIF($H$17:$H$108, G7, $L$17:$L$108)</f>
        <v>17.75</v>
      </c>
      <c r="K7" s="25">
        <f>I7*J7</f>
        <v>640.06500000000005</v>
      </c>
      <c r="L7" s="30" t="str">
        <f>IF(I7=MIN($I$7:$I$13), "Lowest", IF(I7=MAX($I$7:$I$13), "Highest", ""))</f>
        <v/>
      </c>
      <c r="M7" s="31" t="str">
        <f>IF(K7=MIN($K$7:$K$13), "Worst", IF(K7=MAX($K$7:$K$13), "Best", ""))</f>
        <v/>
      </c>
    </row>
    <row r="8" spans="1:13" x14ac:dyDescent="0.25">
      <c r="A8" s="39">
        <v>2</v>
      </c>
      <c r="B8" s="40" t="s">
        <v>62</v>
      </c>
      <c r="C8" s="8">
        <f t="shared" ref="C8:C71" si="0">SUMIF($J$17:$J$108, A8, $M$17:$M$108)</f>
        <v>18.03</v>
      </c>
      <c r="D8" s="8">
        <f t="shared" ref="D8:D71" si="1">SUMIF($B$112:$B$150, A8, $C$112:$C$150)</f>
        <v>0</v>
      </c>
      <c r="E8" s="9">
        <f t="shared" ref="E8:E71" si="2">C8-D8</f>
        <v>18.03</v>
      </c>
      <c r="G8" s="22" t="s">
        <v>17</v>
      </c>
      <c r="H8" s="23" t="s">
        <v>55</v>
      </c>
      <c r="I8" s="24">
        <v>24.04</v>
      </c>
      <c r="J8" s="26">
        <f t="shared" ref="J8:J13" si="3">SUMIF($H$17:$H$108, G8, $L$17:$L$108)</f>
        <v>9.9499999999999993</v>
      </c>
      <c r="K8" s="25">
        <f>I8*J8</f>
        <v>239.19799999999998</v>
      </c>
      <c r="L8" s="30" t="str">
        <f t="shared" ref="L8:L13" si="4">IF(I8=MIN($I$7:$I$13), "Lowest", IF(I8=MAX($I$7:$I$13), "Highest", ""))</f>
        <v>Lowest</v>
      </c>
      <c r="M8" s="31" t="str">
        <f t="shared" ref="M8:M13" si="5">IF(K8=MIN($K$7:$K$13), "Worst", IF(K8=MAX($K$7:$K$13), "Best", ""))</f>
        <v/>
      </c>
    </row>
    <row r="9" spans="1:13" x14ac:dyDescent="0.25">
      <c r="A9" s="39">
        <v>3</v>
      </c>
      <c r="B9" s="40" t="s">
        <v>63</v>
      </c>
      <c r="C9" s="8">
        <f t="shared" si="0"/>
        <v>10.818</v>
      </c>
      <c r="D9" s="8">
        <f t="shared" si="1"/>
        <v>0</v>
      </c>
      <c r="E9" s="9">
        <f t="shared" si="2"/>
        <v>10.818</v>
      </c>
      <c r="G9" s="22" t="s">
        <v>18</v>
      </c>
      <c r="H9" s="23" t="s">
        <v>56</v>
      </c>
      <c r="I9" s="24">
        <v>36.06</v>
      </c>
      <c r="J9" s="26">
        <f t="shared" si="3"/>
        <v>10</v>
      </c>
      <c r="K9" s="25">
        <f t="shared" ref="K9:K13" si="6">I9*J9</f>
        <v>360.6</v>
      </c>
      <c r="L9" s="30" t="str">
        <f t="shared" si="4"/>
        <v/>
      </c>
      <c r="M9" s="31" t="str">
        <f t="shared" si="5"/>
        <v/>
      </c>
    </row>
    <row r="10" spans="1:13" x14ac:dyDescent="0.25">
      <c r="A10" s="39">
        <v>4</v>
      </c>
      <c r="B10" s="40" t="s">
        <v>64</v>
      </c>
      <c r="C10" s="8">
        <f t="shared" si="0"/>
        <v>321.53499999999997</v>
      </c>
      <c r="D10" s="8">
        <f t="shared" si="1"/>
        <v>0</v>
      </c>
      <c r="E10" s="9">
        <f t="shared" si="2"/>
        <v>321.53499999999997</v>
      </c>
      <c r="G10" s="22" t="s">
        <v>19</v>
      </c>
      <c r="H10" s="23" t="s">
        <v>57</v>
      </c>
      <c r="I10" s="24">
        <v>24.04</v>
      </c>
      <c r="J10" s="26">
        <f t="shared" si="3"/>
        <v>3.75</v>
      </c>
      <c r="K10" s="25">
        <f t="shared" si="6"/>
        <v>90.149999999999991</v>
      </c>
      <c r="L10" s="30" t="str">
        <f t="shared" si="4"/>
        <v>Lowest</v>
      </c>
      <c r="M10" s="31" t="str">
        <f t="shared" si="5"/>
        <v>Worst</v>
      </c>
    </row>
    <row r="11" spans="1:13" x14ac:dyDescent="0.25">
      <c r="A11" s="39">
        <v>5</v>
      </c>
      <c r="B11" s="40" t="s">
        <v>65</v>
      </c>
      <c r="C11" s="8">
        <f t="shared" si="0"/>
        <v>0</v>
      </c>
      <c r="D11" s="8">
        <f t="shared" si="1"/>
        <v>0</v>
      </c>
      <c r="E11" s="9">
        <f t="shared" si="2"/>
        <v>0</v>
      </c>
      <c r="G11" s="22" t="s">
        <v>16</v>
      </c>
      <c r="H11" s="23" t="s">
        <v>58</v>
      </c>
      <c r="I11" s="24">
        <v>24.04</v>
      </c>
      <c r="J11" s="26">
        <f t="shared" si="3"/>
        <v>6</v>
      </c>
      <c r="K11" s="25">
        <f t="shared" si="6"/>
        <v>144.24</v>
      </c>
      <c r="L11" s="30" t="str">
        <f t="shared" si="4"/>
        <v>Lowest</v>
      </c>
      <c r="M11" s="31" t="str">
        <f t="shared" si="5"/>
        <v/>
      </c>
    </row>
    <row r="12" spans="1:13" x14ac:dyDescent="0.25">
      <c r="A12" s="39">
        <v>6</v>
      </c>
      <c r="B12" s="40" t="s">
        <v>66</v>
      </c>
      <c r="C12" s="8">
        <f t="shared" si="0"/>
        <v>327.54500000000007</v>
      </c>
      <c r="D12" s="8">
        <f t="shared" si="1"/>
        <v>0</v>
      </c>
      <c r="E12" s="9">
        <f t="shared" si="2"/>
        <v>327.54500000000007</v>
      </c>
      <c r="G12" s="22" t="s">
        <v>20</v>
      </c>
      <c r="H12" s="23" t="s">
        <v>59</v>
      </c>
      <c r="I12" s="24">
        <v>36.06</v>
      </c>
      <c r="J12" s="26">
        <f t="shared" si="3"/>
        <v>42.25</v>
      </c>
      <c r="K12" s="25">
        <f t="shared" si="6"/>
        <v>1523.5350000000001</v>
      </c>
      <c r="L12" s="30" t="str">
        <f t="shared" si="4"/>
        <v/>
      </c>
      <c r="M12" s="31" t="str">
        <f t="shared" si="5"/>
        <v>Best</v>
      </c>
    </row>
    <row r="13" spans="1:13" ht="15.75" thickBot="1" x14ac:dyDescent="0.3">
      <c r="A13" s="39">
        <v>7</v>
      </c>
      <c r="B13" s="40" t="s">
        <v>67</v>
      </c>
      <c r="C13" s="8">
        <f t="shared" si="0"/>
        <v>72.12</v>
      </c>
      <c r="D13" s="8">
        <f t="shared" si="1"/>
        <v>125</v>
      </c>
      <c r="E13" s="9">
        <f t="shared" si="2"/>
        <v>-52.879999999999995</v>
      </c>
      <c r="G13" s="22" t="s">
        <v>21</v>
      </c>
      <c r="H13" s="23" t="s">
        <v>60</v>
      </c>
      <c r="I13" s="24">
        <v>48.08</v>
      </c>
      <c r="J13" s="26">
        <f t="shared" si="3"/>
        <v>22</v>
      </c>
      <c r="K13" s="25">
        <f t="shared" si="6"/>
        <v>1057.76</v>
      </c>
      <c r="L13" s="30" t="str">
        <f t="shared" si="4"/>
        <v>Highest</v>
      </c>
      <c r="M13" s="31" t="str">
        <f t="shared" si="5"/>
        <v/>
      </c>
    </row>
    <row r="14" spans="1:13" ht="15.75" thickTop="1" x14ac:dyDescent="0.25">
      <c r="A14" s="39">
        <v>8</v>
      </c>
      <c r="B14" s="40" t="s">
        <v>68</v>
      </c>
      <c r="C14" s="8">
        <f t="shared" si="0"/>
        <v>180.3</v>
      </c>
      <c r="D14" s="8">
        <f t="shared" si="1"/>
        <v>0</v>
      </c>
      <c r="E14" s="9">
        <f t="shared" si="2"/>
        <v>180.3</v>
      </c>
      <c r="G14" s="27" t="s">
        <v>35</v>
      </c>
      <c r="H14" s="28"/>
      <c r="I14" s="28"/>
      <c r="J14" s="29">
        <f>SUM(J7:J13)</f>
        <v>111.7</v>
      </c>
      <c r="K14" s="34">
        <f>SUM(K7:K13)</f>
        <v>4055.5480000000007</v>
      </c>
      <c r="L14" s="32"/>
      <c r="M14" s="33"/>
    </row>
    <row r="15" spans="1:13" x14ac:dyDescent="0.25">
      <c r="A15" s="39">
        <v>9</v>
      </c>
      <c r="B15" s="40" t="s">
        <v>69</v>
      </c>
      <c r="C15" s="8">
        <f t="shared" si="0"/>
        <v>0</v>
      </c>
      <c r="D15" s="8">
        <f t="shared" si="1"/>
        <v>0</v>
      </c>
      <c r="E15" s="9">
        <f t="shared" si="2"/>
        <v>0</v>
      </c>
    </row>
    <row r="16" spans="1:13" x14ac:dyDescent="0.25">
      <c r="A16" s="39">
        <v>10</v>
      </c>
      <c r="B16" s="40" t="s">
        <v>70</v>
      </c>
      <c r="C16" s="8">
        <f t="shared" si="0"/>
        <v>9.0150000000000006</v>
      </c>
      <c r="D16" s="8">
        <f t="shared" si="1"/>
        <v>9.02</v>
      </c>
      <c r="E16" s="9">
        <f t="shared" si="2"/>
        <v>-4.9999999999990052E-3</v>
      </c>
      <c r="G16" s="46" t="s">
        <v>30</v>
      </c>
      <c r="H16" s="16" t="s">
        <v>14</v>
      </c>
      <c r="I16" s="20" t="s">
        <v>27</v>
      </c>
      <c r="J16" s="16" t="s">
        <v>24</v>
      </c>
      <c r="K16" s="13" t="s">
        <v>29</v>
      </c>
      <c r="L16" s="20" t="s">
        <v>22</v>
      </c>
      <c r="M16" s="17" t="s">
        <v>23</v>
      </c>
    </row>
    <row r="17" spans="1:13" x14ac:dyDescent="0.25">
      <c r="A17" s="39">
        <v>11</v>
      </c>
      <c r="B17" s="40" t="s">
        <v>71</v>
      </c>
      <c r="C17" s="8">
        <f t="shared" si="0"/>
        <v>0</v>
      </c>
      <c r="D17" s="8">
        <f t="shared" si="1"/>
        <v>0</v>
      </c>
      <c r="E17" s="9">
        <f t="shared" si="2"/>
        <v>0</v>
      </c>
      <c r="G17" s="41">
        <v>41282</v>
      </c>
      <c r="H17" s="42" t="s">
        <v>21</v>
      </c>
      <c r="I17" s="21">
        <f>VLOOKUP(H17, $G$7:$I$13, 3, FALSE)</f>
        <v>48.08</v>
      </c>
      <c r="J17" s="43">
        <v>100</v>
      </c>
      <c r="K17" s="44" t="s">
        <v>7</v>
      </c>
      <c r="L17" s="45">
        <v>1</v>
      </c>
      <c r="M17" s="18">
        <f>I17*L17</f>
        <v>48.08</v>
      </c>
    </row>
    <row r="18" spans="1:13" x14ac:dyDescent="0.25">
      <c r="A18" s="39">
        <v>12</v>
      </c>
      <c r="B18" s="40" t="s">
        <v>72</v>
      </c>
      <c r="C18" s="8">
        <f t="shared" si="0"/>
        <v>9.0150000000000006</v>
      </c>
      <c r="D18" s="8">
        <f t="shared" si="1"/>
        <v>0</v>
      </c>
      <c r="E18" s="9">
        <f t="shared" si="2"/>
        <v>9.0150000000000006</v>
      </c>
      <c r="G18" s="41">
        <v>41284</v>
      </c>
      <c r="H18" s="42" t="s">
        <v>19</v>
      </c>
      <c r="I18" s="21">
        <f t="shared" ref="I18:I81" si="7">VLOOKUP(H18, $G$7:$I$13, 3, FALSE)</f>
        <v>24.04</v>
      </c>
      <c r="J18" s="43">
        <v>102</v>
      </c>
      <c r="K18" s="44" t="s">
        <v>8</v>
      </c>
      <c r="L18" s="45">
        <v>0.25</v>
      </c>
      <c r="M18" s="18">
        <f t="shared" ref="M18:M81" si="8">I18*L18</f>
        <v>6.01</v>
      </c>
    </row>
    <row r="19" spans="1:13" x14ac:dyDescent="0.25">
      <c r="A19" s="39">
        <v>13</v>
      </c>
      <c r="B19" s="40" t="s">
        <v>73</v>
      </c>
      <c r="C19" s="8">
        <f t="shared" si="0"/>
        <v>246.41000000000003</v>
      </c>
      <c r="D19" s="8">
        <f t="shared" si="1"/>
        <v>200</v>
      </c>
      <c r="E19" s="9">
        <f t="shared" si="2"/>
        <v>46.410000000000025</v>
      </c>
      <c r="G19" s="41">
        <v>41285</v>
      </c>
      <c r="H19" s="42" t="s">
        <v>17</v>
      </c>
      <c r="I19" s="21">
        <f t="shared" si="7"/>
        <v>24.04</v>
      </c>
      <c r="J19" s="43">
        <v>18</v>
      </c>
      <c r="K19" s="44" t="s">
        <v>7</v>
      </c>
      <c r="L19" s="45">
        <v>0.5</v>
      </c>
      <c r="M19" s="18">
        <f t="shared" si="8"/>
        <v>12.02</v>
      </c>
    </row>
    <row r="20" spans="1:13" x14ac:dyDescent="0.25">
      <c r="A20" s="39">
        <v>14</v>
      </c>
      <c r="B20" s="40" t="s">
        <v>74</v>
      </c>
      <c r="C20" s="8">
        <f t="shared" si="0"/>
        <v>78.13000000000001</v>
      </c>
      <c r="D20" s="8">
        <f t="shared" si="1"/>
        <v>75</v>
      </c>
      <c r="E20" s="9">
        <f t="shared" si="2"/>
        <v>3.1300000000000097</v>
      </c>
      <c r="G20" s="41">
        <v>41289</v>
      </c>
      <c r="H20" s="42" t="s">
        <v>15</v>
      </c>
      <c r="I20" s="21">
        <f t="shared" si="7"/>
        <v>36.06</v>
      </c>
      <c r="J20" s="43">
        <v>10</v>
      </c>
      <c r="K20" s="44" t="s">
        <v>9</v>
      </c>
      <c r="L20" s="45">
        <v>0.25</v>
      </c>
      <c r="M20" s="18">
        <f t="shared" si="8"/>
        <v>9.0150000000000006</v>
      </c>
    </row>
    <row r="21" spans="1:13" x14ac:dyDescent="0.25">
      <c r="A21" s="39">
        <v>15</v>
      </c>
      <c r="B21" s="40" t="s">
        <v>75</v>
      </c>
      <c r="C21" s="8">
        <f t="shared" si="0"/>
        <v>48.08</v>
      </c>
      <c r="D21" s="8">
        <f t="shared" si="1"/>
        <v>0</v>
      </c>
      <c r="E21" s="9">
        <f t="shared" si="2"/>
        <v>48.08</v>
      </c>
      <c r="G21" s="41">
        <v>41292</v>
      </c>
      <c r="H21" s="42" t="s">
        <v>20</v>
      </c>
      <c r="I21" s="21">
        <f t="shared" si="7"/>
        <v>36.06</v>
      </c>
      <c r="J21" s="43">
        <v>38</v>
      </c>
      <c r="K21" s="44" t="s">
        <v>10</v>
      </c>
      <c r="L21" s="45">
        <v>0.75</v>
      </c>
      <c r="M21" s="18">
        <f t="shared" si="8"/>
        <v>27.045000000000002</v>
      </c>
    </row>
    <row r="22" spans="1:13" x14ac:dyDescent="0.25">
      <c r="A22" s="39">
        <v>16</v>
      </c>
      <c r="B22" s="40" t="s">
        <v>76</v>
      </c>
      <c r="C22" s="8">
        <f t="shared" si="0"/>
        <v>0</v>
      </c>
      <c r="D22" s="8">
        <f t="shared" si="1"/>
        <v>0</v>
      </c>
      <c r="E22" s="9">
        <f t="shared" si="2"/>
        <v>0</v>
      </c>
      <c r="G22" s="41">
        <v>41295</v>
      </c>
      <c r="H22" s="42" t="s">
        <v>15</v>
      </c>
      <c r="I22" s="21">
        <f t="shared" si="7"/>
        <v>36.06</v>
      </c>
      <c r="J22" s="43">
        <v>58</v>
      </c>
      <c r="K22" s="44" t="s">
        <v>9</v>
      </c>
      <c r="L22" s="45">
        <v>0.25</v>
      </c>
      <c r="M22" s="18">
        <f t="shared" si="8"/>
        <v>9.0150000000000006</v>
      </c>
    </row>
    <row r="23" spans="1:13" x14ac:dyDescent="0.25">
      <c r="A23" s="39">
        <v>17</v>
      </c>
      <c r="B23" s="40" t="s">
        <v>77</v>
      </c>
      <c r="C23" s="8">
        <f t="shared" si="0"/>
        <v>9.0150000000000006</v>
      </c>
      <c r="D23" s="8">
        <f t="shared" si="1"/>
        <v>0</v>
      </c>
      <c r="E23" s="9">
        <f t="shared" si="2"/>
        <v>9.0150000000000006</v>
      </c>
      <c r="G23" s="41">
        <v>41298</v>
      </c>
      <c r="H23" s="42" t="s">
        <v>20</v>
      </c>
      <c r="I23" s="21">
        <f t="shared" si="7"/>
        <v>36.06</v>
      </c>
      <c r="J23" s="43">
        <v>94</v>
      </c>
      <c r="K23" s="44" t="s">
        <v>7</v>
      </c>
      <c r="L23" s="45">
        <v>1</v>
      </c>
      <c r="M23" s="18">
        <f t="shared" si="8"/>
        <v>36.06</v>
      </c>
    </row>
    <row r="24" spans="1:13" x14ac:dyDescent="0.25">
      <c r="A24" s="39">
        <v>18</v>
      </c>
      <c r="B24" s="40" t="s">
        <v>78</v>
      </c>
      <c r="C24" s="8">
        <f t="shared" si="0"/>
        <v>84.14</v>
      </c>
      <c r="D24" s="8">
        <f t="shared" si="1"/>
        <v>0</v>
      </c>
      <c r="E24" s="9">
        <f t="shared" si="2"/>
        <v>84.14</v>
      </c>
      <c r="G24" s="41">
        <v>41306</v>
      </c>
      <c r="H24" s="42" t="s">
        <v>18</v>
      </c>
      <c r="I24" s="21">
        <f t="shared" si="7"/>
        <v>36.06</v>
      </c>
      <c r="J24" s="43">
        <v>28</v>
      </c>
      <c r="K24" s="44" t="s">
        <v>10</v>
      </c>
      <c r="L24" s="45">
        <v>2</v>
      </c>
      <c r="M24" s="18">
        <f t="shared" si="8"/>
        <v>72.12</v>
      </c>
    </row>
    <row r="25" spans="1:13" x14ac:dyDescent="0.25">
      <c r="A25" s="39">
        <v>19</v>
      </c>
      <c r="B25" s="40" t="s">
        <v>79</v>
      </c>
      <c r="C25" s="8">
        <f t="shared" si="0"/>
        <v>0</v>
      </c>
      <c r="D25" s="8">
        <f t="shared" si="1"/>
        <v>0</v>
      </c>
      <c r="E25" s="9">
        <f t="shared" si="2"/>
        <v>0</v>
      </c>
      <c r="G25" s="41">
        <v>41317</v>
      </c>
      <c r="H25" s="42" t="s">
        <v>20</v>
      </c>
      <c r="I25" s="21">
        <f t="shared" si="7"/>
        <v>36.06</v>
      </c>
      <c r="J25" s="43">
        <v>13</v>
      </c>
      <c r="K25" s="44" t="s">
        <v>11</v>
      </c>
      <c r="L25" s="45">
        <v>4</v>
      </c>
      <c r="M25" s="18">
        <f t="shared" si="8"/>
        <v>144.24</v>
      </c>
    </row>
    <row r="26" spans="1:13" x14ac:dyDescent="0.25">
      <c r="A26" s="39">
        <v>20</v>
      </c>
      <c r="B26" s="40" t="s">
        <v>80</v>
      </c>
      <c r="C26" s="8">
        <f t="shared" si="0"/>
        <v>108.18</v>
      </c>
      <c r="D26" s="8">
        <f t="shared" si="1"/>
        <v>108.18</v>
      </c>
      <c r="E26" s="9">
        <f t="shared" si="2"/>
        <v>0</v>
      </c>
      <c r="G26" s="41">
        <v>41325</v>
      </c>
      <c r="H26" s="42" t="s">
        <v>19</v>
      </c>
      <c r="I26" s="21">
        <f t="shared" si="7"/>
        <v>24.04</v>
      </c>
      <c r="J26" s="43">
        <v>7</v>
      </c>
      <c r="K26" s="44" t="s">
        <v>11</v>
      </c>
      <c r="L26" s="45">
        <v>3</v>
      </c>
      <c r="M26" s="18">
        <f t="shared" si="8"/>
        <v>72.12</v>
      </c>
    </row>
    <row r="27" spans="1:13" x14ac:dyDescent="0.25">
      <c r="A27" s="39">
        <v>21</v>
      </c>
      <c r="B27" s="40" t="s">
        <v>81</v>
      </c>
      <c r="C27" s="8">
        <f t="shared" si="0"/>
        <v>0</v>
      </c>
      <c r="D27" s="8">
        <f t="shared" si="1"/>
        <v>0</v>
      </c>
      <c r="E27" s="9">
        <f t="shared" si="2"/>
        <v>0</v>
      </c>
      <c r="G27" s="41">
        <v>41327</v>
      </c>
      <c r="H27" s="42" t="s">
        <v>17</v>
      </c>
      <c r="I27" s="21">
        <f t="shared" si="7"/>
        <v>24.04</v>
      </c>
      <c r="J27" s="43">
        <v>3</v>
      </c>
      <c r="K27" s="44" t="s">
        <v>10</v>
      </c>
      <c r="L27" s="45">
        <v>0.45</v>
      </c>
      <c r="M27" s="18">
        <f t="shared" si="8"/>
        <v>10.818</v>
      </c>
    </row>
    <row r="28" spans="1:13" x14ac:dyDescent="0.25">
      <c r="A28" s="39">
        <v>22</v>
      </c>
      <c r="B28" s="40" t="s">
        <v>82</v>
      </c>
      <c r="C28" s="8">
        <f t="shared" si="0"/>
        <v>0</v>
      </c>
      <c r="D28" s="8">
        <f t="shared" si="1"/>
        <v>0</v>
      </c>
      <c r="E28" s="9">
        <f t="shared" si="2"/>
        <v>0</v>
      </c>
      <c r="G28" s="41">
        <v>41331</v>
      </c>
      <c r="H28" s="42" t="s">
        <v>16</v>
      </c>
      <c r="I28" s="21">
        <f t="shared" si="7"/>
        <v>24.04</v>
      </c>
      <c r="J28" s="43">
        <v>24</v>
      </c>
      <c r="K28" s="44" t="s">
        <v>7</v>
      </c>
      <c r="L28" s="45">
        <v>0.75</v>
      </c>
      <c r="M28" s="18">
        <f t="shared" si="8"/>
        <v>18.03</v>
      </c>
    </row>
    <row r="29" spans="1:13" x14ac:dyDescent="0.25">
      <c r="A29" s="39">
        <v>23</v>
      </c>
      <c r="B29" s="40" t="s">
        <v>83</v>
      </c>
      <c r="C29" s="8">
        <f t="shared" si="0"/>
        <v>60.1</v>
      </c>
      <c r="D29" s="8">
        <f t="shared" si="1"/>
        <v>60.1</v>
      </c>
      <c r="E29" s="9">
        <f t="shared" si="2"/>
        <v>0</v>
      </c>
      <c r="G29" s="41">
        <v>41332</v>
      </c>
      <c r="H29" s="42" t="s">
        <v>18</v>
      </c>
      <c r="I29" s="21">
        <f t="shared" si="7"/>
        <v>36.06</v>
      </c>
      <c r="J29" s="43">
        <v>36</v>
      </c>
      <c r="K29" s="44" t="s">
        <v>9</v>
      </c>
      <c r="L29" s="45">
        <v>1</v>
      </c>
      <c r="M29" s="18">
        <f t="shared" si="8"/>
        <v>36.06</v>
      </c>
    </row>
    <row r="30" spans="1:13" x14ac:dyDescent="0.25">
      <c r="A30" s="39">
        <v>24</v>
      </c>
      <c r="B30" s="40" t="s">
        <v>84</v>
      </c>
      <c r="C30" s="8">
        <f t="shared" si="0"/>
        <v>18.03</v>
      </c>
      <c r="D30" s="8">
        <f t="shared" si="1"/>
        <v>18.03</v>
      </c>
      <c r="E30" s="9">
        <f t="shared" si="2"/>
        <v>0</v>
      </c>
      <c r="G30" s="41">
        <v>41334</v>
      </c>
      <c r="H30" s="42" t="s">
        <v>20</v>
      </c>
      <c r="I30" s="21">
        <f t="shared" si="7"/>
        <v>36.06</v>
      </c>
      <c r="J30" s="43">
        <v>25</v>
      </c>
      <c r="K30" s="44" t="s">
        <v>13</v>
      </c>
      <c r="L30" s="45">
        <v>2</v>
      </c>
      <c r="M30" s="18">
        <f t="shared" si="8"/>
        <v>72.12</v>
      </c>
    </row>
    <row r="31" spans="1:13" x14ac:dyDescent="0.25">
      <c r="A31" s="39">
        <v>25</v>
      </c>
      <c r="B31" s="40" t="s">
        <v>85</v>
      </c>
      <c r="C31" s="8">
        <f t="shared" si="0"/>
        <v>90.15</v>
      </c>
      <c r="D31" s="8">
        <f t="shared" si="1"/>
        <v>75</v>
      </c>
      <c r="E31" s="9">
        <f t="shared" si="2"/>
        <v>15.150000000000006</v>
      </c>
      <c r="G31" s="41">
        <v>41339</v>
      </c>
      <c r="H31" s="42" t="s">
        <v>21</v>
      </c>
      <c r="I31" s="21">
        <f t="shared" si="7"/>
        <v>48.08</v>
      </c>
      <c r="J31" s="43">
        <v>43</v>
      </c>
      <c r="K31" s="44" t="s">
        <v>8</v>
      </c>
      <c r="L31" s="45">
        <v>0.5</v>
      </c>
      <c r="M31" s="18">
        <f t="shared" si="8"/>
        <v>24.04</v>
      </c>
    </row>
    <row r="32" spans="1:13" x14ac:dyDescent="0.25">
      <c r="A32" s="39">
        <v>26</v>
      </c>
      <c r="B32" s="40" t="s">
        <v>86</v>
      </c>
      <c r="C32" s="8">
        <f t="shared" si="0"/>
        <v>0</v>
      </c>
      <c r="D32" s="8">
        <f t="shared" si="1"/>
        <v>0</v>
      </c>
      <c r="E32" s="9">
        <f t="shared" si="2"/>
        <v>0</v>
      </c>
      <c r="G32" s="41">
        <v>41348</v>
      </c>
      <c r="H32" s="42" t="s">
        <v>20</v>
      </c>
      <c r="I32" s="21">
        <f t="shared" si="7"/>
        <v>36.06</v>
      </c>
      <c r="J32" s="43">
        <v>86</v>
      </c>
      <c r="K32" s="44" t="s">
        <v>8</v>
      </c>
      <c r="L32" s="45">
        <v>0.25</v>
      </c>
      <c r="M32" s="18">
        <f t="shared" si="8"/>
        <v>9.0150000000000006</v>
      </c>
    </row>
    <row r="33" spans="1:13" x14ac:dyDescent="0.25">
      <c r="A33" s="39">
        <v>27</v>
      </c>
      <c r="B33" s="40" t="s">
        <v>87</v>
      </c>
      <c r="C33" s="8">
        <f t="shared" si="0"/>
        <v>0</v>
      </c>
      <c r="D33" s="8">
        <f t="shared" si="1"/>
        <v>0</v>
      </c>
      <c r="E33" s="9">
        <f t="shared" si="2"/>
        <v>0</v>
      </c>
      <c r="G33" s="41">
        <v>41352</v>
      </c>
      <c r="H33" s="42" t="s">
        <v>17</v>
      </c>
      <c r="I33" s="21">
        <f t="shared" si="7"/>
        <v>24.04</v>
      </c>
      <c r="J33" s="43">
        <v>25</v>
      </c>
      <c r="K33" s="44" t="s">
        <v>9</v>
      </c>
      <c r="L33" s="45">
        <v>0.75</v>
      </c>
      <c r="M33" s="18">
        <f t="shared" si="8"/>
        <v>18.03</v>
      </c>
    </row>
    <row r="34" spans="1:13" x14ac:dyDescent="0.25">
      <c r="A34" s="39">
        <v>28</v>
      </c>
      <c r="B34" s="40" t="s">
        <v>88</v>
      </c>
      <c r="C34" s="8">
        <f t="shared" si="0"/>
        <v>72.12</v>
      </c>
      <c r="D34" s="8">
        <f t="shared" si="1"/>
        <v>72.12</v>
      </c>
      <c r="E34" s="9">
        <f t="shared" si="2"/>
        <v>0</v>
      </c>
      <c r="G34" s="41">
        <v>41359</v>
      </c>
      <c r="H34" s="42" t="s">
        <v>20</v>
      </c>
      <c r="I34" s="21">
        <f t="shared" si="7"/>
        <v>36.06</v>
      </c>
      <c r="J34" s="43">
        <v>81</v>
      </c>
      <c r="K34" s="44" t="s">
        <v>12</v>
      </c>
      <c r="L34" s="45">
        <v>1</v>
      </c>
      <c r="M34" s="18">
        <f t="shared" si="8"/>
        <v>36.06</v>
      </c>
    </row>
    <row r="35" spans="1:13" x14ac:dyDescent="0.25">
      <c r="A35" s="39">
        <v>29</v>
      </c>
      <c r="B35" s="40" t="s">
        <v>89</v>
      </c>
      <c r="C35" s="8">
        <f t="shared" si="0"/>
        <v>0</v>
      </c>
      <c r="D35" s="8">
        <f t="shared" si="1"/>
        <v>0</v>
      </c>
      <c r="E35" s="9">
        <f t="shared" si="2"/>
        <v>0</v>
      </c>
      <c r="G35" s="41">
        <v>41360</v>
      </c>
      <c r="H35" s="42" t="s">
        <v>21</v>
      </c>
      <c r="I35" s="21">
        <f t="shared" si="7"/>
        <v>48.08</v>
      </c>
      <c r="J35" s="43">
        <v>99</v>
      </c>
      <c r="K35" s="44" t="s">
        <v>12</v>
      </c>
      <c r="L35" s="45">
        <v>0.75</v>
      </c>
      <c r="M35" s="18">
        <f t="shared" si="8"/>
        <v>36.06</v>
      </c>
    </row>
    <row r="36" spans="1:13" x14ac:dyDescent="0.25">
      <c r="A36" s="39">
        <v>30</v>
      </c>
      <c r="B36" s="40" t="s">
        <v>90</v>
      </c>
      <c r="C36" s="8">
        <f t="shared" si="0"/>
        <v>0</v>
      </c>
      <c r="D36" s="8">
        <f t="shared" si="1"/>
        <v>0</v>
      </c>
      <c r="E36" s="9">
        <f t="shared" si="2"/>
        <v>0</v>
      </c>
      <c r="G36" s="41">
        <v>41361</v>
      </c>
      <c r="H36" s="42" t="s">
        <v>20</v>
      </c>
      <c r="I36" s="21">
        <f t="shared" si="7"/>
        <v>36.06</v>
      </c>
      <c r="J36" s="43">
        <v>82</v>
      </c>
      <c r="K36" s="44" t="s">
        <v>8</v>
      </c>
      <c r="L36" s="45">
        <v>0.5</v>
      </c>
      <c r="M36" s="18">
        <f t="shared" si="8"/>
        <v>18.03</v>
      </c>
    </row>
    <row r="37" spans="1:13" x14ac:dyDescent="0.25">
      <c r="A37" s="39">
        <v>31</v>
      </c>
      <c r="B37" s="40" t="s">
        <v>91</v>
      </c>
      <c r="C37" s="8">
        <f t="shared" si="0"/>
        <v>0</v>
      </c>
      <c r="D37" s="8">
        <f t="shared" si="1"/>
        <v>0</v>
      </c>
      <c r="E37" s="9">
        <f t="shared" si="2"/>
        <v>0</v>
      </c>
      <c r="G37" s="41">
        <v>41362</v>
      </c>
      <c r="H37" s="42" t="s">
        <v>21</v>
      </c>
      <c r="I37" s="21">
        <f t="shared" si="7"/>
        <v>48.08</v>
      </c>
      <c r="J37" s="43">
        <v>84</v>
      </c>
      <c r="K37" s="44" t="s">
        <v>9</v>
      </c>
      <c r="L37" s="45">
        <v>0.5</v>
      </c>
      <c r="M37" s="18">
        <f t="shared" si="8"/>
        <v>24.04</v>
      </c>
    </row>
    <row r="38" spans="1:13" x14ac:dyDescent="0.25">
      <c r="A38" s="39">
        <v>32</v>
      </c>
      <c r="B38" s="40" t="s">
        <v>92</v>
      </c>
      <c r="C38" s="8">
        <f t="shared" si="0"/>
        <v>120.2</v>
      </c>
      <c r="D38" s="8">
        <f t="shared" si="1"/>
        <v>120.2</v>
      </c>
      <c r="E38" s="9">
        <f t="shared" si="2"/>
        <v>0</v>
      </c>
      <c r="G38" s="41">
        <v>41375</v>
      </c>
      <c r="H38" s="42" t="s">
        <v>15</v>
      </c>
      <c r="I38" s="21">
        <f t="shared" si="7"/>
        <v>36.06</v>
      </c>
      <c r="J38" s="43">
        <v>41</v>
      </c>
      <c r="K38" s="44" t="s">
        <v>10</v>
      </c>
      <c r="L38" s="45">
        <v>0.25</v>
      </c>
      <c r="M38" s="18">
        <f t="shared" si="8"/>
        <v>9.0150000000000006</v>
      </c>
    </row>
    <row r="39" spans="1:13" x14ac:dyDescent="0.25">
      <c r="A39" s="39">
        <v>33</v>
      </c>
      <c r="B39" s="40" t="s">
        <v>93</v>
      </c>
      <c r="C39" s="8">
        <f t="shared" si="0"/>
        <v>60.099999999999994</v>
      </c>
      <c r="D39" s="8">
        <f t="shared" si="1"/>
        <v>60.1</v>
      </c>
      <c r="E39" s="9">
        <f t="shared" si="2"/>
        <v>0</v>
      </c>
      <c r="G39" s="41">
        <v>41376</v>
      </c>
      <c r="H39" s="42" t="s">
        <v>16</v>
      </c>
      <c r="I39" s="21">
        <f t="shared" si="7"/>
        <v>24.04</v>
      </c>
      <c r="J39" s="43">
        <v>52</v>
      </c>
      <c r="K39" s="44" t="s">
        <v>10</v>
      </c>
      <c r="L39" s="45">
        <v>0.5</v>
      </c>
      <c r="M39" s="18">
        <f t="shared" si="8"/>
        <v>12.02</v>
      </c>
    </row>
    <row r="40" spans="1:13" x14ac:dyDescent="0.25">
      <c r="A40" s="39">
        <v>34</v>
      </c>
      <c r="B40" s="40" t="s">
        <v>94</v>
      </c>
      <c r="C40" s="8">
        <f t="shared" si="0"/>
        <v>198.33</v>
      </c>
      <c r="D40" s="8">
        <f t="shared" si="1"/>
        <v>175</v>
      </c>
      <c r="E40" s="9">
        <f t="shared" si="2"/>
        <v>23.330000000000013</v>
      </c>
      <c r="G40" s="41">
        <v>41379</v>
      </c>
      <c r="H40" s="42" t="s">
        <v>15</v>
      </c>
      <c r="I40" s="21">
        <f t="shared" si="7"/>
        <v>36.06</v>
      </c>
      <c r="J40" s="43">
        <v>65</v>
      </c>
      <c r="K40" s="44" t="s">
        <v>13</v>
      </c>
      <c r="L40" s="45">
        <v>1</v>
      </c>
      <c r="M40" s="18">
        <f t="shared" si="8"/>
        <v>36.06</v>
      </c>
    </row>
    <row r="41" spans="1:13" x14ac:dyDescent="0.25">
      <c r="A41" s="39">
        <v>35</v>
      </c>
      <c r="B41" s="40" t="s">
        <v>95</v>
      </c>
      <c r="C41" s="8">
        <f t="shared" si="0"/>
        <v>0</v>
      </c>
      <c r="D41" s="8">
        <f t="shared" si="1"/>
        <v>0</v>
      </c>
      <c r="E41" s="9">
        <f t="shared" si="2"/>
        <v>0</v>
      </c>
      <c r="G41" s="41">
        <v>41382</v>
      </c>
      <c r="H41" s="42" t="s">
        <v>20</v>
      </c>
      <c r="I41" s="21">
        <f t="shared" si="7"/>
        <v>36.06</v>
      </c>
      <c r="J41" s="43">
        <v>45</v>
      </c>
      <c r="K41" s="44" t="s">
        <v>9</v>
      </c>
      <c r="L41" s="45">
        <v>0.5</v>
      </c>
      <c r="M41" s="18">
        <f t="shared" si="8"/>
        <v>18.03</v>
      </c>
    </row>
    <row r="42" spans="1:13" x14ac:dyDescent="0.25">
      <c r="A42" s="39">
        <v>36</v>
      </c>
      <c r="B42" s="40" t="s">
        <v>96</v>
      </c>
      <c r="C42" s="8">
        <f t="shared" si="0"/>
        <v>36.06</v>
      </c>
      <c r="D42" s="8">
        <f t="shared" si="1"/>
        <v>161.06</v>
      </c>
      <c r="E42" s="9">
        <f t="shared" si="2"/>
        <v>-125</v>
      </c>
      <c r="G42" s="41">
        <v>41383</v>
      </c>
      <c r="H42" s="42" t="s">
        <v>16</v>
      </c>
      <c r="I42" s="21">
        <f t="shared" si="7"/>
        <v>24.04</v>
      </c>
      <c r="J42" s="43">
        <v>85</v>
      </c>
      <c r="K42" s="44" t="s">
        <v>8</v>
      </c>
      <c r="L42" s="45">
        <v>0.25</v>
      </c>
      <c r="M42" s="18">
        <f t="shared" si="8"/>
        <v>6.01</v>
      </c>
    </row>
    <row r="43" spans="1:13" x14ac:dyDescent="0.25">
      <c r="A43" s="39">
        <v>37</v>
      </c>
      <c r="B43" s="40" t="s">
        <v>97</v>
      </c>
      <c r="C43" s="8">
        <f t="shared" si="0"/>
        <v>0</v>
      </c>
      <c r="D43" s="8">
        <f t="shared" si="1"/>
        <v>0</v>
      </c>
      <c r="E43" s="9">
        <f t="shared" si="2"/>
        <v>0</v>
      </c>
      <c r="G43" s="41">
        <v>41387</v>
      </c>
      <c r="H43" s="42" t="s">
        <v>20</v>
      </c>
      <c r="I43" s="21">
        <f t="shared" si="7"/>
        <v>36.06</v>
      </c>
      <c r="J43" s="43">
        <v>6</v>
      </c>
      <c r="K43" s="44" t="s">
        <v>11</v>
      </c>
      <c r="L43" s="45">
        <v>5</v>
      </c>
      <c r="M43" s="18">
        <f t="shared" si="8"/>
        <v>180.3</v>
      </c>
    </row>
    <row r="44" spans="1:13" x14ac:dyDescent="0.25">
      <c r="A44" s="39">
        <v>38</v>
      </c>
      <c r="B44" s="40" t="s">
        <v>98</v>
      </c>
      <c r="C44" s="8">
        <f t="shared" si="0"/>
        <v>27.045000000000002</v>
      </c>
      <c r="D44" s="8">
        <f t="shared" si="1"/>
        <v>0</v>
      </c>
      <c r="E44" s="9">
        <f t="shared" si="2"/>
        <v>27.045000000000002</v>
      </c>
      <c r="G44" s="41">
        <v>41389</v>
      </c>
      <c r="H44" s="42" t="s">
        <v>17</v>
      </c>
      <c r="I44" s="21">
        <f t="shared" si="7"/>
        <v>24.04</v>
      </c>
      <c r="J44" s="43">
        <v>66</v>
      </c>
      <c r="K44" s="44" t="s">
        <v>10</v>
      </c>
      <c r="L44" s="45">
        <v>0.5</v>
      </c>
      <c r="M44" s="18">
        <f t="shared" si="8"/>
        <v>12.02</v>
      </c>
    </row>
    <row r="45" spans="1:13" x14ac:dyDescent="0.25">
      <c r="A45" s="39">
        <v>39</v>
      </c>
      <c r="B45" s="40" t="s">
        <v>99</v>
      </c>
      <c r="C45" s="8">
        <f t="shared" si="0"/>
        <v>0</v>
      </c>
      <c r="D45" s="8">
        <f t="shared" si="1"/>
        <v>0</v>
      </c>
      <c r="E45" s="9">
        <f t="shared" si="2"/>
        <v>0</v>
      </c>
      <c r="G45" s="41">
        <v>41390</v>
      </c>
      <c r="H45" s="42" t="s">
        <v>20</v>
      </c>
      <c r="I45" s="21">
        <f t="shared" si="7"/>
        <v>36.06</v>
      </c>
      <c r="J45" s="43">
        <v>61</v>
      </c>
      <c r="K45" s="44" t="s">
        <v>11</v>
      </c>
      <c r="L45" s="45">
        <v>1</v>
      </c>
      <c r="M45" s="18">
        <f t="shared" si="8"/>
        <v>36.06</v>
      </c>
    </row>
    <row r="46" spans="1:13" x14ac:dyDescent="0.25">
      <c r="A46" s="39">
        <v>40</v>
      </c>
      <c r="B46" s="40" t="s">
        <v>100</v>
      </c>
      <c r="C46" s="8">
        <f t="shared" si="0"/>
        <v>0</v>
      </c>
      <c r="D46" s="8">
        <f t="shared" si="1"/>
        <v>100</v>
      </c>
      <c r="E46" s="9">
        <f t="shared" si="2"/>
        <v>-100</v>
      </c>
      <c r="G46" s="41">
        <v>41393</v>
      </c>
      <c r="H46" s="42" t="s">
        <v>15</v>
      </c>
      <c r="I46" s="21">
        <f t="shared" si="7"/>
        <v>36.06</v>
      </c>
      <c r="J46" s="43">
        <v>20</v>
      </c>
      <c r="K46" s="44" t="s">
        <v>11</v>
      </c>
      <c r="L46" s="45">
        <v>3</v>
      </c>
      <c r="M46" s="18">
        <f t="shared" si="8"/>
        <v>108.18</v>
      </c>
    </row>
    <row r="47" spans="1:13" x14ac:dyDescent="0.25">
      <c r="A47" s="39">
        <v>41</v>
      </c>
      <c r="B47" s="40" t="s">
        <v>101</v>
      </c>
      <c r="C47" s="8">
        <f t="shared" si="0"/>
        <v>9.0150000000000006</v>
      </c>
      <c r="D47" s="8">
        <f t="shared" si="1"/>
        <v>0</v>
      </c>
      <c r="E47" s="9">
        <f t="shared" si="2"/>
        <v>9.0150000000000006</v>
      </c>
      <c r="G47" s="41">
        <v>41401</v>
      </c>
      <c r="H47" s="42" t="s">
        <v>21</v>
      </c>
      <c r="I47" s="21">
        <f t="shared" si="7"/>
        <v>48.08</v>
      </c>
      <c r="J47" s="43">
        <v>13</v>
      </c>
      <c r="K47" s="44" t="s">
        <v>10</v>
      </c>
      <c r="L47" s="45">
        <v>0.75</v>
      </c>
      <c r="M47" s="18">
        <f t="shared" si="8"/>
        <v>36.06</v>
      </c>
    </row>
    <row r="48" spans="1:13" x14ac:dyDescent="0.25">
      <c r="A48" s="39">
        <v>42</v>
      </c>
      <c r="B48" s="40" t="s">
        <v>102</v>
      </c>
      <c r="C48" s="8">
        <f t="shared" si="0"/>
        <v>0</v>
      </c>
      <c r="D48" s="8">
        <f t="shared" si="1"/>
        <v>0</v>
      </c>
      <c r="E48" s="9">
        <f t="shared" si="2"/>
        <v>0</v>
      </c>
      <c r="G48" s="41">
        <v>41404</v>
      </c>
      <c r="H48" s="42" t="s">
        <v>15</v>
      </c>
      <c r="I48" s="21">
        <f t="shared" si="7"/>
        <v>36.06</v>
      </c>
      <c r="J48" s="43">
        <v>23</v>
      </c>
      <c r="K48" s="44" t="s">
        <v>7</v>
      </c>
      <c r="L48" s="45">
        <v>0.5</v>
      </c>
      <c r="M48" s="18">
        <f t="shared" si="8"/>
        <v>18.03</v>
      </c>
    </row>
    <row r="49" spans="1:13" x14ac:dyDescent="0.25">
      <c r="A49" s="39">
        <v>43</v>
      </c>
      <c r="B49" s="40" t="s">
        <v>103</v>
      </c>
      <c r="C49" s="8">
        <f t="shared" si="0"/>
        <v>75.125</v>
      </c>
      <c r="D49" s="8">
        <f t="shared" si="1"/>
        <v>75.13</v>
      </c>
      <c r="E49" s="9">
        <f t="shared" si="2"/>
        <v>-4.9999999999954525E-3</v>
      </c>
      <c r="G49" s="41">
        <v>41407</v>
      </c>
      <c r="H49" s="42" t="s">
        <v>15</v>
      </c>
      <c r="I49" s="21">
        <f t="shared" si="7"/>
        <v>36.06</v>
      </c>
      <c r="J49" s="43">
        <v>78</v>
      </c>
      <c r="K49" s="44" t="s">
        <v>7</v>
      </c>
      <c r="L49" s="45">
        <v>1</v>
      </c>
      <c r="M49" s="18">
        <f t="shared" si="8"/>
        <v>36.06</v>
      </c>
    </row>
    <row r="50" spans="1:13" x14ac:dyDescent="0.25">
      <c r="A50" s="39">
        <v>44</v>
      </c>
      <c r="B50" s="40" t="s">
        <v>104</v>
      </c>
      <c r="C50" s="8">
        <f t="shared" si="0"/>
        <v>0</v>
      </c>
      <c r="D50" s="8">
        <f t="shared" si="1"/>
        <v>0</v>
      </c>
      <c r="E50" s="9">
        <f t="shared" si="2"/>
        <v>0</v>
      </c>
      <c r="G50" s="41">
        <v>41410</v>
      </c>
      <c r="H50" s="42" t="s">
        <v>16</v>
      </c>
      <c r="I50" s="21">
        <f t="shared" si="7"/>
        <v>24.04</v>
      </c>
      <c r="J50" s="43">
        <v>13</v>
      </c>
      <c r="K50" s="44" t="s">
        <v>13</v>
      </c>
      <c r="L50" s="45">
        <v>1.25</v>
      </c>
      <c r="M50" s="18">
        <f t="shared" si="8"/>
        <v>30.049999999999997</v>
      </c>
    </row>
    <row r="51" spans="1:13" x14ac:dyDescent="0.25">
      <c r="A51" s="39">
        <v>45</v>
      </c>
      <c r="B51" s="40" t="s">
        <v>105</v>
      </c>
      <c r="C51" s="8">
        <f t="shared" si="0"/>
        <v>261.435</v>
      </c>
      <c r="D51" s="8">
        <f t="shared" si="1"/>
        <v>0</v>
      </c>
      <c r="E51" s="9">
        <f t="shared" si="2"/>
        <v>261.435</v>
      </c>
      <c r="G51" s="41">
        <v>41416</v>
      </c>
      <c r="H51" s="42" t="s">
        <v>15</v>
      </c>
      <c r="I51" s="21">
        <f t="shared" si="7"/>
        <v>36.06</v>
      </c>
      <c r="J51" s="43">
        <v>12</v>
      </c>
      <c r="K51" s="44" t="s">
        <v>9</v>
      </c>
      <c r="L51" s="45">
        <v>0.25</v>
      </c>
      <c r="M51" s="18">
        <f t="shared" si="8"/>
        <v>9.0150000000000006</v>
      </c>
    </row>
    <row r="52" spans="1:13" x14ac:dyDescent="0.25">
      <c r="A52" s="39">
        <v>46</v>
      </c>
      <c r="B52" s="40" t="s">
        <v>106</v>
      </c>
      <c r="C52" s="8">
        <f t="shared" si="0"/>
        <v>0</v>
      </c>
      <c r="D52" s="8">
        <f t="shared" si="1"/>
        <v>0</v>
      </c>
      <c r="E52" s="9">
        <f t="shared" si="2"/>
        <v>0</v>
      </c>
      <c r="G52" s="41">
        <v>41421</v>
      </c>
      <c r="H52" s="42" t="s">
        <v>17</v>
      </c>
      <c r="I52" s="21">
        <f t="shared" si="7"/>
        <v>24.04</v>
      </c>
      <c r="J52" s="43">
        <v>23</v>
      </c>
      <c r="K52" s="44" t="s">
        <v>9</v>
      </c>
      <c r="L52" s="45">
        <v>0.25</v>
      </c>
      <c r="M52" s="18">
        <f t="shared" si="8"/>
        <v>6.01</v>
      </c>
    </row>
    <row r="53" spans="1:13" x14ac:dyDescent="0.25">
      <c r="A53" s="39">
        <v>47</v>
      </c>
      <c r="B53" s="40" t="s">
        <v>107</v>
      </c>
      <c r="C53" s="8">
        <f t="shared" si="0"/>
        <v>0</v>
      </c>
      <c r="D53" s="8">
        <f t="shared" si="1"/>
        <v>0</v>
      </c>
      <c r="E53" s="9">
        <f t="shared" si="2"/>
        <v>0</v>
      </c>
      <c r="G53" s="41">
        <v>41422</v>
      </c>
      <c r="H53" s="42" t="s">
        <v>21</v>
      </c>
      <c r="I53" s="21">
        <f t="shared" si="7"/>
        <v>48.08</v>
      </c>
      <c r="J53" s="43">
        <v>43</v>
      </c>
      <c r="K53" s="44" t="s">
        <v>12</v>
      </c>
      <c r="L53" s="45">
        <v>0.5</v>
      </c>
      <c r="M53" s="18">
        <f t="shared" si="8"/>
        <v>24.04</v>
      </c>
    </row>
    <row r="54" spans="1:13" x14ac:dyDescent="0.25">
      <c r="A54" s="39">
        <v>48</v>
      </c>
      <c r="B54" s="40" t="s">
        <v>108</v>
      </c>
      <c r="C54" s="8">
        <f t="shared" si="0"/>
        <v>0</v>
      </c>
      <c r="D54" s="8">
        <f t="shared" si="1"/>
        <v>100</v>
      </c>
      <c r="E54" s="9">
        <f t="shared" si="2"/>
        <v>-100</v>
      </c>
      <c r="G54" s="41">
        <v>41428</v>
      </c>
      <c r="H54" s="42" t="s">
        <v>20</v>
      </c>
      <c r="I54" s="21">
        <f t="shared" si="7"/>
        <v>36.06</v>
      </c>
      <c r="J54" s="43">
        <v>98</v>
      </c>
      <c r="K54" s="44" t="s">
        <v>12</v>
      </c>
      <c r="L54" s="45">
        <v>0.75</v>
      </c>
      <c r="M54" s="18">
        <f t="shared" si="8"/>
        <v>27.045000000000002</v>
      </c>
    </row>
    <row r="55" spans="1:13" x14ac:dyDescent="0.25">
      <c r="A55" s="39">
        <v>49</v>
      </c>
      <c r="B55" s="40" t="s">
        <v>109</v>
      </c>
      <c r="C55" s="8">
        <f t="shared" si="0"/>
        <v>12.02</v>
      </c>
      <c r="D55" s="8">
        <f t="shared" si="1"/>
        <v>0</v>
      </c>
      <c r="E55" s="9">
        <f t="shared" si="2"/>
        <v>12.02</v>
      </c>
      <c r="G55" s="41">
        <v>41430</v>
      </c>
      <c r="H55" s="42" t="s">
        <v>18</v>
      </c>
      <c r="I55" s="21">
        <f t="shared" si="7"/>
        <v>36.06</v>
      </c>
      <c r="J55" s="43">
        <v>17</v>
      </c>
      <c r="K55" s="44" t="s">
        <v>8</v>
      </c>
      <c r="L55" s="45">
        <v>0.25</v>
      </c>
      <c r="M55" s="18">
        <f t="shared" si="8"/>
        <v>9.0150000000000006</v>
      </c>
    </row>
    <row r="56" spans="1:13" x14ac:dyDescent="0.25">
      <c r="A56" s="39">
        <v>50</v>
      </c>
      <c r="B56" s="40" t="s">
        <v>110</v>
      </c>
      <c r="C56" s="8">
        <f t="shared" si="0"/>
        <v>9.0150000000000006</v>
      </c>
      <c r="D56" s="8">
        <f t="shared" si="1"/>
        <v>35.019999999999996</v>
      </c>
      <c r="E56" s="9">
        <f t="shared" si="2"/>
        <v>-26.004999999999995</v>
      </c>
      <c r="G56" s="41">
        <v>41432</v>
      </c>
      <c r="H56" s="42" t="s">
        <v>19</v>
      </c>
      <c r="I56" s="21">
        <f t="shared" si="7"/>
        <v>24.04</v>
      </c>
      <c r="J56" s="43">
        <v>81</v>
      </c>
      <c r="K56" s="44" t="s">
        <v>9</v>
      </c>
      <c r="L56" s="45">
        <v>0.5</v>
      </c>
      <c r="M56" s="18">
        <f t="shared" si="8"/>
        <v>12.02</v>
      </c>
    </row>
    <row r="57" spans="1:13" x14ac:dyDescent="0.25">
      <c r="A57" s="39">
        <v>51</v>
      </c>
      <c r="B57" s="40" t="s">
        <v>111</v>
      </c>
      <c r="C57" s="8">
        <f t="shared" si="0"/>
        <v>72.12</v>
      </c>
      <c r="D57" s="8">
        <f t="shared" si="1"/>
        <v>0</v>
      </c>
      <c r="E57" s="9">
        <f t="shared" si="2"/>
        <v>72.12</v>
      </c>
      <c r="G57" s="41">
        <v>41436</v>
      </c>
      <c r="H57" s="42" t="s">
        <v>21</v>
      </c>
      <c r="I57" s="21">
        <f t="shared" si="7"/>
        <v>48.08</v>
      </c>
      <c r="J57" s="43">
        <v>74</v>
      </c>
      <c r="K57" s="44" t="s">
        <v>10</v>
      </c>
      <c r="L57" s="45">
        <v>1.5</v>
      </c>
      <c r="M57" s="18">
        <f t="shared" si="8"/>
        <v>72.12</v>
      </c>
    </row>
    <row r="58" spans="1:13" x14ac:dyDescent="0.25">
      <c r="A58" s="39">
        <v>52</v>
      </c>
      <c r="B58" s="40" t="s">
        <v>112</v>
      </c>
      <c r="C58" s="8">
        <f t="shared" si="0"/>
        <v>12.02</v>
      </c>
      <c r="D58" s="8">
        <f t="shared" si="1"/>
        <v>0</v>
      </c>
      <c r="E58" s="9">
        <f t="shared" si="2"/>
        <v>12.02</v>
      </c>
      <c r="G58" s="41">
        <v>41438</v>
      </c>
      <c r="H58" s="42" t="s">
        <v>20</v>
      </c>
      <c r="I58" s="21">
        <f t="shared" si="7"/>
        <v>36.06</v>
      </c>
      <c r="J58" s="43">
        <v>18</v>
      </c>
      <c r="K58" s="44" t="s">
        <v>10</v>
      </c>
      <c r="L58" s="45">
        <v>2</v>
      </c>
      <c r="M58" s="18">
        <f t="shared" si="8"/>
        <v>72.12</v>
      </c>
    </row>
    <row r="59" spans="1:13" x14ac:dyDescent="0.25">
      <c r="A59" s="39">
        <v>53</v>
      </c>
      <c r="B59" s="40" t="s">
        <v>113</v>
      </c>
      <c r="C59" s="8">
        <f t="shared" si="0"/>
        <v>24.04</v>
      </c>
      <c r="D59" s="8">
        <f t="shared" si="1"/>
        <v>6.01</v>
      </c>
      <c r="E59" s="9">
        <f t="shared" si="2"/>
        <v>18.03</v>
      </c>
      <c r="G59" s="41">
        <v>41439</v>
      </c>
      <c r="H59" s="42" t="s">
        <v>21</v>
      </c>
      <c r="I59" s="21">
        <f t="shared" si="7"/>
        <v>48.08</v>
      </c>
      <c r="J59" s="43">
        <v>33</v>
      </c>
      <c r="K59" s="44" t="s">
        <v>9</v>
      </c>
      <c r="L59" s="45">
        <v>1.25</v>
      </c>
      <c r="M59" s="18">
        <f t="shared" si="8"/>
        <v>60.099999999999994</v>
      </c>
    </row>
    <row r="60" spans="1:13" x14ac:dyDescent="0.25">
      <c r="A60" s="39">
        <v>54</v>
      </c>
      <c r="B60" s="40" t="s">
        <v>114</v>
      </c>
      <c r="C60" s="8">
        <f t="shared" si="0"/>
        <v>48.08</v>
      </c>
      <c r="D60" s="8">
        <f t="shared" si="1"/>
        <v>48.08</v>
      </c>
      <c r="E60" s="9">
        <f t="shared" si="2"/>
        <v>0</v>
      </c>
      <c r="G60" s="41">
        <v>41442</v>
      </c>
      <c r="H60" s="42" t="s">
        <v>17</v>
      </c>
      <c r="I60" s="21">
        <f t="shared" si="7"/>
        <v>24.04</v>
      </c>
      <c r="J60" s="43">
        <v>1</v>
      </c>
      <c r="K60" s="44" t="s">
        <v>8</v>
      </c>
      <c r="L60" s="45">
        <v>0.25</v>
      </c>
      <c r="M60" s="18">
        <f t="shared" si="8"/>
        <v>6.01</v>
      </c>
    </row>
    <row r="61" spans="1:13" x14ac:dyDescent="0.25">
      <c r="A61" s="39">
        <v>55</v>
      </c>
      <c r="B61" s="40" t="s">
        <v>115</v>
      </c>
      <c r="C61" s="8">
        <f t="shared" si="0"/>
        <v>0</v>
      </c>
      <c r="D61" s="8">
        <f t="shared" si="1"/>
        <v>0</v>
      </c>
      <c r="E61" s="9">
        <f t="shared" si="2"/>
        <v>0</v>
      </c>
      <c r="G61" s="41">
        <v>41443</v>
      </c>
      <c r="H61" s="42" t="s">
        <v>16</v>
      </c>
      <c r="I61" s="21">
        <f t="shared" si="7"/>
        <v>24.04</v>
      </c>
      <c r="J61" s="43">
        <v>6</v>
      </c>
      <c r="K61" s="44" t="s">
        <v>13</v>
      </c>
      <c r="L61" s="45">
        <v>1</v>
      </c>
      <c r="M61" s="18">
        <f t="shared" si="8"/>
        <v>24.04</v>
      </c>
    </row>
    <row r="62" spans="1:13" x14ac:dyDescent="0.25">
      <c r="A62" s="39">
        <v>56</v>
      </c>
      <c r="B62" s="40" t="s">
        <v>116</v>
      </c>
      <c r="C62" s="8">
        <f t="shared" si="0"/>
        <v>72.12</v>
      </c>
      <c r="D62" s="8">
        <f t="shared" si="1"/>
        <v>0</v>
      </c>
      <c r="E62" s="9">
        <f t="shared" si="2"/>
        <v>72.12</v>
      </c>
      <c r="G62" s="41">
        <v>41444</v>
      </c>
      <c r="H62" s="42" t="s">
        <v>15</v>
      </c>
      <c r="I62" s="21">
        <f t="shared" si="7"/>
        <v>36.06</v>
      </c>
      <c r="J62" s="43">
        <v>45</v>
      </c>
      <c r="K62" s="44" t="s">
        <v>12</v>
      </c>
      <c r="L62" s="45">
        <v>1</v>
      </c>
      <c r="M62" s="18">
        <f t="shared" si="8"/>
        <v>36.06</v>
      </c>
    </row>
    <row r="63" spans="1:13" x14ac:dyDescent="0.25">
      <c r="A63" s="39">
        <v>57</v>
      </c>
      <c r="B63" s="40" t="s">
        <v>117</v>
      </c>
      <c r="C63" s="8">
        <f t="shared" si="0"/>
        <v>0</v>
      </c>
      <c r="D63" s="8">
        <f t="shared" si="1"/>
        <v>0</v>
      </c>
      <c r="E63" s="9">
        <f t="shared" si="2"/>
        <v>0</v>
      </c>
      <c r="G63" s="41">
        <v>41450</v>
      </c>
      <c r="H63" s="42" t="s">
        <v>20</v>
      </c>
      <c r="I63" s="21">
        <f t="shared" si="7"/>
        <v>36.06</v>
      </c>
      <c r="J63" s="43">
        <v>6</v>
      </c>
      <c r="K63" s="44" t="s">
        <v>10</v>
      </c>
      <c r="L63" s="45">
        <v>2</v>
      </c>
      <c r="M63" s="18">
        <f t="shared" si="8"/>
        <v>72.12</v>
      </c>
    </row>
    <row r="64" spans="1:13" x14ac:dyDescent="0.25">
      <c r="A64" s="39">
        <v>58</v>
      </c>
      <c r="B64" s="40" t="s">
        <v>118</v>
      </c>
      <c r="C64" s="8">
        <f t="shared" si="0"/>
        <v>9.0150000000000006</v>
      </c>
      <c r="D64" s="8">
        <f t="shared" si="1"/>
        <v>0</v>
      </c>
      <c r="E64" s="9">
        <f t="shared" si="2"/>
        <v>9.0150000000000006</v>
      </c>
      <c r="G64" s="41">
        <v>41451</v>
      </c>
      <c r="H64" s="42" t="s">
        <v>21</v>
      </c>
      <c r="I64" s="21">
        <f t="shared" si="7"/>
        <v>48.08</v>
      </c>
      <c r="J64" s="43">
        <v>49</v>
      </c>
      <c r="K64" s="44" t="s">
        <v>9</v>
      </c>
      <c r="L64" s="45">
        <v>0.25</v>
      </c>
      <c r="M64" s="18">
        <f t="shared" si="8"/>
        <v>12.02</v>
      </c>
    </row>
    <row r="65" spans="1:13" x14ac:dyDescent="0.25">
      <c r="A65" s="39">
        <v>59</v>
      </c>
      <c r="B65" s="40" t="s">
        <v>119</v>
      </c>
      <c r="C65" s="8">
        <f t="shared" si="0"/>
        <v>0</v>
      </c>
      <c r="D65" s="8">
        <f t="shared" si="1"/>
        <v>25</v>
      </c>
      <c r="E65" s="9">
        <f t="shared" si="2"/>
        <v>-25</v>
      </c>
      <c r="G65" s="41">
        <v>41453</v>
      </c>
      <c r="H65" s="42" t="s">
        <v>20</v>
      </c>
      <c r="I65" s="21">
        <f t="shared" si="7"/>
        <v>36.06</v>
      </c>
      <c r="J65" s="43">
        <v>4</v>
      </c>
      <c r="K65" s="44" t="s">
        <v>11</v>
      </c>
      <c r="L65" s="45">
        <v>6</v>
      </c>
      <c r="M65" s="18">
        <f t="shared" si="8"/>
        <v>216.36</v>
      </c>
    </row>
    <row r="66" spans="1:13" x14ac:dyDescent="0.25">
      <c r="A66" s="39">
        <v>60</v>
      </c>
      <c r="B66" s="40" t="s">
        <v>120</v>
      </c>
      <c r="C66" s="8">
        <f t="shared" si="0"/>
        <v>0</v>
      </c>
      <c r="D66" s="8">
        <f t="shared" si="1"/>
        <v>0</v>
      </c>
      <c r="E66" s="9">
        <f t="shared" si="2"/>
        <v>0</v>
      </c>
      <c r="G66" s="41">
        <v>41460</v>
      </c>
      <c r="H66" s="42" t="s">
        <v>18</v>
      </c>
      <c r="I66" s="21">
        <f t="shared" si="7"/>
        <v>36.06</v>
      </c>
      <c r="J66" s="43">
        <v>34</v>
      </c>
      <c r="K66" s="44" t="s">
        <v>13</v>
      </c>
      <c r="L66" s="45">
        <v>2</v>
      </c>
      <c r="M66" s="18">
        <f t="shared" si="8"/>
        <v>72.12</v>
      </c>
    </row>
    <row r="67" spans="1:13" x14ac:dyDescent="0.25">
      <c r="A67" s="39">
        <v>61</v>
      </c>
      <c r="B67" s="40" t="s">
        <v>121</v>
      </c>
      <c r="C67" s="8">
        <f t="shared" si="0"/>
        <v>36.06</v>
      </c>
      <c r="D67" s="8">
        <f t="shared" si="1"/>
        <v>0</v>
      </c>
      <c r="E67" s="9">
        <f t="shared" si="2"/>
        <v>36.06</v>
      </c>
      <c r="G67" s="41">
        <v>41463</v>
      </c>
      <c r="H67" s="42" t="s">
        <v>17</v>
      </c>
      <c r="I67" s="21">
        <f t="shared" si="7"/>
        <v>24.04</v>
      </c>
      <c r="J67" s="43">
        <v>4</v>
      </c>
      <c r="K67" s="44" t="s">
        <v>13</v>
      </c>
      <c r="L67" s="45">
        <v>4</v>
      </c>
      <c r="M67" s="18">
        <f t="shared" si="8"/>
        <v>96.16</v>
      </c>
    </row>
    <row r="68" spans="1:13" x14ac:dyDescent="0.25">
      <c r="A68" s="39">
        <v>62</v>
      </c>
      <c r="B68" s="40" t="s">
        <v>122</v>
      </c>
      <c r="C68" s="8">
        <f t="shared" si="0"/>
        <v>0</v>
      </c>
      <c r="D68" s="8">
        <f t="shared" si="1"/>
        <v>0</v>
      </c>
      <c r="E68" s="9">
        <f t="shared" si="2"/>
        <v>0</v>
      </c>
      <c r="G68" s="41">
        <v>41472</v>
      </c>
      <c r="H68" s="42" t="s">
        <v>15</v>
      </c>
      <c r="I68" s="21">
        <f t="shared" si="7"/>
        <v>36.06</v>
      </c>
      <c r="J68" s="43">
        <v>50</v>
      </c>
      <c r="K68" s="44" t="s">
        <v>7</v>
      </c>
      <c r="L68" s="45">
        <v>0.25</v>
      </c>
      <c r="M68" s="18">
        <f t="shared" si="8"/>
        <v>9.0150000000000006</v>
      </c>
    </row>
    <row r="69" spans="1:13" x14ac:dyDescent="0.25">
      <c r="A69" s="39">
        <v>63</v>
      </c>
      <c r="B69" s="40" t="s">
        <v>123</v>
      </c>
      <c r="C69" s="8">
        <f t="shared" si="0"/>
        <v>0</v>
      </c>
      <c r="D69" s="8">
        <f t="shared" si="1"/>
        <v>0</v>
      </c>
      <c r="E69" s="9">
        <f t="shared" si="2"/>
        <v>0</v>
      </c>
      <c r="G69" s="41">
        <v>41478</v>
      </c>
      <c r="H69" s="42" t="s">
        <v>16</v>
      </c>
      <c r="I69" s="21">
        <f t="shared" si="7"/>
        <v>24.04</v>
      </c>
      <c r="J69" s="43">
        <v>75</v>
      </c>
      <c r="K69" s="44" t="s">
        <v>8</v>
      </c>
      <c r="L69" s="45">
        <v>0.25</v>
      </c>
      <c r="M69" s="18">
        <f t="shared" si="8"/>
        <v>6.01</v>
      </c>
    </row>
    <row r="70" spans="1:13" x14ac:dyDescent="0.25">
      <c r="A70" s="39">
        <v>64</v>
      </c>
      <c r="B70" s="40" t="s">
        <v>124</v>
      </c>
      <c r="C70" s="8">
        <f t="shared" si="0"/>
        <v>0</v>
      </c>
      <c r="D70" s="8">
        <f t="shared" si="1"/>
        <v>0</v>
      </c>
      <c r="E70" s="9">
        <f t="shared" si="2"/>
        <v>0</v>
      </c>
      <c r="G70" s="41">
        <v>41484</v>
      </c>
      <c r="H70" s="42" t="s">
        <v>15</v>
      </c>
      <c r="I70" s="21">
        <f t="shared" si="7"/>
        <v>36.06</v>
      </c>
      <c r="J70" s="43">
        <v>34</v>
      </c>
      <c r="K70" s="44" t="s">
        <v>13</v>
      </c>
      <c r="L70" s="45">
        <v>3</v>
      </c>
      <c r="M70" s="18">
        <f t="shared" si="8"/>
        <v>108.18</v>
      </c>
    </row>
    <row r="71" spans="1:13" x14ac:dyDescent="0.25">
      <c r="A71" s="39">
        <v>65</v>
      </c>
      <c r="B71" s="40" t="s">
        <v>125</v>
      </c>
      <c r="C71" s="8">
        <f t="shared" si="0"/>
        <v>48.08</v>
      </c>
      <c r="D71" s="8">
        <f t="shared" si="1"/>
        <v>0</v>
      </c>
      <c r="E71" s="9">
        <f t="shared" si="2"/>
        <v>48.08</v>
      </c>
      <c r="G71" s="41">
        <v>41487</v>
      </c>
      <c r="H71" s="42" t="s">
        <v>20</v>
      </c>
      <c r="I71" s="21">
        <f t="shared" si="7"/>
        <v>36.06</v>
      </c>
      <c r="J71" s="43">
        <v>51</v>
      </c>
      <c r="K71" s="44" t="s">
        <v>10</v>
      </c>
      <c r="L71" s="45">
        <v>2</v>
      </c>
      <c r="M71" s="18">
        <f t="shared" si="8"/>
        <v>72.12</v>
      </c>
    </row>
    <row r="72" spans="1:13" x14ac:dyDescent="0.25">
      <c r="A72" s="39">
        <v>66</v>
      </c>
      <c r="B72" s="40" t="s">
        <v>126</v>
      </c>
      <c r="C72" s="8">
        <f t="shared" ref="C72:C108" si="9">SUMIF($J$17:$J$108, A72, $M$17:$M$108)</f>
        <v>12.02</v>
      </c>
      <c r="D72" s="8">
        <f t="shared" ref="D72:D108" si="10">SUMIF($B$112:$B$150, A72, $C$112:$C$150)</f>
        <v>12.2</v>
      </c>
      <c r="E72" s="9">
        <f t="shared" ref="E72:E109" si="11">C72-D72</f>
        <v>-0.17999999999999972</v>
      </c>
      <c r="G72" s="41">
        <v>41491</v>
      </c>
      <c r="H72" s="42" t="s">
        <v>21</v>
      </c>
      <c r="I72" s="21">
        <f t="shared" si="7"/>
        <v>48.08</v>
      </c>
      <c r="J72" s="43">
        <v>23</v>
      </c>
      <c r="K72" s="44" t="s">
        <v>10</v>
      </c>
      <c r="L72" s="45">
        <v>0.75</v>
      </c>
      <c r="M72" s="18">
        <f t="shared" si="8"/>
        <v>36.06</v>
      </c>
    </row>
    <row r="73" spans="1:13" x14ac:dyDescent="0.25">
      <c r="A73" s="39">
        <v>67</v>
      </c>
      <c r="B73" s="40" t="s">
        <v>127</v>
      </c>
      <c r="C73" s="8">
        <f t="shared" si="9"/>
        <v>0</v>
      </c>
      <c r="D73" s="8">
        <f t="shared" si="10"/>
        <v>0</v>
      </c>
      <c r="E73" s="9">
        <f t="shared" si="11"/>
        <v>0</v>
      </c>
      <c r="G73" s="41">
        <v>41494</v>
      </c>
      <c r="H73" s="42" t="s">
        <v>20</v>
      </c>
      <c r="I73" s="21">
        <f t="shared" si="7"/>
        <v>36.06</v>
      </c>
      <c r="J73" s="43">
        <v>87</v>
      </c>
      <c r="K73" s="44" t="s">
        <v>9</v>
      </c>
      <c r="L73" s="45">
        <v>0.5</v>
      </c>
      <c r="M73" s="18">
        <f t="shared" si="8"/>
        <v>18.03</v>
      </c>
    </row>
    <row r="74" spans="1:13" x14ac:dyDescent="0.25">
      <c r="A74" s="39">
        <v>68</v>
      </c>
      <c r="B74" s="40" t="s">
        <v>128</v>
      </c>
      <c r="C74" s="8">
        <f t="shared" si="9"/>
        <v>0</v>
      </c>
      <c r="D74" s="8">
        <f t="shared" si="10"/>
        <v>0</v>
      </c>
      <c r="E74" s="9">
        <f t="shared" si="11"/>
        <v>0</v>
      </c>
      <c r="G74" s="41">
        <v>41495</v>
      </c>
      <c r="H74" s="42" t="s">
        <v>17</v>
      </c>
      <c r="I74" s="21">
        <f t="shared" si="7"/>
        <v>24.04</v>
      </c>
      <c r="J74" s="43">
        <v>14</v>
      </c>
      <c r="K74" s="44" t="s">
        <v>8</v>
      </c>
      <c r="L74" s="45">
        <v>0.25</v>
      </c>
      <c r="M74" s="18">
        <f t="shared" si="8"/>
        <v>6.01</v>
      </c>
    </row>
    <row r="75" spans="1:13" x14ac:dyDescent="0.25">
      <c r="A75" s="39">
        <v>69</v>
      </c>
      <c r="B75" s="40" t="s">
        <v>129</v>
      </c>
      <c r="C75" s="8">
        <f t="shared" si="9"/>
        <v>0</v>
      </c>
      <c r="D75" s="8">
        <f t="shared" si="10"/>
        <v>0</v>
      </c>
      <c r="E75" s="9">
        <f t="shared" si="11"/>
        <v>0</v>
      </c>
      <c r="G75" s="41">
        <v>41498</v>
      </c>
      <c r="H75" s="42" t="s">
        <v>20</v>
      </c>
      <c r="I75" s="21">
        <f t="shared" si="7"/>
        <v>36.06</v>
      </c>
      <c r="J75" s="43">
        <v>45</v>
      </c>
      <c r="K75" s="44" t="s">
        <v>9</v>
      </c>
      <c r="L75" s="45">
        <v>0.75</v>
      </c>
      <c r="M75" s="18">
        <f t="shared" si="8"/>
        <v>27.045000000000002</v>
      </c>
    </row>
    <row r="76" spans="1:13" x14ac:dyDescent="0.25">
      <c r="A76" s="39">
        <v>70</v>
      </c>
      <c r="B76" s="40" t="s">
        <v>130</v>
      </c>
      <c r="C76" s="8">
        <f t="shared" si="9"/>
        <v>48.08</v>
      </c>
      <c r="D76" s="8">
        <f t="shared" si="10"/>
        <v>48.08</v>
      </c>
      <c r="E76" s="9">
        <f t="shared" si="11"/>
        <v>0</v>
      </c>
      <c r="G76" s="41">
        <v>41499</v>
      </c>
      <c r="H76" s="42" t="s">
        <v>21</v>
      </c>
      <c r="I76" s="21">
        <f t="shared" si="7"/>
        <v>48.08</v>
      </c>
      <c r="J76" s="43">
        <v>54</v>
      </c>
      <c r="K76" s="44" t="s">
        <v>12</v>
      </c>
      <c r="L76" s="45">
        <v>1</v>
      </c>
      <c r="M76" s="18">
        <f t="shared" si="8"/>
        <v>48.08</v>
      </c>
    </row>
    <row r="77" spans="1:13" x14ac:dyDescent="0.25">
      <c r="A77" s="39">
        <v>71</v>
      </c>
      <c r="B77" s="40" t="s">
        <v>131</v>
      </c>
      <c r="C77" s="8">
        <f t="shared" si="9"/>
        <v>0</v>
      </c>
      <c r="D77" s="8">
        <f t="shared" si="10"/>
        <v>0</v>
      </c>
      <c r="E77" s="9">
        <f t="shared" si="11"/>
        <v>0</v>
      </c>
      <c r="G77" s="41">
        <v>41500</v>
      </c>
      <c r="H77" s="42" t="s">
        <v>20</v>
      </c>
      <c r="I77" s="21">
        <f t="shared" si="7"/>
        <v>36.06</v>
      </c>
      <c r="J77" s="43">
        <v>14</v>
      </c>
      <c r="K77" s="44" t="s">
        <v>10</v>
      </c>
      <c r="L77" s="45">
        <v>2</v>
      </c>
      <c r="M77" s="18">
        <f t="shared" si="8"/>
        <v>72.12</v>
      </c>
    </row>
    <row r="78" spans="1:13" x14ac:dyDescent="0.25">
      <c r="A78" s="39">
        <v>72</v>
      </c>
      <c r="B78" s="40" t="s">
        <v>132</v>
      </c>
      <c r="C78" s="8">
        <f t="shared" si="9"/>
        <v>0</v>
      </c>
      <c r="D78" s="8">
        <f t="shared" si="10"/>
        <v>0</v>
      </c>
      <c r="E78" s="9">
        <f t="shared" si="11"/>
        <v>0</v>
      </c>
      <c r="G78" s="41">
        <v>41513</v>
      </c>
      <c r="H78" s="42" t="s">
        <v>21</v>
      </c>
      <c r="I78" s="21">
        <f t="shared" si="7"/>
        <v>48.08</v>
      </c>
      <c r="J78" s="43">
        <v>89</v>
      </c>
      <c r="K78" s="44" t="s">
        <v>9</v>
      </c>
      <c r="L78" s="45">
        <v>1</v>
      </c>
      <c r="M78" s="18">
        <f t="shared" si="8"/>
        <v>48.08</v>
      </c>
    </row>
    <row r="79" spans="1:13" x14ac:dyDescent="0.25">
      <c r="A79" s="39">
        <v>73</v>
      </c>
      <c r="B79" s="40" t="s">
        <v>133</v>
      </c>
      <c r="C79" s="8">
        <f t="shared" si="9"/>
        <v>0</v>
      </c>
      <c r="D79" s="8">
        <f t="shared" si="10"/>
        <v>0</v>
      </c>
      <c r="E79" s="9">
        <f t="shared" si="11"/>
        <v>0</v>
      </c>
      <c r="G79" s="41">
        <v>41519</v>
      </c>
      <c r="H79" s="42" t="s">
        <v>21</v>
      </c>
      <c r="I79" s="21">
        <f t="shared" si="7"/>
        <v>48.08</v>
      </c>
      <c r="J79" s="43">
        <v>70</v>
      </c>
      <c r="K79" s="44" t="s">
        <v>11</v>
      </c>
      <c r="L79" s="45">
        <v>1</v>
      </c>
      <c r="M79" s="18">
        <f t="shared" si="8"/>
        <v>48.08</v>
      </c>
    </row>
    <row r="80" spans="1:13" x14ac:dyDescent="0.25">
      <c r="A80" s="39">
        <v>74</v>
      </c>
      <c r="B80" s="40" t="s">
        <v>134</v>
      </c>
      <c r="C80" s="8">
        <f t="shared" si="9"/>
        <v>72.12</v>
      </c>
      <c r="D80" s="8">
        <f t="shared" si="10"/>
        <v>0</v>
      </c>
      <c r="E80" s="9">
        <f t="shared" si="11"/>
        <v>72.12</v>
      </c>
      <c r="G80" s="41">
        <v>41523</v>
      </c>
      <c r="H80" s="42" t="s">
        <v>20</v>
      </c>
      <c r="I80" s="21">
        <f t="shared" si="7"/>
        <v>36.06</v>
      </c>
      <c r="J80" s="43">
        <v>34</v>
      </c>
      <c r="K80" s="44" t="s">
        <v>10</v>
      </c>
      <c r="L80" s="45">
        <v>0.5</v>
      </c>
      <c r="M80" s="18">
        <f t="shared" si="8"/>
        <v>18.03</v>
      </c>
    </row>
    <row r="81" spans="1:13" x14ac:dyDescent="0.25">
      <c r="A81" s="39">
        <v>75</v>
      </c>
      <c r="B81" s="40" t="s">
        <v>135</v>
      </c>
      <c r="C81" s="8">
        <f t="shared" si="9"/>
        <v>6.01</v>
      </c>
      <c r="D81" s="8">
        <f t="shared" si="10"/>
        <v>6.01</v>
      </c>
      <c r="E81" s="9">
        <f t="shared" si="11"/>
        <v>0</v>
      </c>
      <c r="G81" s="41">
        <v>41526</v>
      </c>
      <c r="H81" s="42" t="s">
        <v>18</v>
      </c>
      <c r="I81" s="21">
        <f t="shared" si="7"/>
        <v>36.06</v>
      </c>
      <c r="J81" s="43">
        <v>79</v>
      </c>
      <c r="K81" s="44" t="s">
        <v>7</v>
      </c>
      <c r="L81" s="45">
        <v>2</v>
      </c>
      <c r="M81" s="18">
        <f t="shared" si="8"/>
        <v>72.12</v>
      </c>
    </row>
    <row r="82" spans="1:13" x14ac:dyDescent="0.25">
      <c r="A82" s="39">
        <v>76</v>
      </c>
      <c r="B82" s="40" t="s">
        <v>136</v>
      </c>
      <c r="C82" s="8">
        <f t="shared" si="9"/>
        <v>192.32</v>
      </c>
      <c r="D82" s="8">
        <f t="shared" si="10"/>
        <v>192.32</v>
      </c>
      <c r="E82" s="9">
        <f t="shared" si="11"/>
        <v>0</v>
      </c>
      <c r="G82" s="41">
        <v>41528</v>
      </c>
      <c r="H82" s="42" t="s">
        <v>17</v>
      </c>
      <c r="I82" s="21">
        <f t="shared" ref="I82:I108" si="12">VLOOKUP(H82, $G$7:$I$13, 3, FALSE)</f>
        <v>24.04</v>
      </c>
      <c r="J82" s="43">
        <v>56</v>
      </c>
      <c r="K82" s="44" t="s">
        <v>7</v>
      </c>
      <c r="L82" s="45">
        <v>3</v>
      </c>
      <c r="M82" s="18">
        <f t="shared" ref="M82:M108" si="13">I82*L82</f>
        <v>72.12</v>
      </c>
    </row>
    <row r="83" spans="1:13" x14ac:dyDescent="0.25">
      <c r="A83" s="39">
        <v>77</v>
      </c>
      <c r="B83" s="40" t="s">
        <v>137</v>
      </c>
      <c r="C83" s="8">
        <f t="shared" si="9"/>
        <v>18.03</v>
      </c>
      <c r="D83" s="8">
        <f t="shared" si="10"/>
        <v>18.03</v>
      </c>
      <c r="E83" s="9">
        <f t="shared" si="11"/>
        <v>0</v>
      </c>
      <c r="G83" s="41">
        <v>41534</v>
      </c>
      <c r="H83" s="42" t="s">
        <v>21</v>
      </c>
      <c r="I83" s="21">
        <f t="shared" si="12"/>
        <v>48.08</v>
      </c>
      <c r="J83" s="43">
        <v>76</v>
      </c>
      <c r="K83" s="44" t="s">
        <v>13</v>
      </c>
      <c r="L83" s="45">
        <v>4</v>
      </c>
      <c r="M83" s="18">
        <f t="shared" si="13"/>
        <v>192.32</v>
      </c>
    </row>
    <row r="84" spans="1:13" x14ac:dyDescent="0.25">
      <c r="A84" s="39">
        <v>78</v>
      </c>
      <c r="B84" s="40" t="s">
        <v>138</v>
      </c>
      <c r="C84" s="8">
        <f t="shared" si="9"/>
        <v>84.14</v>
      </c>
      <c r="D84" s="8">
        <f t="shared" si="10"/>
        <v>0</v>
      </c>
      <c r="E84" s="9">
        <f t="shared" si="11"/>
        <v>84.14</v>
      </c>
      <c r="G84" s="41">
        <v>41536</v>
      </c>
      <c r="H84" s="42" t="s">
        <v>15</v>
      </c>
      <c r="I84" s="21">
        <f t="shared" si="12"/>
        <v>36.06</v>
      </c>
      <c r="J84" s="43">
        <v>45</v>
      </c>
      <c r="K84" s="44" t="s">
        <v>11</v>
      </c>
      <c r="L84" s="45">
        <v>5</v>
      </c>
      <c r="M84" s="18">
        <f t="shared" si="13"/>
        <v>180.3</v>
      </c>
    </row>
    <row r="85" spans="1:13" x14ac:dyDescent="0.25">
      <c r="A85" s="39">
        <v>79</v>
      </c>
      <c r="B85" s="40" t="s">
        <v>139</v>
      </c>
      <c r="C85" s="8">
        <f t="shared" si="9"/>
        <v>72.12</v>
      </c>
      <c r="D85" s="8">
        <f t="shared" si="10"/>
        <v>0</v>
      </c>
      <c r="E85" s="9">
        <f t="shared" si="11"/>
        <v>72.12</v>
      </c>
      <c r="G85" s="41">
        <v>41547</v>
      </c>
      <c r="H85" s="42" t="s">
        <v>16</v>
      </c>
      <c r="I85" s="21">
        <f t="shared" si="12"/>
        <v>24.04</v>
      </c>
      <c r="J85" s="43">
        <v>32</v>
      </c>
      <c r="K85" s="44" t="s">
        <v>10</v>
      </c>
      <c r="L85" s="45">
        <v>2</v>
      </c>
      <c r="M85" s="18">
        <f t="shared" si="13"/>
        <v>48.08</v>
      </c>
    </row>
    <row r="86" spans="1:13" x14ac:dyDescent="0.25">
      <c r="A86" s="39">
        <v>80</v>
      </c>
      <c r="B86" s="40" t="s">
        <v>140</v>
      </c>
      <c r="C86" s="8">
        <f t="shared" si="9"/>
        <v>36.06</v>
      </c>
      <c r="D86" s="8">
        <f t="shared" si="10"/>
        <v>36.06</v>
      </c>
      <c r="E86" s="9">
        <f t="shared" si="11"/>
        <v>0</v>
      </c>
      <c r="G86" s="41">
        <v>41548</v>
      </c>
      <c r="H86" s="42" t="s">
        <v>15</v>
      </c>
      <c r="I86" s="21">
        <f t="shared" si="12"/>
        <v>36.06</v>
      </c>
      <c r="J86" s="43">
        <v>80</v>
      </c>
      <c r="K86" s="44" t="s">
        <v>7</v>
      </c>
      <c r="L86" s="45">
        <v>1</v>
      </c>
      <c r="M86" s="18">
        <f t="shared" si="13"/>
        <v>36.06</v>
      </c>
    </row>
    <row r="87" spans="1:13" x14ac:dyDescent="0.25">
      <c r="A87" s="39">
        <v>81</v>
      </c>
      <c r="B87" s="40" t="s">
        <v>141</v>
      </c>
      <c r="C87" s="8">
        <f t="shared" si="9"/>
        <v>48.08</v>
      </c>
      <c r="D87" s="8">
        <f t="shared" si="10"/>
        <v>0</v>
      </c>
      <c r="E87" s="9">
        <f t="shared" si="11"/>
        <v>48.08</v>
      </c>
      <c r="G87" s="41">
        <v>41550</v>
      </c>
      <c r="H87" s="42" t="s">
        <v>20</v>
      </c>
      <c r="I87" s="21">
        <f t="shared" si="12"/>
        <v>36.06</v>
      </c>
      <c r="J87" s="43">
        <v>32</v>
      </c>
      <c r="K87" s="44" t="s">
        <v>7</v>
      </c>
      <c r="L87" s="45">
        <v>2</v>
      </c>
      <c r="M87" s="18">
        <f t="shared" si="13"/>
        <v>72.12</v>
      </c>
    </row>
    <row r="88" spans="1:13" x14ac:dyDescent="0.25">
      <c r="A88" s="39">
        <v>82</v>
      </c>
      <c r="B88" s="40" t="s">
        <v>142</v>
      </c>
      <c r="C88" s="8">
        <f t="shared" si="9"/>
        <v>18.03</v>
      </c>
      <c r="D88" s="8">
        <f t="shared" si="10"/>
        <v>15</v>
      </c>
      <c r="E88" s="9">
        <f t="shared" si="11"/>
        <v>3.0300000000000011</v>
      </c>
      <c r="G88" s="41">
        <v>41555</v>
      </c>
      <c r="H88" s="42" t="s">
        <v>21</v>
      </c>
      <c r="I88" s="21">
        <f t="shared" si="12"/>
        <v>48.08</v>
      </c>
      <c r="J88" s="43">
        <v>15</v>
      </c>
      <c r="K88" s="44" t="s">
        <v>8</v>
      </c>
      <c r="L88" s="45">
        <v>1</v>
      </c>
      <c r="M88" s="18">
        <f t="shared" si="13"/>
        <v>48.08</v>
      </c>
    </row>
    <row r="89" spans="1:13" x14ac:dyDescent="0.25">
      <c r="A89" s="39">
        <v>83</v>
      </c>
      <c r="B89" s="40" t="s">
        <v>143</v>
      </c>
      <c r="C89" s="8">
        <f t="shared" si="9"/>
        <v>72.12</v>
      </c>
      <c r="D89" s="8">
        <f t="shared" si="10"/>
        <v>0</v>
      </c>
      <c r="E89" s="9">
        <f t="shared" si="11"/>
        <v>72.12</v>
      </c>
      <c r="G89" s="41">
        <v>41562</v>
      </c>
      <c r="H89" s="42" t="s">
        <v>20</v>
      </c>
      <c r="I89" s="21">
        <f t="shared" si="12"/>
        <v>36.06</v>
      </c>
      <c r="J89" s="43">
        <v>6</v>
      </c>
      <c r="K89" s="44" t="s">
        <v>11</v>
      </c>
      <c r="L89" s="45">
        <v>0.75</v>
      </c>
      <c r="M89" s="18">
        <f t="shared" si="13"/>
        <v>27.045000000000002</v>
      </c>
    </row>
    <row r="90" spans="1:13" x14ac:dyDescent="0.25">
      <c r="A90" s="39">
        <v>84</v>
      </c>
      <c r="B90" s="40" t="s">
        <v>144</v>
      </c>
      <c r="C90" s="8">
        <f t="shared" si="9"/>
        <v>24.04</v>
      </c>
      <c r="D90" s="8">
        <f t="shared" si="10"/>
        <v>0</v>
      </c>
      <c r="E90" s="9">
        <f t="shared" si="11"/>
        <v>24.04</v>
      </c>
      <c r="G90" s="41">
        <v>41563</v>
      </c>
      <c r="H90" s="42" t="s">
        <v>18</v>
      </c>
      <c r="I90" s="21">
        <f t="shared" si="12"/>
        <v>36.06</v>
      </c>
      <c r="J90" s="43">
        <v>83</v>
      </c>
      <c r="K90" s="44" t="s">
        <v>10</v>
      </c>
      <c r="L90" s="45">
        <v>2</v>
      </c>
      <c r="M90" s="18">
        <f t="shared" si="13"/>
        <v>72.12</v>
      </c>
    </row>
    <row r="91" spans="1:13" x14ac:dyDescent="0.25">
      <c r="A91" s="39">
        <v>85</v>
      </c>
      <c r="B91" s="40" t="s">
        <v>145</v>
      </c>
      <c r="C91" s="8">
        <f t="shared" si="9"/>
        <v>6.01</v>
      </c>
      <c r="D91" s="8">
        <f t="shared" si="10"/>
        <v>0</v>
      </c>
      <c r="E91" s="9">
        <f t="shared" si="11"/>
        <v>6.01</v>
      </c>
      <c r="G91" s="41">
        <v>41564</v>
      </c>
      <c r="H91" s="42" t="s">
        <v>20</v>
      </c>
      <c r="I91" s="21">
        <f t="shared" si="12"/>
        <v>36.06</v>
      </c>
      <c r="J91" s="43">
        <v>13</v>
      </c>
      <c r="K91" s="44" t="s">
        <v>7</v>
      </c>
      <c r="L91" s="45">
        <v>1</v>
      </c>
      <c r="M91" s="18">
        <f t="shared" si="13"/>
        <v>36.06</v>
      </c>
    </row>
    <row r="92" spans="1:13" x14ac:dyDescent="0.25">
      <c r="A92" s="39">
        <v>86</v>
      </c>
      <c r="B92" s="40" t="s">
        <v>146</v>
      </c>
      <c r="C92" s="8">
        <f t="shared" si="9"/>
        <v>9.0150000000000006</v>
      </c>
      <c r="D92" s="8">
        <f t="shared" si="10"/>
        <v>0</v>
      </c>
      <c r="E92" s="9">
        <f t="shared" si="11"/>
        <v>9.0150000000000006</v>
      </c>
      <c r="G92" s="41">
        <v>41569</v>
      </c>
      <c r="H92" s="42" t="s">
        <v>21</v>
      </c>
      <c r="I92" s="21">
        <f t="shared" si="12"/>
        <v>48.08</v>
      </c>
      <c r="J92" s="43">
        <v>8</v>
      </c>
      <c r="K92" s="44" t="s">
        <v>11</v>
      </c>
      <c r="L92" s="45">
        <v>3</v>
      </c>
      <c r="M92" s="18">
        <f t="shared" si="13"/>
        <v>144.24</v>
      </c>
    </row>
    <row r="93" spans="1:13" x14ac:dyDescent="0.25">
      <c r="A93" s="39">
        <v>87</v>
      </c>
      <c r="B93" s="40" t="s">
        <v>147</v>
      </c>
      <c r="C93" s="8">
        <f t="shared" si="9"/>
        <v>18.03</v>
      </c>
      <c r="D93" s="8">
        <f t="shared" si="10"/>
        <v>18.03</v>
      </c>
      <c r="E93" s="9">
        <f t="shared" si="11"/>
        <v>0</v>
      </c>
      <c r="G93" s="41">
        <v>41571</v>
      </c>
      <c r="H93" s="42" t="s">
        <v>20</v>
      </c>
      <c r="I93" s="21">
        <f t="shared" si="12"/>
        <v>36.06</v>
      </c>
      <c r="J93" s="43">
        <v>92</v>
      </c>
      <c r="K93" s="44" t="s">
        <v>10</v>
      </c>
      <c r="L93" s="45">
        <v>1</v>
      </c>
      <c r="M93" s="18">
        <f t="shared" si="13"/>
        <v>36.06</v>
      </c>
    </row>
    <row r="94" spans="1:13" x14ac:dyDescent="0.25">
      <c r="A94" s="39">
        <v>88</v>
      </c>
      <c r="B94" s="40" t="s">
        <v>148</v>
      </c>
      <c r="C94" s="8">
        <f t="shared" si="9"/>
        <v>0</v>
      </c>
      <c r="D94" s="8">
        <f t="shared" si="10"/>
        <v>0</v>
      </c>
      <c r="E94" s="9">
        <f t="shared" si="11"/>
        <v>0</v>
      </c>
      <c r="G94" s="41">
        <v>41572</v>
      </c>
      <c r="H94" s="42" t="s">
        <v>21</v>
      </c>
      <c r="I94" s="21">
        <f t="shared" si="12"/>
        <v>48.08</v>
      </c>
      <c r="J94" s="43">
        <v>53</v>
      </c>
      <c r="K94" s="44" t="s">
        <v>7</v>
      </c>
      <c r="L94" s="45">
        <v>0.5</v>
      </c>
      <c r="M94" s="18">
        <f t="shared" si="13"/>
        <v>24.04</v>
      </c>
    </row>
    <row r="95" spans="1:13" x14ac:dyDescent="0.25">
      <c r="A95" s="39">
        <v>89</v>
      </c>
      <c r="B95" s="40" t="s">
        <v>149</v>
      </c>
      <c r="C95" s="8">
        <f t="shared" si="9"/>
        <v>48.08</v>
      </c>
      <c r="D95" s="8">
        <f t="shared" si="10"/>
        <v>48.08</v>
      </c>
      <c r="E95" s="9">
        <f t="shared" si="11"/>
        <v>0</v>
      </c>
      <c r="G95" s="41">
        <v>41575</v>
      </c>
      <c r="H95" s="42" t="s">
        <v>21</v>
      </c>
      <c r="I95" s="21">
        <f t="shared" si="12"/>
        <v>48.08</v>
      </c>
      <c r="J95" s="43">
        <v>95</v>
      </c>
      <c r="K95" s="44" t="s">
        <v>7</v>
      </c>
      <c r="L95" s="45">
        <v>0.75</v>
      </c>
      <c r="M95" s="18">
        <f t="shared" si="13"/>
        <v>36.06</v>
      </c>
    </row>
    <row r="96" spans="1:13" x14ac:dyDescent="0.25">
      <c r="A96" s="39">
        <v>90</v>
      </c>
      <c r="B96" s="40" t="s">
        <v>150</v>
      </c>
      <c r="C96" s="8">
        <f t="shared" si="9"/>
        <v>72.12</v>
      </c>
      <c r="D96" s="8">
        <f t="shared" si="10"/>
        <v>72.12</v>
      </c>
      <c r="E96" s="9">
        <f t="shared" si="11"/>
        <v>0</v>
      </c>
      <c r="G96" s="41">
        <v>41576</v>
      </c>
      <c r="H96" s="42" t="s">
        <v>20</v>
      </c>
      <c r="I96" s="21">
        <f t="shared" si="12"/>
        <v>36.06</v>
      </c>
      <c r="J96" s="43">
        <v>2</v>
      </c>
      <c r="K96" s="44" t="s">
        <v>10</v>
      </c>
      <c r="L96" s="45">
        <v>0.5</v>
      </c>
      <c r="M96" s="18">
        <f t="shared" si="13"/>
        <v>18.03</v>
      </c>
    </row>
    <row r="97" spans="1:13" x14ac:dyDescent="0.25">
      <c r="A97" s="39">
        <v>91</v>
      </c>
      <c r="B97" s="40" t="s">
        <v>151</v>
      </c>
      <c r="C97" s="8">
        <f t="shared" si="9"/>
        <v>0</v>
      </c>
      <c r="D97" s="8">
        <f t="shared" si="10"/>
        <v>0</v>
      </c>
      <c r="E97" s="9">
        <f t="shared" si="11"/>
        <v>0</v>
      </c>
      <c r="G97" s="41">
        <v>41591</v>
      </c>
      <c r="H97" s="42" t="s">
        <v>18</v>
      </c>
      <c r="I97" s="21">
        <f t="shared" si="12"/>
        <v>36.06</v>
      </c>
      <c r="J97" s="43">
        <v>4</v>
      </c>
      <c r="K97" s="44" t="s">
        <v>7</v>
      </c>
      <c r="L97" s="45">
        <v>0.25</v>
      </c>
      <c r="M97" s="18">
        <f t="shared" si="13"/>
        <v>9.0150000000000006</v>
      </c>
    </row>
    <row r="98" spans="1:13" x14ac:dyDescent="0.25">
      <c r="A98" s="39">
        <v>92</v>
      </c>
      <c r="B98" s="40" t="s">
        <v>152</v>
      </c>
      <c r="C98" s="8">
        <f t="shared" si="9"/>
        <v>36.06</v>
      </c>
      <c r="D98" s="8">
        <f t="shared" si="10"/>
        <v>0</v>
      </c>
      <c r="E98" s="9">
        <f t="shared" si="11"/>
        <v>36.06</v>
      </c>
      <c r="G98" s="41">
        <v>41593</v>
      </c>
      <c r="H98" s="42" t="s">
        <v>20</v>
      </c>
      <c r="I98" s="21">
        <f t="shared" si="12"/>
        <v>36.06</v>
      </c>
      <c r="J98" s="43">
        <v>97</v>
      </c>
      <c r="K98" s="44" t="s">
        <v>7</v>
      </c>
      <c r="L98" s="45">
        <v>0.25</v>
      </c>
      <c r="M98" s="18">
        <f t="shared" si="13"/>
        <v>9.0150000000000006</v>
      </c>
    </row>
    <row r="99" spans="1:13" x14ac:dyDescent="0.25">
      <c r="A99" s="39">
        <v>93</v>
      </c>
      <c r="B99" s="40" t="s">
        <v>153</v>
      </c>
      <c r="C99" s="8">
        <f t="shared" si="9"/>
        <v>36.06</v>
      </c>
      <c r="D99" s="8">
        <f t="shared" si="10"/>
        <v>0</v>
      </c>
      <c r="E99" s="9">
        <f t="shared" si="11"/>
        <v>36.06</v>
      </c>
      <c r="G99" s="41">
        <v>41604</v>
      </c>
      <c r="H99" s="42" t="s">
        <v>21</v>
      </c>
      <c r="I99" s="21">
        <f t="shared" si="12"/>
        <v>48.08</v>
      </c>
      <c r="J99" s="43">
        <v>6</v>
      </c>
      <c r="K99" s="44" t="s">
        <v>8</v>
      </c>
      <c r="L99" s="45">
        <v>0.5</v>
      </c>
      <c r="M99" s="18">
        <f t="shared" si="13"/>
        <v>24.04</v>
      </c>
    </row>
    <row r="100" spans="1:13" x14ac:dyDescent="0.25">
      <c r="A100" s="39">
        <v>94</v>
      </c>
      <c r="B100" s="40" t="s">
        <v>154</v>
      </c>
      <c r="C100" s="8">
        <f t="shared" si="9"/>
        <v>36.06</v>
      </c>
      <c r="D100" s="8">
        <f t="shared" si="10"/>
        <v>36.06</v>
      </c>
      <c r="E100" s="9">
        <f t="shared" si="11"/>
        <v>0</v>
      </c>
      <c r="G100" s="41">
        <v>41607</v>
      </c>
      <c r="H100" s="42" t="s">
        <v>15</v>
      </c>
      <c r="I100" s="21">
        <f t="shared" si="12"/>
        <v>36.06</v>
      </c>
      <c r="J100" s="43">
        <v>8</v>
      </c>
      <c r="K100" s="44" t="s">
        <v>13</v>
      </c>
      <c r="L100" s="45">
        <v>1</v>
      </c>
      <c r="M100" s="18">
        <f t="shared" si="13"/>
        <v>36.06</v>
      </c>
    </row>
    <row r="101" spans="1:13" x14ac:dyDescent="0.25">
      <c r="A101" s="39">
        <v>95</v>
      </c>
      <c r="B101" s="40" t="s">
        <v>155</v>
      </c>
      <c r="C101" s="8">
        <f t="shared" si="9"/>
        <v>36.06</v>
      </c>
      <c r="D101" s="8">
        <f t="shared" si="10"/>
        <v>36.06</v>
      </c>
      <c r="E101" s="9">
        <f t="shared" si="11"/>
        <v>0</v>
      </c>
      <c r="G101" s="41">
        <v>41612</v>
      </c>
      <c r="H101" s="42" t="s">
        <v>20</v>
      </c>
      <c r="I101" s="21">
        <f t="shared" si="12"/>
        <v>36.06</v>
      </c>
      <c r="J101" s="43">
        <v>77</v>
      </c>
      <c r="K101" s="44" t="s">
        <v>7</v>
      </c>
      <c r="L101" s="45">
        <v>0.5</v>
      </c>
      <c r="M101" s="18">
        <f t="shared" si="13"/>
        <v>18.03</v>
      </c>
    </row>
    <row r="102" spans="1:13" x14ac:dyDescent="0.25">
      <c r="A102" s="39">
        <v>96</v>
      </c>
      <c r="B102" s="40" t="s">
        <v>156</v>
      </c>
      <c r="C102" s="8">
        <f t="shared" si="9"/>
        <v>0</v>
      </c>
      <c r="D102" s="8">
        <f t="shared" si="10"/>
        <v>0</v>
      </c>
      <c r="E102" s="9">
        <f t="shared" si="11"/>
        <v>0</v>
      </c>
      <c r="G102" s="41">
        <v>41613</v>
      </c>
      <c r="H102" s="42" t="s">
        <v>21</v>
      </c>
      <c r="I102" s="21">
        <f t="shared" si="12"/>
        <v>48.08</v>
      </c>
      <c r="J102" s="43">
        <v>65</v>
      </c>
      <c r="K102" s="44" t="s">
        <v>8</v>
      </c>
      <c r="L102" s="45">
        <v>0.25</v>
      </c>
      <c r="M102" s="18">
        <f t="shared" si="13"/>
        <v>12.02</v>
      </c>
    </row>
    <row r="103" spans="1:13" x14ac:dyDescent="0.25">
      <c r="A103" s="39">
        <v>97</v>
      </c>
      <c r="B103" s="40" t="s">
        <v>157</v>
      </c>
      <c r="C103" s="8">
        <f t="shared" si="9"/>
        <v>9.0150000000000006</v>
      </c>
      <c r="D103" s="8">
        <f t="shared" si="10"/>
        <v>0</v>
      </c>
      <c r="E103" s="9">
        <f t="shared" si="11"/>
        <v>9.0150000000000006</v>
      </c>
      <c r="G103" s="41">
        <v>41614</v>
      </c>
      <c r="H103" s="42" t="s">
        <v>20</v>
      </c>
      <c r="I103" s="21">
        <f t="shared" si="12"/>
        <v>36.06</v>
      </c>
      <c r="J103" s="43">
        <v>43</v>
      </c>
      <c r="K103" s="44" t="s">
        <v>11</v>
      </c>
      <c r="L103" s="45">
        <v>0.75</v>
      </c>
      <c r="M103" s="18">
        <f t="shared" si="13"/>
        <v>27.045000000000002</v>
      </c>
    </row>
    <row r="104" spans="1:13" x14ac:dyDescent="0.25">
      <c r="A104" s="39">
        <v>98</v>
      </c>
      <c r="B104" s="40" t="s">
        <v>158</v>
      </c>
      <c r="C104" s="8">
        <f t="shared" si="9"/>
        <v>27.045000000000002</v>
      </c>
      <c r="D104" s="8">
        <f t="shared" si="10"/>
        <v>0</v>
      </c>
      <c r="E104" s="9">
        <f t="shared" si="11"/>
        <v>27.045000000000002</v>
      </c>
      <c r="G104" s="41">
        <v>41625</v>
      </c>
      <c r="H104" s="42" t="s">
        <v>18</v>
      </c>
      <c r="I104" s="21">
        <f t="shared" si="12"/>
        <v>36.06</v>
      </c>
      <c r="J104" s="43">
        <v>101</v>
      </c>
      <c r="K104" s="44" t="s">
        <v>7</v>
      </c>
      <c r="L104" s="45">
        <v>0.5</v>
      </c>
      <c r="M104" s="18">
        <f t="shared" si="13"/>
        <v>18.03</v>
      </c>
    </row>
    <row r="105" spans="1:13" x14ac:dyDescent="0.25">
      <c r="A105" s="39">
        <v>99</v>
      </c>
      <c r="B105" s="40" t="s">
        <v>159</v>
      </c>
      <c r="C105" s="8">
        <f t="shared" si="9"/>
        <v>36.06</v>
      </c>
      <c r="D105" s="8">
        <f t="shared" si="10"/>
        <v>0</v>
      </c>
      <c r="E105" s="9">
        <f t="shared" si="11"/>
        <v>36.06</v>
      </c>
      <c r="G105" s="41">
        <v>41627</v>
      </c>
      <c r="H105" s="42" t="s">
        <v>20</v>
      </c>
      <c r="I105" s="21">
        <f t="shared" si="12"/>
        <v>36.06</v>
      </c>
      <c r="J105" s="43">
        <v>90</v>
      </c>
      <c r="K105" s="44" t="s">
        <v>13</v>
      </c>
      <c r="L105" s="45">
        <v>2</v>
      </c>
      <c r="M105" s="18">
        <f t="shared" si="13"/>
        <v>72.12</v>
      </c>
    </row>
    <row r="106" spans="1:13" x14ac:dyDescent="0.25">
      <c r="A106" s="39">
        <v>100</v>
      </c>
      <c r="B106" s="40" t="s">
        <v>160</v>
      </c>
      <c r="C106" s="8">
        <f t="shared" si="9"/>
        <v>48.08</v>
      </c>
      <c r="D106" s="8">
        <f t="shared" si="10"/>
        <v>45</v>
      </c>
      <c r="E106" s="9">
        <f t="shared" si="11"/>
        <v>3.0799999999999983</v>
      </c>
      <c r="G106" s="41">
        <v>41631</v>
      </c>
      <c r="H106" s="42" t="s">
        <v>21</v>
      </c>
      <c r="I106" s="21">
        <f t="shared" si="12"/>
        <v>48.08</v>
      </c>
      <c r="J106" s="43">
        <v>78</v>
      </c>
      <c r="K106" s="44" t="s">
        <v>10</v>
      </c>
      <c r="L106" s="45">
        <v>1</v>
      </c>
      <c r="M106" s="18">
        <f t="shared" si="13"/>
        <v>48.08</v>
      </c>
    </row>
    <row r="107" spans="1:13" x14ac:dyDescent="0.25">
      <c r="A107" s="39">
        <v>101</v>
      </c>
      <c r="B107" s="40" t="s">
        <v>161</v>
      </c>
      <c r="C107" s="8">
        <f t="shared" si="9"/>
        <v>18.03</v>
      </c>
      <c r="D107" s="8">
        <f t="shared" si="10"/>
        <v>0</v>
      </c>
      <c r="E107" s="9">
        <f t="shared" si="11"/>
        <v>18.03</v>
      </c>
      <c r="G107" s="41">
        <v>41633</v>
      </c>
      <c r="H107" s="42" t="s">
        <v>20</v>
      </c>
      <c r="I107" s="21">
        <f t="shared" si="12"/>
        <v>36.06</v>
      </c>
      <c r="J107" s="43">
        <v>93</v>
      </c>
      <c r="K107" s="44" t="s">
        <v>7</v>
      </c>
      <c r="L107" s="45">
        <v>1</v>
      </c>
      <c r="M107" s="18">
        <f t="shared" si="13"/>
        <v>36.06</v>
      </c>
    </row>
    <row r="108" spans="1:13" ht="15.75" thickBot="1" x14ac:dyDescent="0.3">
      <c r="A108" s="39">
        <v>102</v>
      </c>
      <c r="B108" s="40" t="s">
        <v>162</v>
      </c>
      <c r="C108" s="8">
        <f t="shared" si="9"/>
        <v>18.03</v>
      </c>
      <c r="D108" s="8">
        <f t="shared" si="10"/>
        <v>12.02</v>
      </c>
      <c r="E108" s="9">
        <f t="shared" si="11"/>
        <v>6.0100000000000016</v>
      </c>
      <c r="G108" s="41">
        <v>41634</v>
      </c>
      <c r="H108" s="42" t="s">
        <v>21</v>
      </c>
      <c r="I108" s="21">
        <f t="shared" si="12"/>
        <v>48.08</v>
      </c>
      <c r="J108" s="43">
        <v>102</v>
      </c>
      <c r="K108" s="44" t="s">
        <v>8</v>
      </c>
      <c r="L108" s="45">
        <v>0.25</v>
      </c>
      <c r="M108" s="18">
        <f t="shared" si="13"/>
        <v>12.02</v>
      </c>
    </row>
    <row r="109" spans="1:13" ht="15.75" thickTop="1" x14ac:dyDescent="0.25">
      <c r="A109" s="62" t="s">
        <v>35</v>
      </c>
      <c r="B109" s="59"/>
      <c r="C109" s="60">
        <f>SUM(C7:C108)</f>
        <v>4055.5479999999998</v>
      </c>
      <c r="D109" s="60">
        <f>SUM(D7:D108)</f>
        <v>2243.1199999999994</v>
      </c>
      <c r="E109" s="61">
        <f t="shared" si="11"/>
        <v>1812.4280000000003</v>
      </c>
      <c r="G109" s="15" t="s">
        <v>35</v>
      </c>
      <c r="H109" s="14"/>
      <c r="I109" s="14"/>
      <c r="J109" s="14"/>
      <c r="K109" s="14"/>
      <c r="L109" s="35">
        <f>SUM(L17:L108)</f>
        <v>111.7</v>
      </c>
      <c r="M109" s="19">
        <f>SUM(M17:M108)</f>
        <v>4055.5479999999993</v>
      </c>
    </row>
    <row r="111" spans="1:13" x14ac:dyDescent="0.25">
      <c r="A111" s="55" t="s">
        <v>30</v>
      </c>
      <c r="B111" s="56" t="s">
        <v>24</v>
      </c>
      <c r="C111" s="6" t="s">
        <v>33</v>
      </c>
      <c r="D111" s="5" t="s">
        <v>39</v>
      </c>
    </row>
    <row r="112" spans="1:13" x14ac:dyDescent="0.25">
      <c r="A112" s="93">
        <v>41275</v>
      </c>
      <c r="B112" s="87">
        <v>53</v>
      </c>
      <c r="C112" s="88">
        <v>6.01</v>
      </c>
      <c r="D112" s="89"/>
    </row>
    <row r="113" spans="1:11" x14ac:dyDescent="0.25">
      <c r="A113" s="93">
        <v>41284</v>
      </c>
      <c r="B113" s="87">
        <v>7</v>
      </c>
      <c r="C113" s="88">
        <v>100</v>
      </c>
      <c r="D113" s="89" t="s">
        <v>41</v>
      </c>
    </row>
    <row r="114" spans="1:11" x14ac:dyDescent="0.25">
      <c r="A114" s="93">
        <v>41310</v>
      </c>
      <c r="B114" s="87">
        <v>77</v>
      </c>
      <c r="C114" s="88">
        <v>18.03</v>
      </c>
      <c r="D114" s="89"/>
      <c r="G114" s="107" t="s">
        <v>49</v>
      </c>
      <c r="H114" s="108"/>
      <c r="I114" s="108"/>
      <c r="J114" s="108"/>
      <c r="K114" s="109"/>
    </row>
    <row r="115" spans="1:11" x14ac:dyDescent="0.25">
      <c r="A115" s="93">
        <v>41313</v>
      </c>
      <c r="B115" s="87">
        <v>50</v>
      </c>
      <c r="C115" s="88">
        <v>9.02</v>
      </c>
      <c r="D115" s="89"/>
      <c r="G115" s="110" t="s">
        <v>47</v>
      </c>
      <c r="H115" s="111"/>
      <c r="I115" s="111"/>
      <c r="J115" s="111"/>
      <c r="K115" s="86">
        <v>4</v>
      </c>
    </row>
    <row r="116" spans="1:11" x14ac:dyDescent="0.25">
      <c r="A116" s="93">
        <v>41320</v>
      </c>
      <c r="B116" s="87">
        <v>80</v>
      </c>
      <c r="C116" s="88">
        <v>36.06</v>
      </c>
      <c r="D116" s="89"/>
      <c r="G116" s="112" t="s">
        <v>14</v>
      </c>
      <c r="H116" s="114" t="s">
        <v>26</v>
      </c>
      <c r="I116" s="114" t="s">
        <v>27</v>
      </c>
      <c r="J116" s="114" t="s">
        <v>28</v>
      </c>
      <c r="K116" s="116" t="s">
        <v>23</v>
      </c>
    </row>
    <row r="117" spans="1:11" ht="15.75" thickBot="1" x14ac:dyDescent="0.3">
      <c r="A117" s="93">
        <v>41347</v>
      </c>
      <c r="B117" s="87">
        <v>90</v>
      </c>
      <c r="C117" s="88">
        <v>72.12</v>
      </c>
      <c r="D117" s="89"/>
      <c r="G117" s="113"/>
      <c r="H117" s="115"/>
      <c r="I117" s="115"/>
      <c r="J117" s="115"/>
      <c r="K117" s="117"/>
    </row>
    <row r="118" spans="1:11" ht="15.75" thickTop="1" x14ac:dyDescent="0.25">
      <c r="A118" s="93">
        <v>41353</v>
      </c>
      <c r="B118" s="87">
        <v>20</v>
      </c>
      <c r="C118" s="88">
        <v>108.18</v>
      </c>
      <c r="D118" s="89"/>
      <c r="G118" s="84" t="str">
        <f t="shared" ref="G118:I124" si="14">G7</f>
        <v>A</v>
      </c>
      <c r="H118" s="67" t="str">
        <f>H7</f>
        <v xml:space="preserve">Arman </v>
      </c>
      <c r="I118" s="68">
        <f t="shared" si="14"/>
        <v>36.06</v>
      </c>
      <c r="J118" s="69">
        <f t="shared" ref="J118:J124" si="15">SUMIFS($L$17:$L$108, $J$17:$J$108, $K$115, $H$17:$H$108, G118)</f>
        <v>0</v>
      </c>
      <c r="K118" s="70">
        <f>I118*J118</f>
        <v>0</v>
      </c>
    </row>
    <row r="119" spans="1:11" x14ac:dyDescent="0.25">
      <c r="A119" s="93">
        <v>41367</v>
      </c>
      <c r="B119" s="87">
        <v>76</v>
      </c>
      <c r="C119" s="88">
        <v>192.32</v>
      </c>
      <c r="D119" s="89"/>
      <c r="G119" s="85" t="str">
        <f t="shared" si="14"/>
        <v>B</v>
      </c>
      <c r="H119" s="71" t="str">
        <f t="shared" si="14"/>
        <v xml:space="preserve">Enid </v>
      </c>
      <c r="I119" s="72">
        <f t="shared" si="14"/>
        <v>24.04</v>
      </c>
      <c r="J119" s="73">
        <f t="shared" si="15"/>
        <v>4</v>
      </c>
      <c r="K119" s="74">
        <f t="shared" ref="K119:K124" si="16">I119*J119</f>
        <v>96.16</v>
      </c>
    </row>
    <row r="120" spans="1:11" x14ac:dyDescent="0.25">
      <c r="A120" s="93">
        <v>41375</v>
      </c>
      <c r="B120" s="87">
        <v>87</v>
      </c>
      <c r="C120" s="88">
        <v>18.03</v>
      </c>
      <c r="D120" s="89"/>
      <c r="G120" s="85" t="str">
        <f t="shared" si="14"/>
        <v>C</v>
      </c>
      <c r="H120" s="71" t="str">
        <f t="shared" si="14"/>
        <v xml:space="preserve">Jasmine </v>
      </c>
      <c r="I120" s="72">
        <f t="shared" si="14"/>
        <v>36.06</v>
      </c>
      <c r="J120" s="73">
        <f t="shared" si="15"/>
        <v>0.25</v>
      </c>
      <c r="K120" s="74">
        <f t="shared" si="16"/>
        <v>9.0150000000000006</v>
      </c>
    </row>
    <row r="121" spans="1:11" x14ac:dyDescent="0.25">
      <c r="A121" s="93">
        <v>41380</v>
      </c>
      <c r="B121" s="87">
        <v>102</v>
      </c>
      <c r="C121" s="88">
        <v>12.02</v>
      </c>
      <c r="D121" s="89"/>
      <c r="G121" s="85" t="str">
        <f t="shared" si="14"/>
        <v>D</v>
      </c>
      <c r="H121" s="71" t="str">
        <f t="shared" si="14"/>
        <v xml:space="preserve">Jessica </v>
      </c>
      <c r="I121" s="72">
        <f t="shared" si="14"/>
        <v>24.04</v>
      </c>
      <c r="J121" s="73">
        <f t="shared" si="15"/>
        <v>0</v>
      </c>
      <c r="K121" s="74">
        <f t="shared" si="16"/>
        <v>0</v>
      </c>
    </row>
    <row r="122" spans="1:11" x14ac:dyDescent="0.25">
      <c r="A122" s="93">
        <v>41387</v>
      </c>
      <c r="B122" s="87">
        <v>23</v>
      </c>
      <c r="C122" s="88">
        <v>60.1</v>
      </c>
      <c r="D122" s="89"/>
      <c r="G122" s="85" t="str">
        <f t="shared" si="14"/>
        <v>E</v>
      </c>
      <c r="H122" s="71" t="str">
        <f t="shared" si="14"/>
        <v xml:space="preserve">Kyrylo </v>
      </c>
      <c r="I122" s="72">
        <f t="shared" si="14"/>
        <v>24.04</v>
      </c>
      <c r="J122" s="73">
        <f t="shared" si="15"/>
        <v>0</v>
      </c>
      <c r="K122" s="74">
        <f t="shared" si="16"/>
        <v>0</v>
      </c>
    </row>
    <row r="123" spans="1:11" x14ac:dyDescent="0.25">
      <c r="A123" s="93">
        <v>41388</v>
      </c>
      <c r="B123" s="87">
        <v>54</v>
      </c>
      <c r="C123" s="88">
        <v>48.08</v>
      </c>
      <c r="D123" s="89"/>
      <c r="G123" s="85" t="str">
        <f t="shared" si="14"/>
        <v>F</v>
      </c>
      <c r="H123" s="71" t="str">
        <f t="shared" si="14"/>
        <v xml:space="preserve">Scott </v>
      </c>
      <c r="I123" s="72">
        <f t="shared" si="14"/>
        <v>36.06</v>
      </c>
      <c r="J123" s="73">
        <f t="shared" si="15"/>
        <v>6</v>
      </c>
      <c r="K123" s="74">
        <f t="shared" si="16"/>
        <v>216.36</v>
      </c>
    </row>
    <row r="124" spans="1:11" x14ac:dyDescent="0.25">
      <c r="A124" s="93">
        <v>41390</v>
      </c>
      <c r="B124" s="87">
        <v>94</v>
      </c>
      <c r="C124" s="88">
        <v>36.06</v>
      </c>
      <c r="D124" s="89"/>
      <c r="G124" s="85" t="str">
        <f t="shared" si="14"/>
        <v>G</v>
      </c>
      <c r="H124" s="71" t="str">
        <f t="shared" si="14"/>
        <v xml:space="preserve">Shayan </v>
      </c>
      <c r="I124" s="72">
        <f t="shared" si="14"/>
        <v>48.08</v>
      </c>
      <c r="J124" s="73">
        <f t="shared" si="15"/>
        <v>0</v>
      </c>
      <c r="K124" s="74">
        <f t="shared" si="16"/>
        <v>0</v>
      </c>
    </row>
    <row r="125" spans="1:11" ht="15.75" thickBot="1" x14ac:dyDescent="0.3">
      <c r="A125" s="93">
        <v>41393</v>
      </c>
      <c r="B125" s="87">
        <v>28</v>
      </c>
      <c r="C125" s="88">
        <v>72.12</v>
      </c>
      <c r="D125" s="89"/>
      <c r="G125" s="77" t="s">
        <v>35</v>
      </c>
      <c r="H125" s="81"/>
      <c r="I125" s="81"/>
      <c r="J125" s="81"/>
      <c r="K125" s="78">
        <f>SUM(K118:K124)</f>
        <v>321.53500000000003</v>
      </c>
    </row>
    <row r="126" spans="1:11" ht="15.75" thickBot="1" x14ac:dyDescent="0.3">
      <c r="A126" s="93">
        <v>41400</v>
      </c>
      <c r="B126" s="87">
        <v>36</v>
      </c>
      <c r="C126" s="88">
        <v>125</v>
      </c>
      <c r="D126" s="89"/>
      <c r="G126" s="76" t="s">
        <v>48</v>
      </c>
      <c r="H126" s="82"/>
      <c r="I126" s="82"/>
      <c r="J126" s="82"/>
      <c r="K126" s="79">
        <f>SUMIF($B$112:$B$150, $K$115, $C$112:$C$150)</f>
        <v>0</v>
      </c>
    </row>
    <row r="127" spans="1:11" ht="15.75" thickTop="1" x14ac:dyDescent="0.25">
      <c r="A127" s="93">
        <v>41408</v>
      </c>
      <c r="B127" s="87">
        <v>66</v>
      </c>
      <c r="C127" s="88">
        <v>12.2</v>
      </c>
      <c r="D127" s="89" t="s">
        <v>41</v>
      </c>
      <c r="G127" s="75" t="s">
        <v>34</v>
      </c>
      <c r="H127" s="83"/>
      <c r="I127" s="83"/>
      <c r="J127" s="83"/>
      <c r="K127" s="80">
        <f>K125-K126</f>
        <v>321.53500000000003</v>
      </c>
    </row>
    <row r="128" spans="1:11" x14ac:dyDescent="0.25">
      <c r="A128" s="93">
        <v>41409</v>
      </c>
      <c r="B128" s="87">
        <v>10</v>
      </c>
      <c r="C128" s="88">
        <v>9.02</v>
      </c>
      <c r="D128" s="89"/>
    </row>
    <row r="129" spans="1:4" x14ac:dyDescent="0.25">
      <c r="A129" s="93">
        <v>41411</v>
      </c>
      <c r="B129" s="87">
        <v>24</v>
      </c>
      <c r="C129" s="88">
        <v>18.03</v>
      </c>
      <c r="D129" s="89"/>
    </row>
    <row r="130" spans="1:4" x14ac:dyDescent="0.25">
      <c r="A130" s="93">
        <v>41415</v>
      </c>
      <c r="B130" s="87">
        <v>59</v>
      </c>
      <c r="C130" s="88">
        <v>25</v>
      </c>
      <c r="D130" s="89" t="s">
        <v>42</v>
      </c>
    </row>
    <row r="131" spans="1:4" x14ac:dyDescent="0.25">
      <c r="A131" s="93">
        <v>41449</v>
      </c>
      <c r="B131" s="87">
        <v>14</v>
      </c>
      <c r="C131" s="88">
        <v>75</v>
      </c>
      <c r="D131" s="89"/>
    </row>
    <row r="132" spans="1:4" x14ac:dyDescent="0.25">
      <c r="A132" s="93">
        <v>41458</v>
      </c>
      <c r="B132" s="87">
        <v>75</v>
      </c>
      <c r="C132" s="88">
        <v>6.01</v>
      </c>
      <c r="D132" s="89"/>
    </row>
    <row r="133" spans="1:4" x14ac:dyDescent="0.25">
      <c r="A133" s="93">
        <v>41460</v>
      </c>
      <c r="B133" s="87">
        <v>34</v>
      </c>
      <c r="C133" s="88">
        <v>175</v>
      </c>
      <c r="D133" s="89"/>
    </row>
    <row r="134" spans="1:4" x14ac:dyDescent="0.25">
      <c r="A134" s="93">
        <v>41493</v>
      </c>
      <c r="B134" s="87">
        <v>82</v>
      </c>
      <c r="C134" s="88">
        <v>15</v>
      </c>
      <c r="D134" s="89"/>
    </row>
    <row r="135" spans="1:4" x14ac:dyDescent="0.25">
      <c r="A135" s="93">
        <v>41494</v>
      </c>
      <c r="B135" s="87">
        <v>32</v>
      </c>
      <c r="C135" s="88">
        <v>120.2</v>
      </c>
      <c r="D135" s="89"/>
    </row>
    <row r="136" spans="1:4" x14ac:dyDescent="0.25">
      <c r="A136" s="93">
        <v>41495</v>
      </c>
      <c r="B136" s="87">
        <v>100</v>
      </c>
      <c r="C136" s="88">
        <v>45</v>
      </c>
      <c r="D136" s="89"/>
    </row>
    <row r="137" spans="1:4" x14ac:dyDescent="0.25">
      <c r="A137" s="93">
        <v>41505</v>
      </c>
      <c r="B137" s="87">
        <v>25</v>
      </c>
      <c r="C137" s="88">
        <v>75</v>
      </c>
      <c r="D137" s="89"/>
    </row>
    <row r="138" spans="1:4" x14ac:dyDescent="0.25">
      <c r="A138" s="93">
        <v>41507</v>
      </c>
      <c r="B138" s="87">
        <v>89</v>
      </c>
      <c r="C138" s="88">
        <v>48.08</v>
      </c>
      <c r="D138" s="89"/>
    </row>
    <row r="139" spans="1:4" x14ac:dyDescent="0.25">
      <c r="A139" s="93">
        <v>41516</v>
      </c>
      <c r="B139" s="87">
        <v>50</v>
      </c>
      <c r="C139" s="88">
        <v>25</v>
      </c>
      <c r="D139" s="89" t="s">
        <v>42</v>
      </c>
    </row>
    <row r="140" spans="1:4" x14ac:dyDescent="0.25">
      <c r="A140" s="93">
        <v>41519</v>
      </c>
      <c r="B140" s="87">
        <v>70</v>
      </c>
      <c r="C140" s="88">
        <v>48.08</v>
      </c>
      <c r="D140" s="89"/>
    </row>
    <row r="141" spans="1:4" x14ac:dyDescent="0.25">
      <c r="A141" s="93">
        <v>41541</v>
      </c>
      <c r="B141" s="87">
        <v>40</v>
      </c>
      <c r="C141" s="88">
        <v>50</v>
      </c>
      <c r="D141" s="89" t="s">
        <v>42</v>
      </c>
    </row>
    <row r="142" spans="1:4" x14ac:dyDescent="0.25">
      <c r="A142" s="93">
        <v>41544</v>
      </c>
      <c r="B142" s="87">
        <v>7</v>
      </c>
      <c r="C142" s="88">
        <v>25</v>
      </c>
      <c r="D142" s="89" t="s">
        <v>42</v>
      </c>
    </row>
    <row r="143" spans="1:4" x14ac:dyDescent="0.25">
      <c r="A143" s="93">
        <v>41551</v>
      </c>
      <c r="B143" s="87">
        <v>13</v>
      </c>
      <c r="C143" s="88">
        <v>200</v>
      </c>
      <c r="D143" s="89"/>
    </row>
    <row r="144" spans="1:4" x14ac:dyDescent="0.25">
      <c r="A144" s="93">
        <v>41568</v>
      </c>
      <c r="B144" s="87">
        <v>36</v>
      </c>
      <c r="C144" s="88">
        <v>36.06</v>
      </c>
      <c r="D144" s="89"/>
    </row>
    <row r="145" spans="1:4" x14ac:dyDescent="0.25">
      <c r="A145" s="93">
        <v>41589</v>
      </c>
      <c r="B145" s="87">
        <v>50</v>
      </c>
      <c r="C145" s="88">
        <v>1</v>
      </c>
      <c r="D145" s="89"/>
    </row>
    <row r="146" spans="1:4" x14ac:dyDescent="0.25">
      <c r="A146" s="93">
        <v>41592</v>
      </c>
      <c r="B146" s="87">
        <v>40</v>
      </c>
      <c r="C146" s="88">
        <v>50</v>
      </c>
      <c r="D146" s="89" t="s">
        <v>42</v>
      </c>
    </row>
    <row r="147" spans="1:4" x14ac:dyDescent="0.25">
      <c r="A147" s="93">
        <v>41603</v>
      </c>
      <c r="B147" s="87">
        <v>95</v>
      </c>
      <c r="C147" s="88">
        <v>36.06</v>
      </c>
      <c r="D147" s="89"/>
    </row>
    <row r="148" spans="1:4" x14ac:dyDescent="0.25">
      <c r="A148" s="93">
        <v>41605</v>
      </c>
      <c r="B148" s="87">
        <v>48</v>
      </c>
      <c r="C148" s="88">
        <v>100</v>
      </c>
      <c r="D148" s="89" t="s">
        <v>42</v>
      </c>
    </row>
    <row r="149" spans="1:4" x14ac:dyDescent="0.25">
      <c r="A149" s="93">
        <v>41621</v>
      </c>
      <c r="B149" s="87">
        <v>33</v>
      </c>
      <c r="C149" s="88">
        <v>60.1</v>
      </c>
      <c r="D149" s="89"/>
    </row>
    <row r="150" spans="1:4" x14ac:dyDescent="0.25">
      <c r="A150" s="94">
        <v>41634</v>
      </c>
      <c r="B150" s="90">
        <v>43</v>
      </c>
      <c r="C150" s="91">
        <v>75.13</v>
      </c>
      <c r="D150" s="92"/>
    </row>
    <row r="151" spans="1:4" x14ac:dyDescent="0.25">
      <c r="A151" s="63" t="s">
        <v>35</v>
      </c>
      <c r="B151" s="64"/>
      <c r="C151" s="65">
        <f>SUM(C112:C150)</f>
        <v>2243.12</v>
      </c>
      <c r="D151" s="66"/>
    </row>
  </sheetData>
  <mergeCells count="9">
    <mergeCell ref="E1:E4"/>
    <mergeCell ref="A3:D4"/>
    <mergeCell ref="G114:K114"/>
    <mergeCell ref="G115:J115"/>
    <mergeCell ref="G116:G117"/>
    <mergeCell ref="H116:H117"/>
    <mergeCell ref="I116:I117"/>
    <mergeCell ref="J116:J117"/>
    <mergeCell ref="K116:K117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 1 (printed copy)</vt:lpstr>
      <vt:lpstr>Problem 1 (for readability)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Yue</dc:creator>
  <cp:lastModifiedBy>Zhang, Yue</cp:lastModifiedBy>
  <cp:lastPrinted>2013-12-03T11:03:54Z</cp:lastPrinted>
  <dcterms:created xsi:type="dcterms:W3CDTF">2013-11-21T23:38:37Z</dcterms:created>
  <dcterms:modified xsi:type="dcterms:W3CDTF">2014-03-29T19:23:10Z</dcterms:modified>
</cp:coreProperties>
</file>