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WaitingLine\Assignments\"/>
    </mc:Choice>
  </mc:AlternateContent>
  <bookViews>
    <workbookView xWindow="0" yWindow="0" windowWidth="19200" windowHeight="7035" activeTab="3"/>
  </bookViews>
  <sheets>
    <sheet name="Intro" sheetId="2" r:id="rId1"/>
    <sheet name="MMs" sheetId="3" r:id="rId2"/>
    <sheet name="MMs formulas" sheetId="4" state="hidden" r:id="rId3"/>
    <sheet name="finite Q length" sheetId="5" r:id="rId4"/>
    <sheet name="finite Q length formulas" sheetId="6" state="hidden" r:id="rId5"/>
    <sheet name="finite population" sheetId="7" r:id="rId6"/>
    <sheet name="finite population formulas" sheetId="1" state="hidden" r:id="rId7"/>
    <sheet name="MG1" sheetId="8" r:id="rId8"/>
  </sheets>
  <definedNames>
    <definedName name="__123Graph_A" hidden="1">Intro!$M$25:$M$65</definedName>
    <definedName name="__123Graph_AFNTPOP" hidden="1">Intro!$O$85:$O$125</definedName>
    <definedName name="__123Graph_AFNTQUE" hidden="1">Intro!$AJ$64:$AJ$104</definedName>
    <definedName name="__123Graph_AMMS" hidden="1">Intro!$M$25:$M$65</definedName>
    <definedName name="__123Graph_X" hidden="1">Intro!$K$25:$K$65</definedName>
    <definedName name="__123Graph_XFNTPOP" hidden="1">Intro!$M$85:$M$125</definedName>
    <definedName name="__123Graph_XFNTQUE" hidden="1">Intro!$AI$64:$AI$104</definedName>
    <definedName name="__123Graph_XMMS" hidden="1">Intro!$K$25:$K$65</definedName>
    <definedName name="_Regression_Int" localSheetId="0" hidden="1">1</definedName>
  </definedNames>
  <calcPr calcId="152511"/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J8" i="7" l="1"/>
  <c r="A15" i="1"/>
  <c r="F15" i="1" s="1"/>
  <c r="A16" i="1"/>
  <c r="F16" i="1" s="1"/>
  <c r="A17" i="1"/>
  <c r="I17" i="1" s="1"/>
  <c r="A18" i="1"/>
  <c r="A19" i="1"/>
  <c r="G19" i="1" s="1"/>
  <c r="A20" i="1"/>
  <c r="A21" i="1"/>
  <c r="G21" i="1" s="1"/>
  <c r="A22" i="1"/>
  <c r="A23" i="1"/>
  <c r="G23" i="1" s="1"/>
  <c r="A24" i="1"/>
  <c r="A25" i="1"/>
  <c r="G25" i="1" s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B16" i="1"/>
  <c r="D9" i="1"/>
  <c r="B17" i="1"/>
  <c r="B18" i="1" s="1"/>
  <c r="B19" i="1"/>
  <c r="B20" i="1" s="1"/>
  <c r="B21" i="1" s="1"/>
  <c r="B22" i="1" s="1"/>
  <c r="B23" i="1" s="1"/>
  <c r="B24" i="1" s="1"/>
  <c r="B25" i="1"/>
  <c r="A26" i="1"/>
  <c r="E26" i="1"/>
  <c r="F26" i="1" s="1"/>
  <c r="A27" i="1"/>
  <c r="E27" i="1"/>
  <c r="F27" i="1" s="1"/>
  <c r="A28" i="1"/>
  <c r="E28" i="1"/>
  <c r="F28" i="1" s="1"/>
  <c r="A29" i="1"/>
  <c r="E29" i="1"/>
  <c r="F29" i="1" s="1"/>
  <c r="A30" i="1"/>
  <c r="E30" i="1"/>
  <c r="A31" i="1"/>
  <c r="E31" i="1"/>
  <c r="F31" i="1" s="1"/>
  <c r="A32" i="1"/>
  <c r="E32" i="1"/>
  <c r="F32" i="1" s="1"/>
  <c r="A33" i="1"/>
  <c r="E33" i="1"/>
  <c r="F33" i="1" s="1"/>
  <c r="A34" i="1"/>
  <c r="E34" i="1"/>
  <c r="A35" i="1"/>
  <c r="E35" i="1"/>
  <c r="F35" i="1" s="1"/>
  <c r="A36" i="1"/>
  <c r="E36" i="1"/>
  <c r="A37" i="1"/>
  <c r="E37" i="1"/>
  <c r="A38" i="1"/>
  <c r="E38" i="1"/>
  <c r="A39" i="1"/>
  <c r="E39" i="1"/>
  <c r="F39" i="1" s="1"/>
  <c r="A40" i="1"/>
  <c r="E40" i="1"/>
  <c r="A41" i="1"/>
  <c r="G41" i="1" s="1"/>
  <c r="E41" i="1"/>
  <c r="A42" i="1"/>
  <c r="E42" i="1"/>
  <c r="A43" i="1"/>
  <c r="G43" i="1" s="1"/>
  <c r="E43" i="1"/>
  <c r="A44" i="1"/>
  <c r="E44" i="1"/>
  <c r="A45" i="1"/>
  <c r="G45" i="1" s="1"/>
  <c r="E45" i="1"/>
  <c r="A46" i="1"/>
  <c r="E46" i="1"/>
  <c r="A47" i="1"/>
  <c r="G47" i="1" s="1"/>
  <c r="E47" i="1"/>
  <c r="A48" i="1"/>
  <c r="E48" i="1"/>
  <c r="F48" i="1" s="1"/>
  <c r="A49" i="1"/>
  <c r="E49" i="1"/>
  <c r="F49" i="1" s="1"/>
  <c r="A50" i="1"/>
  <c r="E50" i="1"/>
  <c r="A51" i="1"/>
  <c r="E51" i="1"/>
  <c r="F51" i="1" s="1"/>
  <c r="A52" i="1"/>
  <c r="E52" i="1"/>
  <c r="A53" i="1"/>
  <c r="E53" i="1"/>
  <c r="A54" i="1"/>
  <c r="E54" i="1"/>
  <c r="A55" i="1"/>
  <c r="E55" i="1"/>
  <c r="A56" i="1"/>
  <c r="E56" i="1"/>
  <c r="A57" i="1"/>
  <c r="G57" i="1" s="1"/>
  <c r="E57" i="1"/>
  <c r="A58" i="1"/>
  <c r="E58" i="1"/>
  <c r="A59" i="1"/>
  <c r="G59" i="1" s="1"/>
  <c r="E59" i="1"/>
  <c r="A60" i="1"/>
  <c r="E60" i="1"/>
  <c r="A61" i="1"/>
  <c r="G61" i="1" s="1"/>
  <c r="E61" i="1"/>
  <c r="A62" i="1"/>
  <c r="E62" i="1"/>
  <c r="A63" i="1"/>
  <c r="G63" i="1" s="1"/>
  <c r="E63" i="1"/>
  <c r="A64" i="1"/>
  <c r="E64" i="1"/>
  <c r="F64" i="1" s="1"/>
  <c r="A65" i="1"/>
  <c r="E65" i="1"/>
  <c r="F65" i="1" s="1"/>
  <c r="A66" i="1"/>
  <c r="E66" i="1"/>
  <c r="A67" i="1"/>
  <c r="E67" i="1"/>
  <c r="F67" i="1" s="1"/>
  <c r="A68" i="1"/>
  <c r="E68" i="1"/>
  <c r="A69" i="1"/>
  <c r="E69" i="1"/>
  <c r="A70" i="1"/>
  <c r="E70" i="1"/>
  <c r="A71" i="1"/>
  <c r="F71" i="1" s="1"/>
  <c r="E71" i="1"/>
  <c r="A72" i="1"/>
  <c r="G72" i="1" s="1"/>
  <c r="E72" i="1"/>
  <c r="A73" i="1"/>
  <c r="G73" i="1" s="1"/>
  <c r="E73" i="1"/>
  <c r="A74" i="1"/>
  <c r="E74" i="1"/>
  <c r="A75" i="1"/>
  <c r="G75" i="1" s="1"/>
  <c r="E75" i="1"/>
  <c r="A76" i="1"/>
  <c r="E76" i="1"/>
  <c r="A77" i="1"/>
  <c r="G77" i="1" s="1"/>
  <c r="E77" i="1"/>
  <c r="A78" i="1"/>
  <c r="E78" i="1"/>
  <c r="A79" i="1"/>
  <c r="G79" i="1" s="1"/>
  <c r="E79" i="1"/>
  <c r="A80" i="1"/>
  <c r="E80" i="1"/>
  <c r="F80" i="1" s="1"/>
  <c r="A81" i="1"/>
  <c r="E81" i="1"/>
  <c r="F81" i="1" s="1"/>
  <c r="A82" i="1"/>
  <c r="E82" i="1"/>
  <c r="A83" i="1"/>
  <c r="E83" i="1"/>
  <c r="F83" i="1" s="1"/>
  <c r="A84" i="1"/>
  <c r="E84" i="1"/>
  <c r="A85" i="1"/>
  <c r="E85" i="1"/>
  <c r="A86" i="1"/>
  <c r="E86" i="1"/>
  <c r="A87" i="1"/>
  <c r="E87" i="1"/>
  <c r="F87" i="1" s="1"/>
  <c r="A88" i="1"/>
  <c r="E88" i="1"/>
  <c r="A89" i="1"/>
  <c r="G89" i="1" s="1"/>
  <c r="E89" i="1"/>
  <c r="A90" i="1"/>
  <c r="E90" i="1"/>
  <c r="A91" i="1"/>
  <c r="G91" i="1" s="1"/>
  <c r="E91" i="1"/>
  <c r="A92" i="1"/>
  <c r="E92" i="1"/>
  <c r="A93" i="1"/>
  <c r="G93" i="1" s="1"/>
  <c r="E93" i="1"/>
  <c r="A94" i="1"/>
  <c r="E94" i="1"/>
  <c r="A95" i="1"/>
  <c r="G95" i="1" s="1"/>
  <c r="E95" i="1"/>
  <c r="F95" i="1"/>
  <c r="A96" i="1"/>
  <c r="E96" i="1"/>
  <c r="F96" i="1" s="1"/>
  <c r="A97" i="1"/>
  <c r="E97" i="1"/>
  <c r="F97" i="1" s="1"/>
  <c r="A98" i="1"/>
  <c r="E98" i="1"/>
  <c r="A99" i="1"/>
  <c r="E99" i="1"/>
  <c r="F99" i="1" s="1"/>
  <c r="A100" i="1"/>
  <c r="E100" i="1"/>
  <c r="A101" i="1"/>
  <c r="E101" i="1"/>
  <c r="A102" i="1"/>
  <c r="E102" i="1"/>
  <c r="A103" i="1"/>
  <c r="F103" i="1" s="1"/>
  <c r="E103" i="1"/>
  <c r="A104" i="1"/>
  <c r="E104" i="1"/>
  <c r="A105" i="1"/>
  <c r="G105" i="1" s="1"/>
  <c r="E105" i="1"/>
  <c r="A106" i="1"/>
  <c r="E106" i="1"/>
  <c r="A107" i="1"/>
  <c r="G107" i="1" s="1"/>
  <c r="E107" i="1"/>
  <c r="A108" i="1"/>
  <c r="E108" i="1"/>
  <c r="A109" i="1"/>
  <c r="G109" i="1" s="1"/>
  <c r="E109" i="1"/>
  <c r="A110" i="1"/>
  <c r="E110" i="1"/>
  <c r="A111" i="1"/>
  <c r="G111" i="1" s="1"/>
  <c r="E111" i="1"/>
  <c r="A112" i="1"/>
  <c r="E112" i="1"/>
  <c r="F112" i="1" s="1"/>
  <c r="A113" i="1"/>
  <c r="E113" i="1"/>
  <c r="F113" i="1" s="1"/>
  <c r="A114" i="1"/>
  <c r="E114" i="1"/>
  <c r="A115" i="1"/>
  <c r="E115" i="1"/>
  <c r="F115" i="1" s="1"/>
  <c r="A116" i="1"/>
  <c r="E116" i="1"/>
  <c r="A117" i="1"/>
  <c r="E117" i="1"/>
  <c r="A118" i="1"/>
  <c r="E118" i="1"/>
  <c r="A119" i="1"/>
  <c r="E119" i="1"/>
  <c r="A120" i="1"/>
  <c r="E120" i="1"/>
  <c r="A121" i="1"/>
  <c r="G121" i="1" s="1"/>
  <c r="E121" i="1"/>
  <c r="A122" i="1"/>
  <c r="E122" i="1"/>
  <c r="A123" i="1"/>
  <c r="G123" i="1" s="1"/>
  <c r="E123" i="1"/>
  <c r="A124" i="1"/>
  <c r="E124" i="1"/>
  <c r="A125" i="1"/>
  <c r="G125" i="1" s="1"/>
  <c r="E125" i="1"/>
  <c r="A126" i="1"/>
  <c r="E126" i="1"/>
  <c r="A127" i="1"/>
  <c r="G127" i="1" s="1"/>
  <c r="E127" i="1"/>
  <c r="A128" i="1"/>
  <c r="E128" i="1"/>
  <c r="F128" i="1" s="1"/>
  <c r="A129" i="1"/>
  <c r="E129" i="1"/>
  <c r="F129" i="1" s="1"/>
  <c r="A130" i="1"/>
  <c r="E130" i="1"/>
  <c r="A131" i="1"/>
  <c r="E131" i="1"/>
  <c r="F131" i="1" s="1"/>
  <c r="A132" i="1"/>
  <c r="E132" i="1"/>
  <c r="A133" i="1"/>
  <c r="E133" i="1"/>
  <c r="A134" i="1"/>
  <c r="E134" i="1"/>
  <c r="A135" i="1"/>
  <c r="F135" i="1" s="1"/>
  <c r="E135" i="1"/>
  <c r="A136" i="1"/>
  <c r="E136" i="1"/>
  <c r="A137" i="1"/>
  <c r="G137" i="1" s="1"/>
  <c r="E137" i="1"/>
  <c r="A138" i="1"/>
  <c r="E138" i="1"/>
  <c r="A139" i="1"/>
  <c r="G139" i="1" s="1"/>
  <c r="E139" i="1"/>
  <c r="A140" i="1"/>
  <c r="E140" i="1"/>
  <c r="A141" i="1"/>
  <c r="G141" i="1" s="1"/>
  <c r="E141" i="1"/>
  <c r="A142" i="1"/>
  <c r="E142" i="1"/>
  <c r="A143" i="1"/>
  <c r="G143" i="1" s="1"/>
  <c r="E143" i="1"/>
  <c r="A144" i="1"/>
  <c r="E144" i="1"/>
  <c r="F144" i="1" s="1"/>
  <c r="A145" i="1"/>
  <c r="E145" i="1"/>
  <c r="F145" i="1" s="1"/>
  <c r="A146" i="1"/>
  <c r="E146" i="1"/>
  <c r="A147" i="1"/>
  <c r="E147" i="1"/>
  <c r="F147" i="1" s="1"/>
  <c r="A148" i="1"/>
  <c r="E148" i="1"/>
  <c r="A149" i="1"/>
  <c r="E149" i="1"/>
  <c r="A150" i="1"/>
  <c r="E150" i="1"/>
  <c r="A151" i="1"/>
  <c r="E151" i="1"/>
  <c r="F151" i="1" s="1"/>
  <c r="A152" i="1"/>
  <c r="E152" i="1"/>
  <c r="A153" i="1"/>
  <c r="G153" i="1" s="1"/>
  <c r="E153" i="1"/>
  <c r="A154" i="1"/>
  <c r="E154" i="1"/>
  <c r="A155" i="1"/>
  <c r="G155" i="1" s="1"/>
  <c r="E155" i="1"/>
  <c r="A156" i="1"/>
  <c r="E156" i="1"/>
  <c r="A157" i="1"/>
  <c r="G157" i="1" s="1"/>
  <c r="E157" i="1"/>
  <c r="A158" i="1"/>
  <c r="E158" i="1"/>
  <c r="A159" i="1"/>
  <c r="G159" i="1" s="1"/>
  <c r="E159" i="1"/>
  <c r="F159" i="1"/>
  <c r="A160" i="1"/>
  <c r="E160" i="1"/>
  <c r="F160" i="1" s="1"/>
  <c r="A161" i="1"/>
  <c r="E161" i="1"/>
  <c r="F161" i="1" s="1"/>
  <c r="A162" i="1"/>
  <c r="E162" i="1"/>
  <c r="A163" i="1"/>
  <c r="E163" i="1"/>
  <c r="F163" i="1" s="1"/>
  <c r="A164" i="1"/>
  <c r="E164" i="1"/>
  <c r="A165" i="1"/>
  <c r="E165" i="1"/>
  <c r="A166" i="1"/>
  <c r="E166" i="1"/>
  <c r="A167" i="1"/>
  <c r="F167" i="1" s="1"/>
  <c r="E167" i="1"/>
  <c r="A168" i="1"/>
  <c r="E168" i="1"/>
  <c r="A169" i="1"/>
  <c r="G169" i="1" s="1"/>
  <c r="E169" i="1"/>
  <c r="A170" i="1"/>
  <c r="E170" i="1"/>
  <c r="A171" i="1"/>
  <c r="G171" i="1" s="1"/>
  <c r="E171" i="1"/>
  <c r="A172" i="1"/>
  <c r="E172" i="1"/>
  <c r="A173" i="1"/>
  <c r="G173" i="1" s="1"/>
  <c r="E173" i="1"/>
  <c r="A174" i="1"/>
  <c r="E174" i="1"/>
  <c r="A175" i="1"/>
  <c r="G175" i="1" s="1"/>
  <c r="E175" i="1"/>
  <c r="A176" i="1"/>
  <c r="E176" i="1"/>
  <c r="F176" i="1" s="1"/>
  <c r="A177" i="1"/>
  <c r="E177" i="1"/>
  <c r="F177" i="1" s="1"/>
  <c r="A178" i="1"/>
  <c r="E178" i="1"/>
  <c r="A179" i="1"/>
  <c r="E179" i="1"/>
  <c r="F179" i="1" s="1"/>
  <c r="A180" i="1"/>
  <c r="E180" i="1"/>
  <c r="A181" i="1"/>
  <c r="E181" i="1"/>
  <c r="A182" i="1"/>
  <c r="E182" i="1"/>
  <c r="A183" i="1"/>
  <c r="E183" i="1"/>
  <c r="A184" i="1"/>
  <c r="E184" i="1"/>
  <c r="A185" i="1"/>
  <c r="G185" i="1" s="1"/>
  <c r="E185" i="1"/>
  <c r="A186" i="1"/>
  <c r="E186" i="1"/>
  <c r="A187" i="1"/>
  <c r="G187" i="1" s="1"/>
  <c r="E187" i="1"/>
  <c r="A188" i="1"/>
  <c r="E188" i="1"/>
  <c r="A189" i="1"/>
  <c r="G189" i="1" s="1"/>
  <c r="E189" i="1"/>
  <c r="A190" i="1"/>
  <c r="E190" i="1"/>
  <c r="A191" i="1"/>
  <c r="G191" i="1" s="1"/>
  <c r="E191" i="1"/>
  <c r="A192" i="1"/>
  <c r="E192" i="1"/>
  <c r="F192" i="1" s="1"/>
  <c r="A193" i="1"/>
  <c r="E193" i="1"/>
  <c r="F193" i="1" s="1"/>
  <c r="A194" i="1"/>
  <c r="E194" i="1"/>
  <c r="F194" i="1" s="1"/>
  <c r="A195" i="1"/>
  <c r="E195" i="1"/>
  <c r="A196" i="1"/>
  <c r="E196" i="1"/>
  <c r="F196" i="1" s="1"/>
  <c r="A197" i="1"/>
  <c r="E197" i="1"/>
  <c r="A198" i="1"/>
  <c r="E198" i="1"/>
  <c r="A199" i="1"/>
  <c r="E199" i="1"/>
  <c r="A200" i="1"/>
  <c r="E200" i="1"/>
  <c r="A201" i="1"/>
  <c r="E201" i="1"/>
  <c r="A202" i="1"/>
  <c r="F202" i="1" s="1"/>
  <c r="E202" i="1"/>
  <c r="A203" i="1"/>
  <c r="G203" i="1" s="1"/>
  <c r="E203" i="1"/>
  <c r="A204" i="1"/>
  <c r="E204" i="1"/>
  <c r="A205" i="1"/>
  <c r="G205" i="1" s="1"/>
  <c r="E205" i="1"/>
  <c r="A206" i="1"/>
  <c r="E206" i="1"/>
  <c r="A207" i="1"/>
  <c r="G207" i="1" s="1"/>
  <c r="E207" i="1"/>
  <c r="A208" i="1"/>
  <c r="E208" i="1"/>
  <c r="A209" i="1"/>
  <c r="G209" i="1" s="1"/>
  <c r="E209" i="1"/>
  <c r="A210" i="1"/>
  <c r="E210" i="1"/>
  <c r="F210" i="1"/>
  <c r="A211" i="1"/>
  <c r="E211" i="1"/>
  <c r="F211" i="1" s="1"/>
  <c r="A212" i="1"/>
  <c r="E212" i="1"/>
  <c r="F212" i="1" s="1"/>
  <c r="A213" i="1"/>
  <c r="E213" i="1"/>
  <c r="A214" i="1"/>
  <c r="E214" i="1"/>
  <c r="F214" i="1" s="1"/>
  <c r="A215" i="1"/>
  <c r="E215" i="1"/>
  <c r="A216" i="1"/>
  <c r="E216" i="1"/>
  <c r="A217" i="1"/>
  <c r="E217" i="1"/>
  <c r="A218" i="1"/>
  <c r="E218" i="1"/>
  <c r="F218" i="1" s="1"/>
  <c r="A219" i="1"/>
  <c r="E219" i="1"/>
  <c r="A220" i="1"/>
  <c r="E220" i="1"/>
  <c r="A221" i="1"/>
  <c r="E221" i="1"/>
  <c r="A222" i="1"/>
  <c r="E222" i="1"/>
  <c r="A223" i="1"/>
  <c r="E223" i="1"/>
  <c r="A224" i="1"/>
  <c r="E224" i="1"/>
  <c r="A225" i="1"/>
  <c r="E225" i="1"/>
  <c r="A226" i="1"/>
  <c r="F226" i="1" s="1"/>
  <c r="E226" i="1"/>
  <c r="A227" i="1"/>
  <c r="E227" i="1"/>
  <c r="F227" i="1" s="1"/>
  <c r="A228" i="1"/>
  <c r="E228" i="1"/>
  <c r="F228" i="1" s="1"/>
  <c r="A229" i="1"/>
  <c r="E229" i="1"/>
  <c r="A230" i="1"/>
  <c r="E230" i="1"/>
  <c r="F230" i="1" s="1"/>
  <c r="A231" i="1"/>
  <c r="E231" i="1"/>
  <c r="A232" i="1"/>
  <c r="E232" i="1"/>
  <c r="A233" i="1"/>
  <c r="E233" i="1"/>
  <c r="A234" i="1"/>
  <c r="F234" i="1" s="1"/>
  <c r="E234" i="1"/>
  <c r="A235" i="1"/>
  <c r="G235" i="1" s="1"/>
  <c r="E235" i="1"/>
  <c r="A236" i="1"/>
  <c r="E236" i="1"/>
  <c r="A237" i="1"/>
  <c r="G237" i="1" s="1"/>
  <c r="E237" i="1"/>
  <c r="A238" i="1"/>
  <c r="E238" i="1"/>
  <c r="A239" i="1"/>
  <c r="G239" i="1" s="1"/>
  <c r="E239" i="1"/>
  <c r="A240" i="1"/>
  <c r="E240" i="1"/>
  <c r="A241" i="1"/>
  <c r="G241" i="1" s="1"/>
  <c r="E241" i="1"/>
  <c r="A242" i="1"/>
  <c r="E242" i="1"/>
  <c r="F242" i="1"/>
  <c r="A243" i="1"/>
  <c r="E243" i="1"/>
  <c r="F243" i="1" s="1"/>
  <c r="A244" i="1"/>
  <c r="E244" i="1"/>
  <c r="F244" i="1" s="1"/>
  <c r="A245" i="1"/>
  <c r="E245" i="1"/>
  <c r="A246" i="1"/>
  <c r="E246" i="1"/>
  <c r="F246" i="1" s="1"/>
  <c r="A247" i="1"/>
  <c r="E247" i="1"/>
  <c r="A248" i="1"/>
  <c r="G248" i="1" s="1"/>
  <c r="E248" i="1"/>
  <c r="A249" i="1"/>
  <c r="E249" i="1"/>
  <c r="A250" i="1"/>
  <c r="E250" i="1"/>
  <c r="A251" i="1"/>
  <c r="G251" i="1" s="1"/>
  <c r="E251" i="1"/>
  <c r="A252" i="1"/>
  <c r="E252" i="1"/>
  <c r="F252" i="1" s="1"/>
  <c r="A253" i="1"/>
  <c r="E253" i="1"/>
  <c r="A254" i="1"/>
  <c r="E254" i="1"/>
  <c r="A255" i="1"/>
  <c r="G255" i="1" s="1"/>
  <c r="E255" i="1"/>
  <c r="A256" i="1"/>
  <c r="E256" i="1"/>
  <c r="A257" i="1"/>
  <c r="E257" i="1"/>
  <c r="A258" i="1"/>
  <c r="E258" i="1"/>
  <c r="A259" i="1"/>
  <c r="G259" i="1" s="1"/>
  <c r="E259" i="1"/>
  <c r="A260" i="1"/>
  <c r="E260" i="1"/>
  <c r="A261" i="1"/>
  <c r="E261" i="1"/>
  <c r="A262" i="1"/>
  <c r="E262" i="1"/>
  <c r="A263" i="1"/>
  <c r="G263" i="1" s="1"/>
  <c r="E263" i="1"/>
  <c r="A264" i="1"/>
  <c r="E264" i="1"/>
  <c r="A265" i="1"/>
  <c r="E265" i="1"/>
  <c r="A266" i="1"/>
  <c r="E266" i="1"/>
  <c r="A267" i="1"/>
  <c r="G267" i="1" s="1"/>
  <c r="E267" i="1"/>
  <c r="A268" i="1"/>
  <c r="E268" i="1"/>
  <c r="F268" i="1"/>
  <c r="A269" i="1"/>
  <c r="E269" i="1"/>
  <c r="F269" i="1" s="1"/>
  <c r="A270" i="1"/>
  <c r="E270" i="1"/>
  <c r="F270" i="1" s="1"/>
  <c r="A271" i="1"/>
  <c r="G271" i="1" s="1"/>
  <c r="E271" i="1"/>
  <c r="A272" i="1"/>
  <c r="E272" i="1"/>
  <c r="A273" i="1"/>
  <c r="E273" i="1"/>
  <c r="F273" i="1" s="1"/>
  <c r="A274" i="1"/>
  <c r="E274" i="1"/>
  <c r="A275" i="1"/>
  <c r="G275" i="1" s="1"/>
  <c r="E275" i="1"/>
  <c r="A276" i="1"/>
  <c r="E276" i="1"/>
  <c r="A277" i="1"/>
  <c r="E277" i="1"/>
  <c r="A278" i="1"/>
  <c r="E278" i="1"/>
  <c r="F278" i="1" s="1"/>
  <c r="A279" i="1"/>
  <c r="E279" i="1"/>
  <c r="A280" i="1"/>
  <c r="E280" i="1"/>
  <c r="A281" i="1"/>
  <c r="E281" i="1"/>
  <c r="A282" i="1"/>
  <c r="E282" i="1"/>
  <c r="A283" i="1"/>
  <c r="E283" i="1"/>
  <c r="A284" i="1"/>
  <c r="I284" i="1" s="1"/>
  <c r="J284" i="1" s="1"/>
  <c r="E284" i="1"/>
  <c r="A285" i="1"/>
  <c r="E285" i="1"/>
  <c r="A286" i="1"/>
  <c r="E286" i="1"/>
  <c r="A287" i="1"/>
  <c r="G287" i="1" s="1"/>
  <c r="E287" i="1"/>
  <c r="A288" i="1"/>
  <c r="E288" i="1"/>
  <c r="A289" i="1"/>
  <c r="E289" i="1"/>
  <c r="F289" i="1"/>
  <c r="A290" i="1"/>
  <c r="E290" i="1"/>
  <c r="F290" i="1" s="1"/>
  <c r="A291" i="1"/>
  <c r="G291" i="1" s="1"/>
  <c r="E291" i="1"/>
  <c r="A292" i="1"/>
  <c r="E292" i="1"/>
  <c r="F292" i="1" s="1"/>
  <c r="A293" i="1"/>
  <c r="E293" i="1"/>
  <c r="A294" i="1"/>
  <c r="E294" i="1"/>
  <c r="F294" i="1" s="1"/>
  <c r="A295" i="1"/>
  <c r="G295" i="1" s="1"/>
  <c r="E295" i="1"/>
  <c r="A296" i="1"/>
  <c r="E296" i="1"/>
  <c r="A297" i="1"/>
  <c r="E297" i="1"/>
  <c r="A298" i="1"/>
  <c r="E298" i="1"/>
  <c r="A299" i="1"/>
  <c r="G299" i="1" s="1"/>
  <c r="E299" i="1"/>
  <c r="A300" i="1"/>
  <c r="E300" i="1"/>
  <c r="F300" i="1" s="1"/>
  <c r="A301" i="1"/>
  <c r="E301" i="1"/>
  <c r="A302" i="1"/>
  <c r="E302" i="1"/>
  <c r="A303" i="1"/>
  <c r="G303" i="1" s="1"/>
  <c r="E303" i="1"/>
  <c r="A304" i="1"/>
  <c r="E304" i="1"/>
  <c r="A305" i="1"/>
  <c r="E305" i="1"/>
  <c r="A306" i="1"/>
  <c r="E306" i="1"/>
  <c r="A307" i="1"/>
  <c r="G307" i="1" s="1"/>
  <c r="E307" i="1"/>
  <c r="A308" i="1"/>
  <c r="E308" i="1"/>
  <c r="A309" i="1"/>
  <c r="E309" i="1"/>
  <c r="A310" i="1"/>
  <c r="F310" i="1" s="1"/>
  <c r="E310" i="1"/>
  <c r="A311" i="1"/>
  <c r="G311" i="1"/>
  <c r="E311" i="1"/>
  <c r="F311" i="1"/>
  <c r="A312" i="1"/>
  <c r="E312" i="1"/>
  <c r="F312" i="1" s="1"/>
  <c r="A313" i="1"/>
  <c r="E313" i="1"/>
  <c r="F313" i="1" s="1"/>
  <c r="A314" i="1"/>
  <c r="E314" i="1"/>
  <c r="A315" i="1"/>
  <c r="G315" i="1" s="1"/>
  <c r="E315" i="1"/>
  <c r="A316" i="1"/>
  <c r="E316" i="1"/>
  <c r="F316" i="1" s="1"/>
  <c r="A317" i="1"/>
  <c r="E317" i="1"/>
  <c r="A318" i="1"/>
  <c r="E318" i="1"/>
  <c r="A319" i="1"/>
  <c r="G319" i="1" s="1"/>
  <c r="E319" i="1"/>
  <c r="A320" i="1"/>
  <c r="E320" i="1"/>
  <c r="A321" i="1"/>
  <c r="F321" i="1" s="1"/>
  <c r="E321" i="1"/>
  <c r="A322" i="1"/>
  <c r="E322" i="1"/>
  <c r="A323" i="1"/>
  <c r="H323" i="1" s="1"/>
  <c r="E323" i="1"/>
  <c r="A324" i="1"/>
  <c r="E324" i="1"/>
  <c r="A325" i="1"/>
  <c r="H325" i="1" s="1"/>
  <c r="E325" i="1"/>
  <c r="A326" i="1"/>
  <c r="E326" i="1"/>
  <c r="A327" i="1"/>
  <c r="G327" i="1" s="1"/>
  <c r="E327" i="1"/>
  <c r="A328" i="1"/>
  <c r="G328" i="1" s="1"/>
  <c r="E328" i="1"/>
  <c r="A329" i="1"/>
  <c r="F329" i="1" s="1"/>
  <c r="E329" i="1"/>
  <c r="A330" i="1"/>
  <c r="E330" i="1"/>
  <c r="F330" i="1" s="1"/>
  <c r="A331" i="1"/>
  <c r="E331" i="1"/>
  <c r="F331" i="1" s="1"/>
  <c r="A332" i="1"/>
  <c r="E332" i="1"/>
  <c r="A333" i="1"/>
  <c r="E333" i="1"/>
  <c r="F333" i="1" s="1"/>
  <c r="A334" i="1"/>
  <c r="E334" i="1"/>
  <c r="A335" i="1"/>
  <c r="E335" i="1"/>
  <c r="A336" i="1"/>
  <c r="E336" i="1"/>
  <c r="A337" i="1"/>
  <c r="E337" i="1"/>
  <c r="F337" i="1" s="1"/>
  <c r="A338" i="1"/>
  <c r="E338" i="1"/>
  <c r="A339" i="1"/>
  <c r="E339" i="1"/>
  <c r="A340" i="1"/>
  <c r="E340" i="1"/>
  <c r="A341" i="1"/>
  <c r="E341" i="1"/>
  <c r="A342" i="1"/>
  <c r="E342" i="1"/>
  <c r="A343" i="1"/>
  <c r="E343" i="1"/>
  <c r="A344" i="1"/>
  <c r="E344" i="1"/>
  <c r="A345" i="1"/>
  <c r="E345" i="1"/>
  <c r="F345" i="1"/>
  <c r="A346" i="1"/>
  <c r="E346" i="1"/>
  <c r="F346" i="1" s="1"/>
  <c r="A347" i="1"/>
  <c r="E347" i="1"/>
  <c r="F347" i="1" s="1"/>
  <c r="A348" i="1"/>
  <c r="E348" i="1"/>
  <c r="A349" i="1"/>
  <c r="E349" i="1"/>
  <c r="F349" i="1" s="1"/>
  <c r="A350" i="1"/>
  <c r="E350" i="1"/>
  <c r="A351" i="1"/>
  <c r="E351" i="1"/>
  <c r="A352" i="1"/>
  <c r="E352" i="1"/>
  <c r="A353" i="1"/>
  <c r="F353" i="1" s="1"/>
  <c r="E353" i="1"/>
  <c r="A354" i="1"/>
  <c r="G354" i="1" s="1"/>
  <c r="E354" i="1"/>
  <c r="A355" i="1"/>
  <c r="H355" i="1" s="1"/>
  <c r="E355" i="1"/>
  <c r="A356" i="1"/>
  <c r="G356" i="1" s="1"/>
  <c r="E356" i="1"/>
  <c r="A357" i="1"/>
  <c r="H357" i="1" s="1"/>
  <c r="E357" i="1"/>
  <c r="A358" i="1"/>
  <c r="H358" i="1" s="1"/>
  <c r="E358" i="1"/>
  <c r="A359" i="1"/>
  <c r="G359" i="1" s="1"/>
  <c r="E359" i="1"/>
  <c r="A360" i="1"/>
  <c r="H360" i="1" s="1"/>
  <c r="E360" i="1"/>
  <c r="A361" i="1"/>
  <c r="H361" i="1" s="1"/>
  <c r="E361" i="1"/>
  <c r="F361" i="1"/>
  <c r="A362" i="1"/>
  <c r="E362" i="1"/>
  <c r="F362" i="1" s="1"/>
  <c r="A363" i="1"/>
  <c r="E363" i="1"/>
  <c r="F363" i="1" s="1"/>
  <c r="A364" i="1"/>
  <c r="E364" i="1"/>
  <c r="A365" i="1"/>
  <c r="E365" i="1"/>
  <c r="F365" i="1" s="1"/>
  <c r="A366" i="1"/>
  <c r="E366" i="1"/>
  <c r="A367" i="1"/>
  <c r="E367" i="1"/>
  <c r="A368" i="1"/>
  <c r="E368" i="1"/>
  <c r="A369" i="1"/>
  <c r="E369" i="1"/>
  <c r="A370" i="1"/>
  <c r="E370" i="1"/>
  <c r="A371" i="1"/>
  <c r="E371" i="1"/>
  <c r="A372" i="1"/>
  <c r="E372" i="1"/>
  <c r="A373" i="1"/>
  <c r="E373" i="1"/>
  <c r="A374" i="1"/>
  <c r="E374" i="1"/>
  <c r="A375" i="1"/>
  <c r="E375" i="1"/>
  <c r="A376" i="1"/>
  <c r="E376" i="1"/>
  <c r="A377" i="1"/>
  <c r="F377" i="1" s="1"/>
  <c r="E377" i="1"/>
  <c r="A378" i="1"/>
  <c r="E378" i="1"/>
  <c r="F378" i="1" s="1"/>
  <c r="A379" i="1"/>
  <c r="E379" i="1"/>
  <c r="F379" i="1" s="1"/>
  <c r="A380" i="1"/>
  <c r="E380" i="1"/>
  <c r="A381" i="1"/>
  <c r="E381" i="1"/>
  <c r="F381" i="1" s="1"/>
  <c r="A382" i="1"/>
  <c r="E382" i="1"/>
  <c r="A383" i="1"/>
  <c r="E383" i="1"/>
  <c r="A384" i="1"/>
  <c r="E384" i="1"/>
  <c r="A385" i="1"/>
  <c r="F385" i="1" s="1"/>
  <c r="E385" i="1"/>
  <c r="A386" i="1"/>
  <c r="G386" i="1" s="1"/>
  <c r="E386" i="1"/>
  <c r="A387" i="1"/>
  <c r="H387" i="1" s="1"/>
  <c r="E387" i="1"/>
  <c r="A388" i="1"/>
  <c r="G388" i="1" s="1"/>
  <c r="E388" i="1"/>
  <c r="A389" i="1"/>
  <c r="E389" i="1"/>
  <c r="A390" i="1"/>
  <c r="H390" i="1" s="1"/>
  <c r="E390" i="1"/>
  <c r="A391" i="1"/>
  <c r="G391" i="1" s="1"/>
  <c r="E391" i="1"/>
  <c r="A392" i="1"/>
  <c r="H392" i="1" s="1"/>
  <c r="E392" i="1"/>
  <c r="A393" i="1"/>
  <c r="F393" i="1" s="1"/>
  <c r="E393" i="1"/>
  <c r="A394" i="1"/>
  <c r="E394" i="1"/>
  <c r="F394" i="1" s="1"/>
  <c r="A395" i="1"/>
  <c r="E395" i="1"/>
  <c r="F395" i="1" s="1"/>
  <c r="A396" i="1"/>
  <c r="E396" i="1"/>
  <c r="A397" i="1"/>
  <c r="E397" i="1"/>
  <c r="F397" i="1" s="1"/>
  <c r="A398" i="1"/>
  <c r="E398" i="1"/>
  <c r="A399" i="1"/>
  <c r="E399" i="1"/>
  <c r="A400" i="1"/>
  <c r="E400" i="1"/>
  <c r="A401" i="1"/>
  <c r="E401" i="1"/>
  <c r="A402" i="1"/>
  <c r="E402" i="1"/>
  <c r="A403" i="1"/>
  <c r="E403" i="1"/>
  <c r="A404" i="1"/>
  <c r="E404" i="1"/>
  <c r="A405" i="1"/>
  <c r="E405" i="1"/>
  <c r="A406" i="1"/>
  <c r="E406" i="1"/>
  <c r="A407" i="1"/>
  <c r="E407" i="1"/>
  <c r="A408" i="1"/>
  <c r="E408" i="1"/>
  <c r="A409" i="1"/>
  <c r="E409" i="1"/>
  <c r="F409" i="1"/>
  <c r="A410" i="1"/>
  <c r="E410" i="1"/>
  <c r="F410" i="1" s="1"/>
  <c r="A411" i="1"/>
  <c r="E411" i="1"/>
  <c r="F411" i="1" s="1"/>
  <c r="A412" i="1"/>
  <c r="E412" i="1"/>
  <c r="A413" i="1"/>
  <c r="E413" i="1"/>
  <c r="F413" i="1" s="1"/>
  <c r="A414" i="1"/>
  <c r="E414" i="1"/>
  <c r="A415" i="1"/>
  <c r="E415" i="1"/>
  <c r="A416" i="1"/>
  <c r="E416" i="1"/>
  <c r="A417" i="1"/>
  <c r="F417" i="1" s="1"/>
  <c r="E417" i="1"/>
  <c r="A418" i="1"/>
  <c r="G418" i="1" s="1"/>
  <c r="E418" i="1"/>
  <c r="A419" i="1"/>
  <c r="H419" i="1" s="1"/>
  <c r="E419" i="1"/>
  <c r="A420" i="1"/>
  <c r="G420" i="1" s="1"/>
  <c r="E420" i="1"/>
  <c r="A421" i="1"/>
  <c r="E421" i="1"/>
  <c r="A422" i="1"/>
  <c r="H422" i="1" s="1"/>
  <c r="E422" i="1"/>
  <c r="A423" i="1"/>
  <c r="G423" i="1" s="1"/>
  <c r="E423" i="1"/>
  <c r="A424" i="1"/>
  <c r="H424" i="1" s="1"/>
  <c r="E424" i="1"/>
  <c r="A425" i="1"/>
  <c r="E425" i="1"/>
  <c r="F425" i="1"/>
  <c r="A426" i="1"/>
  <c r="E426" i="1"/>
  <c r="F426" i="1" s="1"/>
  <c r="A427" i="1"/>
  <c r="E427" i="1"/>
  <c r="F427" i="1" s="1"/>
  <c r="A428" i="1"/>
  <c r="E428" i="1"/>
  <c r="A429" i="1"/>
  <c r="E429" i="1"/>
  <c r="F429" i="1" s="1"/>
  <c r="A430" i="1"/>
  <c r="E430" i="1"/>
  <c r="A431" i="1"/>
  <c r="E431" i="1"/>
  <c r="A432" i="1"/>
  <c r="E432" i="1"/>
  <c r="A433" i="1"/>
  <c r="E433" i="1"/>
  <c r="A434" i="1"/>
  <c r="E434" i="1"/>
  <c r="A435" i="1"/>
  <c r="E435" i="1"/>
  <c r="A436" i="1"/>
  <c r="E436" i="1"/>
  <c r="A437" i="1"/>
  <c r="E437" i="1"/>
  <c r="A438" i="1"/>
  <c r="E438" i="1"/>
  <c r="A439" i="1"/>
  <c r="E439" i="1"/>
  <c r="A440" i="1"/>
  <c r="E440" i="1"/>
  <c r="A441" i="1"/>
  <c r="F441" i="1" s="1"/>
  <c r="E441" i="1"/>
  <c r="A442" i="1"/>
  <c r="E442" i="1"/>
  <c r="F442" i="1" s="1"/>
  <c r="A443" i="1"/>
  <c r="E443" i="1"/>
  <c r="F443" i="1" s="1"/>
  <c r="A444" i="1"/>
  <c r="E444" i="1"/>
  <c r="A445" i="1"/>
  <c r="E445" i="1"/>
  <c r="F445" i="1" s="1"/>
  <c r="A446" i="1"/>
  <c r="E446" i="1"/>
  <c r="A447" i="1"/>
  <c r="E447" i="1"/>
  <c r="A448" i="1"/>
  <c r="E448" i="1"/>
  <c r="A449" i="1"/>
  <c r="F449" i="1" s="1"/>
  <c r="E449" i="1"/>
  <c r="A450" i="1"/>
  <c r="G450" i="1" s="1"/>
  <c r="E450" i="1"/>
  <c r="A451" i="1"/>
  <c r="H451" i="1" s="1"/>
  <c r="E451" i="1"/>
  <c r="A452" i="1"/>
  <c r="G452" i="1" s="1"/>
  <c r="E452" i="1"/>
  <c r="A453" i="1"/>
  <c r="H453" i="1" s="1"/>
  <c r="E453" i="1"/>
  <c r="A454" i="1"/>
  <c r="H454" i="1" s="1"/>
  <c r="E454" i="1"/>
  <c r="A455" i="1"/>
  <c r="G455" i="1" s="1"/>
  <c r="E455" i="1"/>
  <c r="A456" i="1"/>
  <c r="H456" i="1" s="1"/>
  <c r="E456" i="1"/>
  <c r="A457" i="1"/>
  <c r="H457" i="1" s="1"/>
  <c r="E457" i="1"/>
  <c r="F457" i="1"/>
  <c r="A458" i="1"/>
  <c r="E458" i="1"/>
  <c r="F458" i="1" s="1"/>
  <c r="A459" i="1"/>
  <c r="E459" i="1"/>
  <c r="F459" i="1" s="1"/>
  <c r="A460" i="1"/>
  <c r="E460" i="1"/>
  <c r="A461" i="1"/>
  <c r="E461" i="1"/>
  <c r="F461" i="1" s="1"/>
  <c r="A462" i="1"/>
  <c r="E462" i="1"/>
  <c r="A463" i="1"/>
  <c r="E463" i="1"/>
  <c r="A464" i="1"/>
  <c r="E464" i="1"/>
  <c r="A465" i="1"/>
  <c r="E465" i="1"/>
  <c r="A466" i="1"/>
  <c r="E466" i="1"/>
  <c r="A467" i="1"/>
  <c r="E467" i="1"/>
  <c r="A468" i="1"/>
  <c r="E468" i="1"/>
  <c r="A469" i="1"/>
  <c r="E469" i="1"/>
  <c r="A470" i="1"/>
  <c r="E470" i="1"/>
  <c r="A471" i="1"/>
  <c r="E471" i="1"/>
  <c r="A472" i="1"/>
  <c r="E472" i="1"/>
  <c r="A473" i="1"/>
  <c r="E473" i="1"/>
  <c r="F473" i="1"/>
  <c r="A474" i="1"/>
  <c r="E474" i="1"/>
  <c r="F474" i="1" s="1"/>
  <c r="A475" i="1"/>
  <c r="E475" i="1"/>
  <c r="F475" i="1" s="1"/>
  <c r="A476" i="1"/>
  <c r="E476" i="1"/>
  <c r="A477" i="1"/>
  <c r="E477" i="1"/>
  <c r="F477" i="1" s="1"/>
  <c r="A478" i="1"/>
  <c r="E478" i="1"/>
  <c r="A479" i="1"/>
  <c r="E479" i="1"/>
  <c r="A480" i="1"/>
  <c r="E480" i="1"/>
  <c r="A481" i="1"/>
  <c r="F481" i="1" s="1"/>
  <c r="E481" i="1"/>
  <c r="A482" i="1"/>
  <c r="G482" i="1" s="1"/>
  <c r="E482" i="1"/>
  <c r="A483" i="1"/>
  <c r="H483" i="1" s="1"/>
  <c r="E483" i="1"/>
  <c r="A484" i="1"/>
  <c r="G484" i="1" s="1"/>
  <c r="E484" i="1"/>
  <c r="A485" i="1"/>
  <c r="H485" i="1" s="1"/>
  <c r="E485" i="1"/>
  <c r="A486" i="1"/>
  <c r="H486" i="1" s="1"/>
  <c r="E486" i="1"/>
  <c r="A487" i="1"/>
  <c r="G487" i="1" s="1"/>
  <c r="E487" i="1"/>
  <c r="A488" i="1"/>
  <c r="H488" i="1" s="1"/>
  <c r="E488" i="1"/>
  <c r="A489" i="1"/>
  <c r="F489" i="1" s="1"/>
  <c r="E489" i="1"/>
  <c r="A490" i="1"/>
  <c r="E490" i="1"/>
  <c r="F490" i="1" s="1"/>
  <c r="A491" i="1"/>
  <c r="E491" i="1"/>
  <c r="F491" i="1" s="1"/>
  <c r="A492" i="1"/>
  <c r="E492" i="1"/>
  <c r="A493" i="1"/>
  <c r="E493" i="1"/>
  <c r="F493" i="1" s="1"/>
  <c r="A494" i="1"/>
  <c r="E494" i="1"/>
  <c r="A495" i="1"/>
  <c r="E495" i="1"/>
  <c r="A496" i="1"/>
  <c r="E496" i="1"/>
  <c r="A497" i="1"/>
  <c r="E497" i="1"/>
  <c r="A498" i="1"/>
  <c r="E498" i="1"/>
  <c r="A499" i="1"/>
  <c r="E499" i="1"/>
  <c r="A500" i="1"/>
  <c r="E500" i="1"/>
  <c r="A501" i="1"/>
  <c r="E501" i="1"/>
  <c r="A502" i="1"/>
  <c r="E502" i="1"/>
  <c r="A503" i="1"/>
  <c r="E503" i="1"/>
  <c r="A504" i="1"/>
  <c r="E504" i="1"/>
  <c r="A505" i="1"/>
  <c r="F505" i="1" s="1"/>
  <c r="E505" i="1"/>
  <c r="A506" i="1"/>
  <c r="E506" i="1"/>
  <c r="F506" i="1" s="1"/>
  <c r="A507" i="1"/>
  <c r="E507" i="1"/>
  <c r="F507" i="1" s="1"/>
  <c r="A508" i="1"/>
  <c r="E508" i="1"/>
  <c r="A509" i="1"/>
  <c r="E509" i="1"/>
  <c r="F509" i="1" s="1"/>
  <c r="A510" i="1"/>
  <c r="E510" i="1"/>
  <c r="A511" i="1"/>
  <c r="E511" i="1"/>
  <c r="A512" i="1"/>
  <c r="E512" i="1"/>
  <c r="A513" i="1"/>
  <c r="F513" i="1" s="1"/>
  <c r="E513" i="1"/>
  <c r="A514" i="1"/>
  <c r="G514" i="1" s="1"/>
  <c r="E514" i="1"/>
  <c r="A515" i="1"/>
  <c r="H515" i="1" s="1"/>
  <c r="E515" i="1"/>
  <c r="G18" i="1"/>
  <c r="G20" i="1"/>
  <c r="G22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4" i="1"/>
  <c r="G48" i="1"/>
  <c r="G49" i="1"/>
  <c r="G50" i="1"/>
  <c r="G51" i="1"/>
  <c r="G52" i="1"/>
  <c r="G53" i="1"/>
  <c r="G54" i="1"/>
  <c r="G55" i="1"/>
  <c r="G56" i="1"/>
  <c r="G58" i="1"/>
  <c r="G60" i="1"/>
  <c r="G62" i="1"/>
  <c r="G64" i="1"/>
  <c r="G65" i="1"/>
  <c r="G66" i="1"/>
  <c r="G67" i="1"/>
  <c r="G68" i="1"/>
  <c r="G69" i="1"/>
  <c r="G70" i="1"/>
  <c r="G71" i="1"/>
  <c r="G76" i="1"/>
  <c r="G80" i="1"/>
  <c r="G81" i="1"/>
  <c r="G82" i="1"/>
  <c r="G83" i="1"/>
  <c r="G84" i="1"/>
  <c r="G85" i="1"/>
  <c r="G86" i="1"/>
  <c r="G87" i="1"/>
  <c r="G88" i="1"/>
  <c r="G90" i="1"/>
  <c r="G92" i="1"/>
  <c r="G94" i="1"/>
  <c r="G96" i="1"/>
  <c r="G97" i="1"/>
  <c r="G98" i="1"/>
  <c r="G99" i="1"/>
  <c r="G100" i="1"/>
  <c r="G101" i="1"/>
  <c r="G102" i="1"/>
  <c r="G103" i="1"/>
  <c r="G108" i="1"/>
  <c r="G112" i="1"/>
  <c r="G113" i="1"/>
  <c r="G114" i="1"/>
  <c r="G115" i="1"/>
  <c r="G116" i="1"/>
  <c r="G117" i="1"/>
  <c r="G118" i="1"/>
  <c r="G119" i="1"/>
  <c r="G120" i="1"/>
  <c r="G122" i="1"/>
  <c r="G124" i="1"/>
  <c r="G126" i="1"/>
  <c r="G128" i="1"/>
  <c r="G129" i="1"/>
  <c r="G130" i="1"/>
  <c r="G131" i="1"/>
  <c r="G132" i="1"/>
  <c r="G133" i="1"/>
  <c r="G134" i="1"/>
  <c r="G135" i="1"/>
  <c r="G136" i="1"/>
  <c r="G140" i="1"/>
  <c r="G144" i="1"/>
  <c r="G145" i="1"/>
  <c r="G146" i="1"/>
  <c r="G147" i="1"/>
  <c r="G148" i="1"/>
  <c r="G149" i="1"/>
  <c r="G150" i="1"/>
  <c r="G151" i="1"/>
  <c r="G152" i="1"/>
  <c r="G154" i="1"/>
  <c r="G156" i="1"/>
  <c r="G158" i="1"/>
  <c r="G160" i="1"/>
  <c r="G161" i="1"/>
  <c r="G162" i="1"/>
  <c r="G163" i="1"/>
  <c r="G164" i="1"/>
  <c r="G165" i="1"/>
  <c r="G166" i="1"/>
  <c r="G167" i="1"/>
  <c r="G168" i="1"/>
  <c r="G172" i="1"/>
  <c r="G176" i="1"/>
  <c r="G177" i="1"/>
  <c r="G178" i="1"/>
  <c r="G179" i="1"/>
  <c r="G180" i="1"/>
  <c r="G181" i="1"/>
  <c r="G182" i="1"/>
  <c r="G183" i="1"/>
  <c r="G184" i="1"/>
  <c r="G186" i="1"/>
  <c r="G188" i="1"/>
  <c r="G190" i="1"/>
  <c r="G192" i="1"/>
  <c r="G193" i="1"/>
  <c r="G194" i="1"/>
  <c r="G195" i="1"/>
  <c r="G196" i="1"/>
  <c r="G197" i="1"/>
  <c r="G198" i="1"/>
  <c r="G199" i="1"/>
  <c r="G200" i="1"/>
  <c r="G201" i="1"/>
  <c r="G202" i="1"/>
  <c r="G206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6" i="1"/>
  <c r="G238" i="1"/>
  <c r="G240" i="1"/>
  <c r="G242" i="1"/>
  <c r="G243" i="1"/>
  <c r="G244" i="1"/>
  <c r="G245" i="1"/>
  <c r="G246" i="1"/>
  <c r="G247" i="1"/>
  <c r="G249" i="1"/>
  <c r="G250" i="1"/>
  <c r="G252" i="1"/>
  <c r="G254" i="1"/>
  <c r="G256" i="1"/>
  <c r="G258" i="1"/>
  <c r="G260" i="1"/>
  <c r="G262" i="1"/>
  <c r="G264" i="1"/>
  <c r="G266" i="1"/>
  <c r="G268" i="1"/>
  <c r="G270" i="1"/>
  <c r="G272" i="1"/>
  <c r="G274" i="1"/>
  <c r="G276" i="1"/>
  <c r="G278" i="1"/>
  <c r="G280" i="1"/>
  <c r="G284" i="1"/>
  <c r="G288" i="1"/>
  <c r="G290" i="1"/>
  <c r="G292" i="1"/>
  <c r="G294" i="1"/>
  <c r="G296" i="1"/>
  <c r="G298" i="1"/>
  <c r="G300" i="1"/>
  <c r="G302" i="1"/>
  <c r="G304" i="1"/>
  <c r="G306" i="1"/>
  <c r="G308" i="1"/>
  <c r="G310" i="1"/>
  <c r="G312" i="1"/>
  <c r="G314" i="1"/>
  <c r="G316" i="1"/>
  <c r="G318" i="1"/>
  <c r="G320" i="1"/>
  <c r="G326" i="1"/>
  <c r="G330" i="1"/>
  <c r="G331" i="1"/>
  <c r="G332" i="1"/>
  <c r="G334" i="1"/>
  <c r="G335" i="1"/>
  <c r="G336" i="1"/>
  <c r="G338" i="1"/>
  <c r="G339" i="1"/>
  <c r="G340" i="1"/>
  <c r="G342" i="1"/>
  <c r="G343" i="1"/>
  <c r="G344" i="1"/>
  <c r="G346" i="1"/>
  <c r="G347" i="1"/>
  <c r="G348" i="1"/>
  <c r="G350" i="1"/>
  <c r="G351" i="1"/>
  <c r="G352" i="1"/>
  <c r="G355" i="1"/>
  <c r="G360" i="1"/>
  <c r="G362" i="1"/>
  <c r="G363" i="1"/>
  <c r="G364" i="1"/>
  <c r="G366" i="1"/>
  <c r="G367" i="1"/>
  <c r="G368" i="1"/>
  <c r="G370" i="1"/>
  <c r="G371" i="1"/>
  <c r="G372" i="1"/>
  <c r="G374" i="1"/>
  <c r="G375" i="1"/>
  <c r="G376" i="1"/>
  <c r="G378" i="1"/>
  <c r="G379" i="1"/>
  <c r="G380" i="1"/>
  <c r="G382" i="1"/>
  <c r="G383" i="1"/>
  <c r="G384" i="1"/>
  <c r="G387" i="1"/>
  <c r="G390" i="1"/>
  <c r="G392" i="1"/>
  <c r="G394" i="1"/>
  <c r="G395" i="1"/>
  <c r="G396" i="1"/>
  <c r="G398" i="1"/>
  <c r="G399" i="1"/>
  <c r="G400" i="1"/>
  <c r="G402" i="1"/>
  <c r="G403" i="1"/>
  <c r="G404" i="1"/>
  <c r="G406" i="1"/>
  <c r="G407" i="1"/>
  <c r="G408" i="1"/>
  <c r="G410" i="1"/>
  <c r="G411" i="1"/>
  <c r="G412" i="1"/>
  <c r="G414" i="1"/>
  <c r="G415" i="1"/>
  <c r="G416" i="1"/>
  <c r="G419" i="1"/>
  <c r="G422" i="1"/>
  <c r="G424" i="1"/>
  <c r="G426" i="1"/>
  <c r="G427" i="1"/>
  <c r="G428" i="1"/>
  <c r="G430" i="1"/>
  <c r="G431" i="1"/>
  <c r="G432" i="1"/>
  <c r="G434" i="1"/>
  <c r="G435" i="1"/>
  <c r="G436" i="1"/>
  <c r="G438" i="1"/>
  <c r="G439" i="1"/>
  <c r="G440" i="1"/>
  <c r="G442" i="1"/>
  <c r="G443" i="1"/>
  <c r="G444" i="1"/>
  <c r="G446" i="1"/>
  <c r="G447" i="1"/>
  <c r="G448" i="1"/>
  <c r="G454" i="1"/>
  <c r="G458" i="1"/>
  <c r="G459" i="1"/>
  <c r="G460" i="1"/>
  <c r="G462" i="1"/>
  <c r="G463" i="1"/>
  <c r="G464" i="1"/>
  <c r="G466" i="1"/>
  <c r="G467" i="1"/>
  <c r="G468" i="1"/>
  <c r="G470" i="1"/>
  <c r="G471" i="1"/>
  <c r="G472" i="1"/>
  <c r="G474" i="1"/>
  <c r="G475" i="1"/>
  <c r="G476" i="1"/>
  <c r="G478" i="1"/>
  <c r="G479" i="1"/>
  <c r="G480" i="1"/>
  <c r="G483" i="1"/>
  <c r="G488" i="1"/>
  <c r="G490" i="1"/>
  <c r="G491" i="1"/>
  <c r="G492" i="1"/>
  <c r="G494" i="1"/>
  <c r="G495" i="1"/>
  <c r="G496" i="1"/>
  <c r="G498" i="1"/>
  <c r="G499" i="1"/>
  <c r="G500" i="1"/>
  <c r="G502" i="1"/>
  <c r="G503" i="1"/>
  <c r="G504" i="1"/>
  <c r="G506" i="1"/>
  <c r="G507" i="1"/>
  <c r="G508" i="1"/>
  <c r="G510" i="1"/>
  <c r="G511" i="1"/>
  <c r="G512" i="1"/>
  <c r="G515" i="1"/>
  <c r="H18" i="1"/>
  <c r="H20" i="1"/>
  <c r="H22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3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3" i="1"/>
  <c r="H77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5" i="1"/>
  <c r="H109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7" i="1"/>
  <c r="H139" i="1"/>
  <c r="H141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9" i="1"/>
  <c r="H171" i="1"/>
  <c r="H173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5" i="1"/>
  <c r="H209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7" i="1"/>
  <c r="H239" i="1"/>
  <c r="H241" i="1"/>
  <c r="H243" i="1"/>
  <c r="H244" i="1"/>
  <c r="H245" i="1"/>
  <c r="H246" i="1"/>
  <c r="H247" i="1"/>
  <c r="H249" i="1"/>
  <c r="H250" i="1"/>
  <c r="H251" i="1"/>
  <c r="H252" i="1"/>
  <c r="H254" i="1"/>
  <c r="H255" i="1"/>
  <c r="H256" i="1"/>
  <c r="H258" i="1"/>
  <c r="H259" i="1"/>
  <c r="H260" i="1"/>
  <c r="H262" i="1"/>
  <c r="H263" i="1"/>
  <c r="H264" i="1"/>
  <c r="H266" i="1"/>
  <c r="H267" i="1"/>
  <c r="H268" i="1"/>
  <c r="H270" i="1"/>
  <c r="H271" i="1"/>
  <c r="H272" i="1"/>
  <c r="H274" i="1"/>
  <c r="H275" i="1"/>
  <c r="H276" i="1"/>
  <c r="H278" i="1"/>
  <c r="H279" i="1"/>
  <c r="H282" i="1"/>
  <c r="H284" i="1"/>
  <c r="H287" i="1"/>
  <c r="H290" i="1"/>
  <c r="H291" i="1"/>
  <c r="H292" i="1"/>
  <c r="H294" i="1"/>
  <c r="H295" i="1"/>
  <c r="H296" i="1"/>
  <c r="H298" i="1"/>
  <c r="H299" i="1"/>
  <c r="H300" i="1"/>
  <c r="H302" i="1"/>
  <c r="H303" i="1"/>
  <c r="H304" i="1"/>
  <c r="H306" i="1"/>
  <c r="H307" i="1"/>
  <c r="H308" i="1"/>
  <c r="H310" i="1"/>
  <c r="H311" i="1"/>
  <c r="H312" i="1"/>
  <c r="H314" i="1"/>
  <c r="H315" i="1"/>
  <c r="H316" i="1"/>
  <c r="H318" i="1"/>
  <c r="H319" i="1"/>
  <c r="H320" i="1"/>
  <c r="H324" i="1"/>
  <c r="H330" i="1"/>
  <c r="H331" i="1"/>
  <c r="H332" i="1"/>
  <c r="H334" i="1"/>
  <c r="H335" i="1"/>
  <c r="H336" i="1"/>
  <c r="H338" i="1"/>
  <c r="H339" i="1"/>
  <c r="H340" i="1"/>
  <c r="H342" i="1"/>
  <c r="H343" i="1"/>
  <c r="H344" i="1"/>
  <c r="H346" i="1"/>
  <c r="H347" i="1"/>
  <c r="H348" i="1"/>
  <c r="H350" i="1"/>
  <c r="H351" i="1"/>
  <c r="H352" i="1"/>
  <c r="H354" i="1"/>
  <c r="H359" i="1"/>
  <c r="H362" i="1"/>
  <c r="H363" i="1"/>
  <c r="H364" i="1"/>
  <c r="H366" i="1"/>
  <c r="H367" i="1"/>
  <c r="H368" i="1"/>
  <c r="H370" i="1"/>
  <c r="H371" i="1"/>
  <c r="H372" i="1"/>
  <c r="H374" i="1"/>
  <c r="H375" i="1"/>
  <c r="H376" i="1"/>
  <c r="H378" i="1"/>
  <c r="H379" i="1"/>
  <c r="H380" i="1"/>
  <c r="H382" i="1"/>
  <c r="H383" i="1"/>
  <c r="H384" i="1"/>
  <c r="H386" i="1"/>
  <c r="H388" i="1"/>
  <c r="H391" i="1"/>
  <c r="H394" i="1"/>
  <c r="H395" i="1"/>
  <c r="H396" i="1"/>
  <c r="H398" i="1"/>
  <c r="H399" i="1"/>
  <c r="H400" i="1"/>
  <c r="H402" i="1"/>
  <c r="H403" i="1"/>
  <c r="H404" i="1"/>
  <c r="H406" i="1"/>
  <c r="H407" i="1"/>
  <c r="H408" i="1"/>
  <c r="H410" i="1"/>
  <c r="H411" i="1"/>
  <c r="H412" i="1"/>
  <c r="H414" i="1"/>
  <c r="H415" i="1"/>
  <c r="H416" i="1"/>
  <c r="H418" i="1"/>
  <c r="H420" i="1"/>
  <c r="H423" i="1"/>
  <c r="H426" i="1"/>
  <c r="H427" i="1"/>
  <c r="H428" i="1"/>
  <c r="H430" i="1"/>
  <c r="H431" i="1"/>
  <c r="H432" i="1"/>
  <c r="H434" i="1"/>
  <c r="H435" i="1"/>
  <c r="H436" i="1"/>
  <c r="H438" i="1"/>
  <c r="H439" i="1"/>
  <c r="H440" i="1"/>
  <c r="H442" i="1"/>
  <c r="H443" i="1"/>
  <c r="H444" i="1"/>
  <c r="H446" i="1"/>
  <c r="H447" i="1"/>
  <c r="H448" i="1"/>
  <c r="H452" i="1"/>
  <c r="H458" i="1"/>
  <c r="H459" i="1"/>
  <c r="H460" i="1"/>
  <c r="H462" i="1"/>
  <c r="H463" i="1"/>
  <c r="H464" i="1"/>
  <c r="H466" i="1"/>
  <c r="H467" i="1"/>
  <c r="H468" i="1"/>
  <c r="H470" i="1"/>
  <c r="H471" i="1"/>
  <c r="H472" i="1"/>
  <c r="H474" i="1"/>
  <c r="H475" i="1"/>
  <c r="H476" i="1"/>
  <c r="H478" i="1"/>
  <c r="H479" i="1"/>
  <c r="H480" i="1"/>
  <c r="H482" i="1"/>
  <c r="H487" i="1"/>
  <c r="H490" i="1"/>
  <c r="H491" i="1"/>
  <c r="H492" i="1"/>
  <c r="H494" i="1"/>
  <c r="H495" i="1"/>
  <c r="H496" i="1"/>
  <c r="H498" i="1"/>
  <c r="H499" i="1"/>
  <c r="H500" i="1"/>
  <c r="H502" i="1"/>
  <c r="H503" i="1"/>
  <c r="H504" i="1"/>
  <c r="H506" i="1"/>
  <c r="H507" i="1"/>
  <c r="H508" i="1"/>
  <c r="H510" i="1"/>
  <c r="H511" i="1"/>
  <c r="H512" i="1"/>
  <c r="H514" i="1"/>
  <c r="G3" i="8"/>
  <c r="F9" i="8" s="1"/>
  <c r="J5" i="1"/>
  <c r="G9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I16" i="1"/>
  <c r="I18" i="1"/>
  <c r="I20" i="1"/>
  <c r="I22" i="1"/>
  <c r="I24" i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1" i="1"/>
  <c r="J41" i="1" s="1"/>
  <c r="I43" i="1"/>
  <c r="J43" i="1" s="1"/>
  <c r="I45" i="1"/>
  <c r="J45" i="1" s="1"/>
  <c r="I47" i="1"/>
  <c r="J47" i="1" s="1"/>
  <c r="I48" i="1"/>
  <c r="I49" i="1"/>
  <c r="J49" i="1" s="1"/>
  <c r="I50" i="1"/>
  <c r="I51" i="1"/>
  <c r="J51" i="1" s="1"/>
  <c r="I52" i="1"/>
  <c r="I53" i="1"/>
  <c r="J53" i="1" s="1"/>
  <c r="I54" i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3" i="1"/>
  <c r="J73" i="1" s="1"/>
  <c r="I77" i="1"/>
  <c r="J77" i="1" s="1"/>
  <c r="I80" i="1"/>
  <c r="I81" i="1"/>
  <c r="I82" i="1"/>
  <c r="I83" i="1"/>
  <c r="I84" i="1"/>
  <c r="I85" i="1"/>
  <c r="I86" i="1"/>
  <c r="I87" i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5" i="1"/>
  <c r="J105" i="1" s="1"/>
  <c r="I109" i="1"/>
  <c r="J109" i="1" s="1"/>
  <c r="I112" i="1"/>
  <c r="I113" i="1"/>
  <c r="I114" i="1"/>
  <c r="I115" i="1"/>
  <c r="I116" i="1"/>
  <c r="I117" i="1"/>
  <c r="I118" i="1"/>
  <c r="I119" i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7" i="1"/>
  <c r="J137" i="1" s="1"/>
  <c r="I139" i="1"/>
  <c r="J139" i="1" s="1"/>
  <c r="I141" i="1"/>
  <c r="J141" i="1" s="1"/>
  <c r="I143" i="1"/>
  <c r="J143" i="1" s="1"/>
  <c r="I144" i="1"/>
  <c r="I145" i="1"/>
  <c r="J145" i="1" s="1"/>
  <c r="I146" i="1"/>
  <c r="I147" i="1"/>
  <c r="J147" i="1" s="1"/>
  <c r="I148" i="1"/>
  <c r="I149" i="1"/>
  <c r="J149" i="1" s="1"/>
  <c r="I150" i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9" i="1"/>
  <c r="J169" i="1" s="1"/>
  <c r="I171" i="1"/>
  <c r="J171" i="1" s="1"/>
  <c r="I173" i="1"/>
  <c r="J173" i="1" s="1"/>
  <c r="I175" i="1"/>
  <c r="J175" i="1" s="1"/>
  <c r="I176" i="1"/>
  <c r="I177" i="1"/>
  <c r="J177" i="1" s="1"/>
  <c r="I178" i="1"/>
  <c r="I179" i="1"/>
  <c r="J179" i="1" s="1"/>
  <c r="I180" i="1"/>
  <c r="I181" i="1"/>
  <c r="J181" i="1" s="1"/>
  <c r="I182" i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5" i="1"/>
  <c r="J205" i="1" s="1"/>
  <c r="I209" i="1"/>
  <c r="J209" i="1" s="1"/>
  <c r="I211" i="1"/>
  <c r="I212" i="1"/>
  <c r="I213" i="1"/>
  <c r="I214" i="1"/>
  <c r="I215" i="1"/>
  <c r="I216" i="1"/>
  <c r="I217" i="1"/>
  <c r="I218" i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7" i="1"/>
  <c r="J237" i="1" s="1"/>
  <c r="I239" i="1"/>
  <c r="J239" i="1" s="1"/>
  <c r="I241" i="1"/>
  <c r="J241" i="1" s="1"/>
  <c r="I243" i="1"/>
  <c r="J243" i="1" s="1"/>
  <c r="I244" i="1"/>
  <c r="I245" i="1"/>
  <c r="J245" i="1" s="1"/>
  <c r="I246" i="1"/>
  <c r="I247" i="1"/>
  <c r="J247" i="1" s="1"/>
  <c r="I248" i="1"/>
  <c r="I249" i="1"/>
  <c r="J249" i="1" s="1"/>
  <c r="I250" i="1"/>
  <c r="I251" i="1"/>
  <c r="J251" i="1" s="1"/>
  <c r="I252" i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1" i="1"/>
  <c r="J281" i="1" s="1"/>
  <c r="I283" i="1"/>
  <c r="J283" i="1" s="1"/>
  <c r="I285" i="1"/>
  <c r="J285" i="1" s="1"/>
  <c r="I287" i="1"/>
  <c r="J287" i="1" s="1"/>
  <c r="I289" i="1"/>
  <c r="J289" i="1" s="1"/>
  <c r="I290" i="1"/>
  <c r="I291" i="1"/>
  <c r="J291" i="1" s="1"/>
  <c r="I292" i="1"/>
  <c r="I293" i="1"/>
  <c r="J293" i="1" s="1"/>
  <c r="I294" i="1"/>
  <c r="I295" i="1"/>
  <c r="J295" i="1" s="1"/>
  <c r="I296" i="1"/>
  <c r="I297" i="1"/>
  <c r="J297" i="1" s="1"/>
  <c r="I298" i="1"/>
  <c r="I299" i="1"/>
  <c r="J299" i="1" s="1"/>
  <c r="I300" i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5" i="1"/>
  <c r="J325" i="1" s="1"/>
  <c r="I329" i="1"/>
  <c r="J329" i="1" s="1"/>
  <c r="I330" i="1"/>
  <c r="I331" i="1"/>
  <c r="J331" i="1" s="1"/>
  <c r="I332" i="1"/>
  <c r="I333" i="1"/>
  <c r="J333" i="1" s="1"/>
  <c r="I334" i="1"/>
  <c r="I335" i="1"/>
  <c r="J335" i="1" s="1"/>
  <c r="I336" i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5" i="1"/>
  <c r="J355" i="1" s="1"/>
  <c r="I357" i="1"/>
  <c r="J357" i="1" s="1"/>
  <c r="I359" i="1"/>
  <c r="J359" i="1" s="1"/>
  <c r="I361" i="1"/>
  <c r="J361" i="1" s="1"/>
  <c r="I362" i="1"/>
  <c r="I363" i="1"/>
  <c r="J363" i="1" s="1"/>
  <c r="I364" i="1"/>
  <c r="I365" i="1"/>
  <c r="J365" i="1" s="1"/>
  <c r="I366" i="1"/>
  <c r="I367" i="1"/>
  <c r="J367" i="1" s="1"/>
  <c r="I368" i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1" i="1"/>
  <c r="J451" i="1" s="1"/>
  <c r="I453" i="1"/>
  <c r="J453" i="1" s="1"/>
  <c r="I455" i="1"/>
  <c r="J455" i="1" s="1"/>
  <c r="I457" i="1"/>
  <c r="J457" i="1" s="1"/>
  <c r="I458" i="1"/>
  <c r="I459" i="1"/>
  <c r="J459" i="1" s="1"/>
  <c r="I460" i="1"/>
  <c r="I461" i="1"/>
  <c r="J461" i="1" s="1"/>
  <c r="I462" i="1"/>
  <c r="I463" i="1"/>
  <c r="J463" i="1" s="1"/>
  <c r="I464" i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3" i="1"/>
  <c r="J483" i="1" s="1"/>
  <c r="I485" i="1"/>
  <c r="J485" i="1" s="1"/>
  <c r="I487" i="1"/>
  <c r="J487" i="1" s="1"/>
  <c r="I489" i="1"/>
  <c r="J489" i="1" s="1"/>
  <c r="I490" i="1"/>
  <c r="I491" i="1"/>
  <c r="J491" i="1" s="1"/>
  <c r="I492" i="1"/>
  <c r="I493" i="1"/>
  <c r="J493" i="1" s="1"/>
  <c r="I494" i="1"/>
  <c r="I495" i="1"/>
  <c r="J495" i="1" s="1"/>
  <c r="I496" i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J508" i="1" s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B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D3" i="6"/>
  <c r="B7" i="6" s="1"/>
  <c r="C12" i="6"/>
  <c r="D5" i="6"/>
  <c r="E19" i="6" s="1"/>
  <c r="B6" i="6"/>
  <c r="G3" i="6"/>
  <c r="E22" i="6"/>
  <c r="E26" i="6"/>
  <c r="E28" i="6"/>
  <c r="E30" i="6"/>
  <c r="E32" i="6"/>
  <c r="E34" i="6"/>
  <c r="E36" i="6"/>
  <c r="E38" i="6"/>
  <c r="E40" i="6"/>
  <c r="E42" i="6"/>
  <c r="E44" i="6"/>
  <c r="E46" i="6"/>
  <c r="E48" i="6"/>
  <c r="E50" i="6"/>
  <c r="E52" i="6"/>
  <c r="E54" i="6"/>
  <c r="E56" i="6"/>
  <c r="E58" i="6"/>
  <c r="E60" i="6"/>
  <c r="E62" i="6"/>
  <c r="E64" i="6"/>
  <c r="E66" i="6"/>
  <c r="E68" i="6"/>
  <c r="E70" i="6"/>
  <c r="E72" i="6"/>
  <c r="E74" i="6"/>
  <c r="E76" i="6"/>
  <c r="E78" i="6"/>
  <c r="E80" i="6"/>
  <c r="E82" i="6"/>
  <c r="E84" i="6"/>
  <c r="E86" i="6"/>
  <c r="E88" i="6"/>
  <c r="E90" i="6"/>
  <c r="E92" i="6"/>
  <c r="E94" i="6"/>
  <c r="E96" i="6"/>
  <c r="E98" i="6"/>
  <c r="E100" i="6"/>
  <c r="E102" i="6"/>
  <c r="E104" i="6"/>
  <c r="E106" i="6"/>
  <c r="E108" i="6"/>
  <c r="E110" i="6"/>
  <c r="E112" i="6"/>
  <c r="E114" i="6"/>
  <c r="E116" i="6"/>
  <c r="E118" i="6"/>
  <c r="E120" i="6"/>
  <c r="E122" i="6"/>
  <c r="E124" i="6"/>
  <c r="E126" i="6"/>
  <c r="E128" i="6"/>
  <c r="E130" i="6"/>
  <c r="E132" i="6"/>
  <c r="E134" i="6"/>
  <c r="E136" i="6"/>
  <c r="E138" i="6"/>
  <c r="E140" i="6"/>
  <c r="E142" i="6"/>
  <c r="E144" i="6"/>
  <c r="E146" i="6"/>
  <c r="E148" i="6"/>
  <c r="E150" i="6"/>
  <c r="E152" i="6"/>
  <c r="E154" i="6"/>
  <c r="E156" i="6"/>
  <c r="E158" i="6"/>
  <c r="E160" i="6"/>
  <c r="E162" i="6"/>
  <c r="E164" i="6"/>
  <c r="E166" i="6"/>
  <c r="E168" i="6"/>
  <c r="E170" i="6"/>
  <c r="E172" i="6"/>
  <c r="E174" i="6"/>
  <c r="E176" i="6"/>
  <c r="E178" i="6"/>
  <c r="E18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B1" i="4"/>
  <c r="B2" i="4" s="1"/>
  <c r="E1" i="4"/>
  <c r="B9" i="4" s="1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E1" i="7"/>
  <c r="F1" i="7"/>
  <c r="F2" i="7"/>
  <c r="H2" i="7"/>
  <c r="F3" i="7"/>
  <c r="F4" i="7"/>
  <c r="F2" i="5"/>
  <c r="F6" i="3"/>
  <c r="B5" i="3" s="1"/>
  <c r="B149" i="4"/>
  <c r="B85" i="4"/>
  <c r="B21" i="4"/>
  <c r="G513" i="1"/>
  <c r="H513" i="1"/>
  <c r="G509" i="1"/>
  <c r="H509" i="1"/>
  <c r="G505" i="1"/>
  <c r="H505" i="1"/>
  <c r="G501" i="1"/>
  <c r="H501" i="1"/>
  <c r="G497" i="1"/>
  <c r="H497" i="1"/>
  <c r="G493" i="1"/>
  <c r="H493" i="1"/>
  <c r="G489" i="1"/>
  <c r="G485" i="1"/>
  <c r="G481" i="1"/>
  <c r="H481" i="1"/>
  <c r="G477" i="1"/>
  <c r="H477" i="1"/>
  <c r="G473" i="1"/>
  <c r="H473" i="1"/>
  <c r="G469" i="1"/>
  <c r="H469" i="1"/>
  <c r="G465" i="1"/>
  <c r="H465" i="1"/>
  <c r="G461" i="1"/>
  <c r="H461" i="1"/>
  <c r="G457" i="1"/>
  <c r="G453" i="1"/>
  <c r="G449" i="1"/>
  <c r="H449" i="1"/>
  <c r="G445" i="1"/>
  <c r="H445" i="1"/>
  <c r="G441" i="1"/>
  <c r="H441" i="1"/>
  <c r="G437" i="1"/>
  <c r="H437" i="1"/>
  <c r="G433" i="1"/>
  <c r="H433" i="1"/>
  <c r="G429" i="1"/>
  <c r="H429" i="1"/>
  <c r="G425" i="1"/>
  <c r="H425" i="1"/>
  <c r="G421" i="1"/>
  <c r="H421" i="1"/>
  <c r="G417" i="1"/>
  <c r="H417" i="1"/>
  <c r="G413" i="1"/>
  <c r="H413" i="1"/>
  <c r="G409" i="1"/>
  <c r="H409" i="1"/>
  <c r="G405" i="1"/>
  <c r="H405" i="1"/>
  <c r="G401" i="1"/>
  <c r="H401" i="1"/>
  <c r="G397" i="1"/>
  <c r="H397" i="1"/>
  <c r="G393" i="1"/>
  <c r="H393" i="1"/>
  <c r="G389" i="1"/>
  <c r="H389" i="1"/>
  <c r="G385" i="1"/>
  <c r="H385" i="1"/>
  <c r="G381" i="1"/>
  <c r="H381" i="1"/>
  <c r="G377" i="1"/>
  <c r="H377" i="1"/>
  <c r="G373" i="1"/>
  <c r="H373" i="1"/>
  <c r="G369" i="1"/>
  <c r="H369" i="1"/>
  <c r="G365" i="1"/>
  <c r="H365" i="1"/>
  <c r="G361" i="1"/>
  <c r="G357" i="1"/>
  <c r="G353" i="1"/>
  <c r="H353" i="1"/>
  <c r="G349" i="1"/>
  <c r="H349" i="1"/>
  <c r="G345" i="1"/>
  <c r="H345" i="1"/>
  <c r="G341" i="1"/>
  <c r="H341" i="1"/>
  <c r="G337" i="1"/>
  <c r="H337" i="1"/>
  <c r="G333" i="1"/>
  <c r="H333" i="1"/>
  <c r="G329" i="1"/>
  <c r="G325" i="1"/>
  <c r="G321" i="1"/>
  <c r="H321" i="1"/>
  <c r="G317" i="1"/>
  <c r="H317" i="1"/>
  <c r="G313" i="1"/>
  <c r="H313" i="1"/>
  <c r="G309" i="1"/>
  <c r="H309" i="1"/>
  <c r="G305" i="1"/>
  <c r="H305" i="1"/>
  <c r="G301" i="1"/>
  <c r="H301" i="1"/>
  <c r="G297" i="1"/>
  <c r="H297" i="1"/>
  <c r="G293" i="1"/>
  <c r="H293" i="1"/>
  <c r="G289" i="1"/>
  <c r="H289" i="1"/>
  <c r="G285" i="1"/>
  <c r="H285" i="1"/>
  <c r="G281" i="1"/>
  <c r="H281" i="1"/>
  <c r="G277" i="1"/>
  <c r="H277" i="1"/>
  <c r="G273" i="1"/>
  <c r="H273" i="1"/>
  <c r="G269" i="1"/>
  <c r="H269" i="1"/>
  <c r="G265" i="1"/>
  <c r="H265" i="1"/>
  <c r="G261" i="1"/>
  <c r="H261" i="1"/>
  <c r="G257" i="1"/>
  <c r="H257" i="1"/>
  <c r="G253" i="1"/>
  <c r="H253" i="1"/>
  <c r="H248" i="1"/>
  <c r="B146" i="4" l="1"/>
  <c r="B165" i="4"/>
  <c r="B114" i="4"/>
  <c r="B37" i="4"/>
  <c r="B101" i="4"/>
  <c r="B130" i="4"/>
  <c r="B53" i="4"/>
  <c r="B117" i="4"/>
  <c r="B69" i="4"/>
  <c r="B133" i="4"/>
  <c r="B162" i="4"/>
  <c r="B98" i="4"/>
  <c r="B41" i="4"/>
  <c r="B73" i="4"/>
  <c r="B105" i="4"/>
  <c r="B137" i="4"/>
  <c r="B169" i="4"/>
  <c r="B174" i="4"/>
  <c r="B158" i="4"/>
  <c r="B142" i="4"/>
  <c r="B126" i="4"/>
  <c r="B110" i="4"/>
  <c r="B94" i="4"/>
  <c r="B70" i="4"/>
  <c r="B38" i="4"/>
  <c r="B13" i="4"/>
  <c r="B29" i="4"/>
  <c r="B45" i="4"/>
  <c r="B61" i="4"/>
  <c r="B77" i="4"/>
  <c r="B93" i="4"/>
  <c r="B109" i="4"/>
  <c r="B125" i="4"/>
  <c r="B141" i="4"/>
  <c r="B157" i="4"/>
  <c r="B173" i="4"/>
  <c r="B170" i="4"/>
  <c r="B154" i="4"/>
  <c r="B138" i="4"/>
  <c r="B122" i="4"/>
  <c r="B106" i="4"/>
  <c r="B90" i="4"/>
  <c r="B62" i="4"/>
  <c r="B30" i="4"/>
  <c r="B78" i="4"/>
  <c r="B46" i="4"/>
  <c r="B25" i="4"/>
  <c r="B57" i="4"/>
  <c r="B89" i="4"/>
  <c r="B121" i="4"/>
  <c r="B153" i="4"/>
  <c r="B17" i="4"/>
  <c r="B33" i="4"/>
  <c r="B49" i="4"/>
  <c r="B65" i="4"/>
  <c r="B81" i="4"/>
  <c r="B97" i="4"/>
  <c r="B113" i="4"/>
  <c r="B129" i="4"/>
  <c r="B145" i="4"/>
  <c r="B161" i="4"/>
  <c r="B177" i="4"/>
  <c r="B166" i="4"/>
  <c r="B150" i="4"/>
  <c r="B134" i="4"/>
  <c r="B118" i="4"/>
  <c r="B102" i="4"/>
  <c r="B86" i="4"/>
  <c r="B54" i="4"/>
  <c r="B18" i="4"/>
  <c r="H210" i="1"/>
  <c r="I210" i="1"/>
  <c r="J210" i="1" s="1"/>
  <c r="H208" i="1"/>
  <c r="I208" i="1"/>
  <c r="J208" i="1" s="1"/>
  <c r="H206" i="1"/>
  <c r="I206" i="1"/>
  <c r="J206" i="1" s="1"/>
  <c r="G204" i="1"/>
  <c r="H204" i="1"/>
  <c r="I204" i="1"/>
  <c r="J204" i="1" s="1"/>
  <c r="F111" i="1"/>
  <c r="G110" i="1"/>
  <c r="H110" i="1"/>
  <c r="I110" i="1"/>
  <c r="J110" i="1" s="1"/>
  <c r="H108" i="1"/>
  <c r="I108" i="1"/>
  <c r="J108" i="1" s="1"/>
  <c r="G106" i="1"/>
  <c r="H106" i="1"/>
  <c r="I106" i="1"/>
  <c r="J106" i="1" s="1"/>
  <c r="H104" i="1"/>
  <c r="I104" i="1"/>
  <c r="J104" i="1" s="1"/>
  <c r="D16" i="1"/>
  <c r="D17" i="1" s="1"/>
  <c r="D18" i="1" s="1"/>
  <c r="D10" i="1"/>
  <c r="H329" i="1"/>
  <c r="H489" i="1"/>
  <c r="B15" i="4"/>
  <c r="B23" i="4"/>
  <c r="B31" i="4"/>
  <c r="B39" i="4"/>
  <c r="B47" i="4"/>
  <c r="B55" i="4"/>
  <c r="B63" i="4"/>
  <c r="B71" i="4"/>
  <c r="B79" i="4"/>
  <c r="B87" i="4"/>
  <c r="B95" i="4"/>
  <c r="B103" i="4"/>
  <c r="B111" i="4"/>
  <c r="B119" i="4"/>
  <c r="B127" i="4"/>
  <c r="B135" i="4"/>
  <c r="B143" i="4"/>
  <c r="B151" i="4"/>
  <c r="B159" i="4"/>
  <c r="B167" i="4"/>
  <c r="B175" i="4"/>
  <c r="F3" i="5"/>
  <c r="B172" i="4"/>
  <c r="B164" i="4"/>
  <c r="B156" i="4"/>
  <c r="B148" i="4"/>
  <c r="B140" i="4"/>
  <c r="B132" i="4"/>
  <c r="B124" i="4"/>
  <c r="B116" i="4"/>
  <c r="B108" i="4"/>
  <c r="B100" i="4"/>
  <c r="B92" i="4"/>
  <c r="B84" i="4"/>
  <c r="B76" i="4"/>
  <c r="B68" i="4"/>
  <c r="B60" i="4"/>
  <c r="B52" i="4"/>
  <c r="B44" i="4"/>
  <c r="B36" i="4"/>
  <c r="B28" i="4"/>
  <c r="B14" i="4"/>
  <c r="E181" i="6"/>
  <c r="E177" i="6"/>
  <c r="E173" i="6"/>
  <c r="E169" i="6"/>
  <c r="E165" i="6"/>
  <c r="E161" i="6"/>
  <c r="E157" i="6"/>
  <c r="E153" i="6"/>
  <c r="E149" i="6"/>
  <c r="E145" i="6"/>
  <c r="E141" i="6"/>
  <c r="E137" i="6"/>
  <c r="E133" i="6"/>
  <c r="E129" i="6"/>
  <c r="E125" i="6"/>
  <c r="E121" i="6"/>
  <c r="E117" i="6"/>
  <c r="E113" i="6"/>
  <c r="E109" i="6"/>
  <c r="E105" i="6"/>
  <c r="E101" i="6"/>
  <c r="E97" i="6"/>
  <c r="E93" i="6"/>
  <c r="E89" i="6"/>
  <c r="E85" i="6"/>
  <c r="E81" i="6"/>
  <c r="E77" i="6"/>
  <c r="E73" i="6"/>
  <c r="E69" i="6"/>
  <c r="E65" i="6"/>
  <c r="E61" i="6"/>
  <c r="E57" i="6"/>
  <c r="E53" i="6"/>
  <c r="E49" i="6"/>
  <c r="E45" i="6"/>
  <c r="E41" i="6"/>
  <c r="E37" i="6"/>
  <c r="E33" i="6"/>
  <c r="E29" i="6"/>
  <c r="E24" i="6"/>
  <c r="J494" i="1"/>
  <c r="J490" i="1"/>
  <c r="I486" i="1"/>
  <c r="J486" i="1" s="1"/>
  <c r="I482" i="1"/>
  <c r="J482" i="1" s="1"/>
  <c r="J462" i="1"/>
  <c r="J458" i="1"/>
  <c r="I454" i="1"/>
  <c r="J454" i="1" s="1"/>
  <c r="I450" i="1"/>
  <c r="J450" i="1" s="1"/>
  <c r="J366" i="1"/>
  <c r="J362" i="1"/>
  <c r="I358" i="1"/>
  <c r="J358" i="1" s="1"/>
  <c r="I354" i="1"/>
  <c r="J354" i="1" s="1"/>
  <c r="I323" i="1"/>
  <c r="J323" i="1" s="1"/>
  <c r="J217" i="1"/>
  <c r="J213" i="1"/>
  <c r="I207" i="1"/>
  <c r="J207" i="1" s="1"/>
  <c r="J117" i="1"/>
  <c r="J113" i="1"/>
  <c r="I107" i="1"/>
  <c r="J107" i="1" s="1"/>
  <c r="J85" i="1"/>
  <c r="J81" i="1"/>
  <c r="I75" i="1"/>
  <c r="J75" i="1" s="1"/>
  <c r="I25" i="1"/>
  <c r="I21" i="1"/>
  <c r="H484" i="1"/>
  <c r="H455" i="1"/>
  <c r="H356" i="1"/>
  <c r="H327" i="1"/>
  <c r="H207" i="1"/>
  <c r="H107" i="1"/>
  <c r="H75" i="1"/>
  <c r="H25" i="1"/>
  <c r="H21" i="1"/>
  <c r="G486" i="1"/>
  <c r="G456" i="1"/>
  <c r="G358" i="1"/>
  <c r="G208" i="1"/>
  <c r="I288" i="1"/>
  <c r="J288" i="1" s="1"/>
  <c r="H288" i="1"/>
  <c r="H286" i="1"/>
  <c r="G286" i="1"/>
  <c r="I286" i="1"/>
  <c r="J286" i="1" s="1"/>
  <c r="G282" i="1"/>
  <c r="I282" i="1"/>
  <c r="J282" i="1" s="1"/>
  <c r="H280" i="1"/>
  <c r="I280" i="1"/>
  <c r="J280" i="1" s="1"/>
  <c r="F175" i="1"/>
  <c r="G174" i="1"/>
  <c r="H174" i="1"/>
  <c r="I174" i="1"/>
  <c r="J174" i="1" s="1"/>
  <c r="H172" i="1"/>
  <c r="I172" i="1"/>
  <c r="J172" i="1" s="1"/>
  <c r="G170" i="1"/>
  <c r="H170" i="1"/>
  <c r="I170" i="1"/>
  <c r="J170" i="1" s="1"/>
  <c r="H168" i="1"/>
  <c r="I168" i="1"/>
  <c r="J168" i="1" s="1"/>
  <c r="B82" i="4"/>
  <c r="B74" i="4"/>
  <c r="B66" i="4"/>
  <c r="B58" i="4"/>
  <c r="B50" i="4"/>
  <c r="B42" i="4"/>
  <c r="B34" i="4"/>
  <c r="B26" i="4"/>
  <c r="B10" i="4"/>
  <c r="H328" i="1"/>
  <c r="I328" i="1"/>
  <c r="J328" i="1" s="1"/>
  <c r="H326" i="1"/>
  <c r="I326" i="1"/>
  <c r="J326" i="1" s="1"/>
  <c r="I324" i="1"/>
  <c r="J324" i="1" s="1"/>
  <c r="G324" i="1"/>
  <c r="G322" i="1"/>
  <c r="I322" i="1"/>
  <c r="J322" i="1" s="1"/>
  <c r="F79" i="1"/>
  <c r="G78" i="1"/>
  <c r="H78" i="1"/>
  <c r="I78" i="1"/>
  <c r="J78" i="1" s="1"/>
  <c r="H76" i="1"/>
  <c r="I76" i="1"/>
  <c r="J76" i="1" s="1"/>
  <c r="G74" i="1"/>
  <c r="H74" i="1"/>
  <c r="I74" i="1"/>
  <c r="J74" i="1" s="1"/>
  <c r="H72" i="1"/>
  <c r="I72" i="1"/>
  <c r="J72" i="1" s="1"/>
  <c r="B11" i="4"/>
  <c r="B19" i="4"/>
  <c r="B27" i="4"/>
  <c r="B35" i="4"/>
  <c r="B43" i="4"/>
  <c r="B51" i="4"/>
  <c r="B59" i="4"/>
  <c r="B67" i="4"/>
  <c r="B75" i="4"/>
  <c r="B83" i="4"/>
  <c r="B91" i="4"/>
  <c r="B99" i="4"/>
  <c r="B107" i="4"/>
  <c r="B115" i="4"/>
  <c r="B123" i="4"/>
  <c r="B131" i="4"/>
  <c r="B139" i="4"/>
  <c r="B147" i="4"/>
  <c r="B155" i="4"/>
  <c r="B163" i="4"/>
  <c r="B171" i="4"/>
  <c r="F3" i="4"/>
  <c r="B3" i="4" s="1"/>
  <c r="E1" i="5"/>
  <c r="B176" i="4"/>
  <c r="B168" i="4"/>
  <c r="B160" i="4"/>
  <c r="B152" i="4"/>
  <c r="B144" i="4"/>
  <c r="B136" i="4"/>
  <c r="B128" i="4"/>
  <c r="B120" i="4"/>
  <c r="B112" i="4"/>
  <c r="B104" i="4"/>
  <c r="B96" i="4"/>
  <c r="B88" i="4"/>
  <c r="B80" i="4"/>
  <c r="B72" i="4"/>
  <c r="B64" i="4"/>
  <c r="B56" i="4"/>
  <c r="B48" i="4"/>
  <c r="B40" i="4"/>
  <c r="B32" i="4"/>
  <c r="B22" i="4"/>
  <c r="E179" i="6"/>
  <c r="E175" i="6"/>
  <c r="E171" i="6"/>
  <c r="E167" i="6"/>
  <c r="E163" i="6"/>
  <c r="E159" i="6"/>
  <c r="E155" i="6"/>
  <c r="E151" i="6"/>
  <c r="E147" i="6"/>
  <c r="E143" i="6"/>
  <c r="E139" i="6"/>
  <c r="E135" i="6"/>
  <c r="E131" i="6"/>
  <c r="E127" i="6"/>
  <c r="E123" i="6"/>
  <c r="E119" i="6"/>
  <c r="E115" i="6"/>
  <c r="E111" i="6"/>
  <c r="E107" i="6"/>
  <c r="E103" i="6"/>
  <c r="E99" i="6"/>
  <c r="E95" i="6"/>
  <c r="E91" i="6"/>
  <c r="E87" i="6"/>
  <c r="E83" i="6"/>
  <c r="E79" i="6"/>
  <c r="E75" i="6"/>
  <c r="E71" i="6"/>
  <c r="E67" i="6"/>
  <c r="E63" i="6"/>
  <c r="E59" i="6"/>
  <c r="E55" i="6"/>
  <c r="E51" i="6"/>
  <c r="E47" i="6"/>
  <c r="E43" i="6"/>
  <c r="E39" i="6"/>
  <c r="E35" i="6"/>
  <c r="E31" i="6"/>
  <c r="E27" i="6"/>
  <c r="E20" i="6"/>
  <c r="J496" i="1"/>
  <c r="J492" i="1"/>
  <c r="I488" i="1"/>
  <c r="J488" i="1" s="1"/>
  <c r="I484" i="1"/>
  <c r="J484" i="1" s="1"/>
  <c r="J464" i="1"/>
  <c r="J460" i="1"/>
  <c r="I456" i="1"/>
  <c r="J456" i="1" s="1"/>
  <c r="I452" i="1"/>
  <c r="J452" i="1" s="1"/>
  <c r="J368" i="1"/>
  <c r="J364" i="1"/>
  <c r="I360" i="1"/>
  <c r="J360" i="1" s="1"/>
  <c r="I356" i="1"/>
  <c r="J356" i="1" s="1"/>
  <c r="I327" i="1"/>
  <c r="J327" i="1" s="1"/>
  <c r="J215" i="1"/>
  <c r="J211" i="1"/>
  <c r="I203" i="1"/>
  <c r="J203" i="1" s="1"/>
  <c r="J119" i="1"/>
  <c r="J115" i="1"/>
  <c r="I111" i="1"/>
  <c r="J111" i="1" s="1"/>
  <c r="J87" i="1"/>
  <c r="J83" i="1"/>
  <c r="I79" i="1"/>
  <c r="J79" i="1" s="1"/>
  <c r="I23" i="1"/>
  <c r="I19" i="1"/>
  <c r="I15" i="1"/>
  <c r="H450" i="1"/>
  <c r="H322" i="1"/>
  <c r="H203" i="1"/>
  <c r="H111" i="1"/>
  <c r="H79" i="1"/>
  <c r="H23" i="1"/>
  <c r="H19" i="1"/>
  <c r="G451" i="1"/>
  <c r="G323" i="1"/>
  <c r="G104" i="1"/>
  <c r="G283" i="1"/>
  <c r="H283" i="1"/>
  <c r="F279" i="1"/>
  <c r="G279" i="1"/>
  <c r="H242" i="1"/>
  <c r="I242" i="1"/>
  <c r="J242" i="1" s="1"/>
  <c r="H240" i="1"/>
  <c r="I240" i="1"/>
  <c r="J240" i="1" s="1"/>
  <c r="H238" i="1"/>
  <c r="I238" i="1"/>
  <c r="J238" i="1" s="1"/>
  <c r="H236" i="1"/>
  <c r="I236" i="1"/>
  <c r="J236" i="1" s="1"/>
  <c r="F143" i="1"/>
  <c r="G142" i="1"/>
  <c r="H142" i="1"/>
  <c r="I142" i="1"/>
  <c r="J142" i="1" s="1"/>
  <c r="H140" i="1"/>
  <c r="I140" i="1"/>
  <c r="J140" i="1" s="1"/>
  <c r="G138" i="1"/>
  <c r="H138" i="1"/>
  <c r="I138" i="1"/>
  <c r="J138" i="1" s="1"/>
  <c r="H136" i="1"/>
  <c r="I136" i="1"/>
  <c r="J136" i="1" s="1"/>
  <c r="F47" i="1"/>
  <c r="G46" i="1"/>
  <c r="H46" i="1"/>
  <c r="I46" i="1"/>
  <c r="J46" i="1" s="1"/>
  <c r="H44" i="1"/>
  <c r="I44" i="1"/>
  <c r="J44" i="1" s="1"/>
  <c r="G42" i="1"/>
  <c r="H42" i="1"/>
  <c r="I42" i="1"/>
  <c r="J42" i="1" s="1"/>
  <c r="H40" i="1"/>
  <c r="I40" i="1"/>
  <c r="J40" i="1" s="1"/>
  <c r="J334" i="1"/>
  <c r="J330" i="1"/>
  <c r="J298" i="1"/>
  <c r="J294" i="1"/>
  <c r="J290" i="1"/>
  <c r="J250" i="1"/>
  <c r="J246" i="1"/>
  <c r="J218" i="1"/>
  <c r="J214" i="1"/>
  <c r="J182" i="1"/>
  <c r="J178" i="1"/>
  <c r="J150" i="1"/>
  <c r="J146" i="1"/>
  <c r="J118" i="1"/>
  <c r="J114" i="1"/>
  <c r="J86" i="1"/>
  <c r="J82" i="1"/>
  <c r="J54" i="1"/>
  <c r="J50" i="1"/>
  <c r="F465" i="1"/>
  <c r="F401" i="1"/>
  <c r="F191" i="1"/>
  <c r="F127" i="1"/>
  <c r="F63" i="1"/>
  <c r="J336" i="1"/>
  <c r="J332" i="1"/>
  <c r="J300" i="1"/>
  <c r="J296" i="1"/>
  <c r="J292" i="1"/>
  <c r="J252" i="1"/>
  <c r="J248" i="1"/>
  <c r="J244" i="1"/>
  <c r="J216" i="1"/>
  <c r="J212" i="1"/>
  <c r="J180" i="1"/>
  <c r="J176" i="1"/>
  <c r="J148" i="1"/>
  <c r="J144" i="1"/>
  <c r="J116" i="1"/>
  <c r="J112" i="1"/>
  <c r="J84" i="1"/>
  <c r="J80" i="1"/>
  <c r="J52" i="1"/>
  <c r="J48" i="1"/>
  <c r="F497" i="1"/>
  <c r="F433" i="1"/>
  <c r="F369" i="1"/>
  <c r="F183" i="1"/>
  <c r="F119" i="1"/>
  <c r="F55" i="1"/>
  <c r="F515" i="1"/>
  <c r="F498" i="1"/>
  <c r="F485" i="1"/>
  <c r="F483" i="1"/>
  <c r="F466" i="1"/>
  <c r="F453" i="1"/>
  <c r="F451" i="1"/>
  <c r="F434" i="1"/>
  <c r="F421" i="1"/>
  <c r="F419" i="1"/>
  <c r="F402" i="1"/>
  <c r="F389" i="1"/>
  <c r="F387" i="1"/>
  <c r="F370" i="1"/>
  <c r="F357" i="1"/>
  <c r="F355" i="1"/>
  <c r="F338" i="1"/>
  <c r="F325" i="1"/>
  <c r="F323" i="1"/>
  <c r="F305" i="1"/>
  <c r="F301" i="1"/>
  <c r="F284" i="1"/>
  <c r="F280" i="1"/>
  <c r="F262" i="1"/>
  <c r="F260" i="1"/>
  <c r="F254" i="1"/>
  <c r="F235" i="1"/>
  <c r="F222" i="1"/>
  <c r="F220" i="1"/>
  <c r="F203" i="1"/>
  <c r="F184" i="1"/>
  <c r="F171" i="1"/>
  <c r="F169" i="1"/>
  <c r="F152" i="1"/>
  <c r="F139" i="1"/>
  <c r="F137" i="1"/>
  <c r="F120" i="1"/>
  <c r="F107" i="1"/>
  <c r="F105" i="1"/>
  <c r="F88" i="1"/>
  <c r="F75" i="1"/>
  <c r="F73" i="1"/>
  <c r="F56" i="1"/>
  <c r="F43" i="1"/>
  <c r="F41" i="1"/>
  <c r="F514" i="1"/>
  <c r="F501" i="1"/>
  <c r="F499" i="1"/>
  <c r="F482" i="1"/>
  <c r="F469" i="1"/>
  <c r="F467" i="1"/>
  <c r="F450" i="1"/>
  <c r="F437" i="1"/>
  <c r="F435" i="1"/>
  <c r="F418" i="1"/>
  <c r="F405" i="1"/>
  <c r="F403" i="1"/>
  <c r="F386" i="1"/>
  <c r="F373" i="1"/>
  <c r="F371" i="1"/>
  <c r="F354" i="1"/>
  <c r="F341" i="1"/>
  <c r="F339" i="1"/>
  <c r="F322" i="1"/>
  <c r="F302" i="1"/>
  <c r="F281" i="1"/>
  <c r="F257" i="1"/>
  <c r="F253" i="1"/>
  <c r="F238" i="1"/>
  <c r="F236" i="1"/>
  <c r="F219" i="1"/>
  <c r="F206" i="1"/>
  <c r="F204" i="1"/>
  <c r="F187" i="1"/>
  <c r="F185" i="1"/>
  <c r="F168" i="1"/>
  <c r="F155" i="1"/>
  <c r="F153" i="1"/>
  <c r="F136" i="1"/>
  <c r="F123" i="1"/>
  <c r="F121" i="1"/>
  <c r="F104" i="1"/>
  <c r="F91" i="1"/>
  <c r="F89" i="1"/>
  <c r="F72" i="1"/>
  <c r="F59" i="1"/>
  <c r="F57" i="1"/>
  <c r="F40" i="1"/>
  <c r="F511" i="1"/>
  <c r="F510" i="1"/>
  <c r="F503" i="1"/>
  <c r="F502" i="1"/>
  <c r="F495" i="1"/>
  <c r="F494" i="1"/>
  <c r="F487" i="1"/>
  <c r="F486" i="1"/>
  <c r="F479" i="1"/>
  <c r="F478" i="1"/>
  <c r="F471" i="1"/>
  <c r="F470" i="1"/>
  <c r="F463" i="1"/>
  <c r="F462" i="1"/>
  <c r="F455" i="1"/>
  <c r="F454" i="1"/>
  <c r="F447" i="1"/>
  <c r="F446" i="1"/>
  <c r="F439" i="1"/>
  <c r="F438" i="1"/>
  <c r="F431" i="1"/>
  <c r="F430" i="1"/>
  <c r="F423" i="1"/>
  <c r="F422" i="1"/>
  <c r="F415" i="1"/>
  <c r="F414" i="1"/>
  <c r="F407" i="1"/>
  <c r="F406" i="1"/>
  <c r="F399" i="1"/>
  <c r="F398" i="1"/>
  <c r="F391" i="1"/>
  <c r="F390" i="1"/>
  <c r="F383" i="1"/>
  <c r="F382" i="1"/>
  <c r="F375" i="1"/>
  <c r="F374" i="1"/>
  <c r="F367" i="1"/>
  <c r="F366" i="1"/>
  <c r="F359" i="1"/>
  <c r="F358" i="1"/>
  <c r="F351" i="1"/>
  <c r="F350" i="1"/>
  <c r="F343" i="1"/>
  <c r="F342" i="1"/>
  <c r="F335" i="1"/>
  <c r="F334" i="1"/>
  <c r="F327" i="1"/>
  <c r="F326" i="1"/>
  <c r="F318" i="1"/>
  <c r="F317" i="1"/>
  <c r="F308" i="1"/>
  <c r="F306" i="1"/>
  <c r="F297" i="1"/>
  <c r="F296" i="1"/>
  <c r="F295" i="1"/>
  <c r="F286" i="1"/>
  <c r="F285" i="1"/>
  <c r="F276" i="1"/>
  <c r="F274" i="1"/>
  <c r="F265" i="1"/>
  <c r="F264" i="1"/>
  <c r="F263" i="1"/>
  <c r="F258" i="1"/>
  <c r="F249" i="1"/>
  <c r="F247" i="1"/>
  <c r="F240" i="1"/>
  <c r="F239" i="1"/>
  <c r="F232" i="1"/>
  <c r="F231" i="1"/>
  <c r="F224" i="1"/>
  <c r="F223" i="1"/>
  <c r="F216" i="1"/>
  <c r="F215" i="1"/>
  <c r="F208" i="1"/>
  <c r="F207" i="1"/>
  <c r="F200" i="1"/>
  <c r="F199" i="1"/>
  <c r="F198" i="1"/>
  <c r="F197" i="1"/>
  <c r="F189" i="1"/>
  <c r="F188" i="1"/>
  <c r="F181" i="1"/>
  <c r="F180" i="1"/>
  <c r="F173" i="1"/>
  <c r="F172" i="1"/>
  <c r="F165" i="1"/>
  <c r="F164" i="1"/>
  <c r="F157" i="1"/>
  <c r="F156" i="1"/>
  <c r="F149" i="1"/>
  <c r="F148" i="1"/>
  <c r="F141" i="1"/>
  <c r="F140" i="1"/>
  <c r="F133" i="1"/>
  <c r="F132" i="1"/>
  <c r="F125" i="1"/>
  <c r="F124" i="1"/>
  <c r="F117" i="1"/>
  <c r="F116" i="1"/>
  <c r="F109" i="1"/>
  <c r="F108" i="1"/>
  <c r="F101" i="1"/>
  <c r="F100" i="1"/>
  <c r="F93" i="1"/>
  <c r="F92" i="1"/>
  <c r="F85" i="1"/>
  <c r="F84" i="1"/>
  <c r="F77" i="1"/>
  <c r="F76" i="1"/>
  <c r="F69" i="1"/>
  <c r="F68" i="1"/>
  <c r="F61" i="1"/>
  <c r="F60" i="1"/>
  <c r="F53" i="1"/>
  <c r="F52" i="1"/>
  <c r="F45" i="1"/>
  <c r="F44" i="1"/>
  <c r="F37" i="1"/>
  <c r="F36" i="1"/>
  <c r="E25" i="6"/>
  <c r="E23" i="6"/>
  <c r="E21" i="6"/>
  <c r="D12" i="6"/>
  <c r="B7" i="8"/>
  <c r="F10" i="8"/>
  <c r="F11" i="8"/>
  <c r="D11" i="1"/>
  <c r="F512" i="1"/>
  <c r="F508" i="1"/>
  <c r="F504" i="1"/>
  <c r="F500" i="1"/>
  <c r="F496" i="1"/>
  <c r="F492" i="1"/>
  <c r="F488" i="1"/>
  <c r="F484" i="1"/>
  <c r="F480" i="1"/>
  <c r="F476" i="1"/>
  <c r="F472" i="1"/>
  <c r="F468" i="1"/>
  <c r="F464" i="1"/>
  <c r="F460" i="1"/>
  <c r="F456" i="1"/>
  <c r="F452" i="1"/>
  <c r="F448" i="1"/>
  <c r="F444" i="1"/>
  <c r="F440" i="1"/>
  <c r="F436" i="1"/>
  <c r="F432" i="1"/>
  <c r="F428" i="1"/>
  <c r="F424" i="1"/>
  <c r="F420" i="1"/>
  <c r="F416" i="1"/>
  <c r="F412" i="1"/>
  <c r="F408" i="1"/>
  <c r="F404" i="1"/>
  <c r="F400" i="1"/>
  <c r="F396" i="1"/>
  <c r="F392" i="1"/>
  <c r="F388" i="1"/>
  <c r="F384" i="1"/>
  <c r="F380" i="1"/>
  <c r="F376" i="1"/>
  <c r="F372" i="1"/>
  <c r="F368" i="1"/>
  <c r="F364" i="1"/>
  <c r="F360" i="1"/>
  <c r="F356" i="1"/>
  <c r="F352" i="1"/>
  <c r="F348" i="1"/>
  <c r="F344" i="1"/>
  <c r="F340" i="1"/>
  <c r="F336" i="1"/>
  <c r="F332" i="1"/>
  <c r="F328" i="1"/>
  <c r="F324" i="1"/>
  <c r="F320" i="1"/>
  <c r="F319" i="1"/>
  <c r="F314" i="1"/>
  <c r="F309" i="1"/>
  <c r="F304" i="1"/>
  <c r="F303" i="1"/>
  <c r="F298" i="1"/>
  <c r="F293" i="1"/>
  <c r="F288" i="1"/>
  <c r="F287" i="1"/>
  <c r="F282" i="1"/>
  <c r="F277" i="1"/>
  <c r="F272" i="1"/>
  <c r="F271" i="1"/>
  <c r="F266" i="1"/>
  <c r="F261" i="1"/>
  <c r="F256" i="1"/>
  <c r="F255" i="1"/>
  <c r="F250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5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D19" i="1"/>
  <c r="D20" i="1" s="1"/>
  <c r="D21" i="1" s="1"/>
  <c r="D22" i="1" s="1"/>
  <c r="D23" i="1" s="1"/>
  <c r="D24" i="1" s="1"/>
  <c r="D25" i="1" s="1"/>
  <c r="F315" i="1"/>
  <c r="F307" i="1"/>
  <c r="F299" i="1"/>
  <c r="F291" i="1"/>
  <c r="F283" i="1"/>
  <c r="F275" i="1"/>
  <c r="F267" i="1"/>
  <c r="F259" i="1"/>
  <c r="F251" i="1"/>
  <c r="F248" i="1"/>
  <c r="C13" i="6"/>
  <c r="B24" i="4"/>
  <c r="B20" i="4"/>
  <c r="B16" i="4"/>
  <c r="B12" i="4"/>
  <c r="B8" i="4"/>
  <c r="F12" i="8" l="1"/>
  <c r="F13" i="8"/>
  <c r="F14" i="8" s="1"/>
  <c r="D13" i="1"/>
  <c r="D13" i="6"/>
  <c r="C14" i="6"/>
  <c r="B5" i="4"/>
  <c r="F7" i="3" s="1"/>
  <c r="F8" i="3" s="1"/>
  <c r="E15" i="1" l="1"/>
  <c r="D14" i="6"/>
  <c r="C15" i="6"/>
  <c r="C7" i="4"/>
  <c r="C8" i="4" s="1"/>
  <c r="F10" i="3"/>
  <c r="F11" i="3" s="1"/>
  <c r="F9" i="3"/>
  <c r="D7" i="4" l="1"/>
  <c r="E16" i="1"/>
  <c r="J15" i="1"/>
  <c r="G15" i="1"/>
  <c r="H15" i="1"/>
  <c r="D15" i="6"/>
  <c r="C16" i="6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D8" i="4"/>
  <c r="D5" i="4" s="1"/>
  <c r="F12" i="3" s="1"/>
  <c r="H16" i="1" l="1"/>
  <c r="J16" i="1"/>
  <c r="G16" i="1"/>
  <c r="E17" i="1"/>
  <c r="F17" i="1" s="1"/>
  <c r="D16" i="6"/>
  <c r="C17" i="6"/>
  <c r="G17" i="1" l="1"/>
  <c r="G13" i="1" s="1"/>
  <c r="H17" i="1"/>
  <c r="H13" i="1" s="1"/>
  <c r="F12" i="7" s="1"/>
  <c r="E18" i="1"/>
  <c r="J17" i="1"/>
  <c r="D17" i="6"/>
  <c r="C18" i="6"/>
  <c r="F18" i="1" l="1"/>
  <c r="J18" i="1"/>
  <c r="E19" i="1"/>
  <c r="D18" i="6"/>
  <c r="C19" i="6"/>
  <c r="E20" i="1" l="1"/>
  <c r="F19" i="1"/>
  <c r="J19" i="1"/>
  <c r="D19" i="6"/>
  <c r="C20" i="6"/>
  <c r="F20" i="1" l="1"/>
  <c r="J20" i="1"/>
  <c r="E21" i="1"/>
  <c r="D20" i="6"/>
  <c r="C21" i="6"/>
  <c r="E22" i="1" l="1"/>
  <c r="F21" i="1"/>
  <c r="J21" i="1"/>
  <c r="D21" i="6"/>
  <c r="C22" i="6"/>
  <c r="F22" i="1" l="1"/>
  <c r="J22" i="1"/>
  <c r="E23" i="1"/>
  <c r="D22" i="6"/>
  <c r="C23" i="6"/>
  <c r="E24" i="1" l="1"/>
  <c r="F23" i="1"/>
  <c r="J23" i="1"/>
  <c r="D23" i="6"/>
  <c r="C24" i="6"/>
  <c r="F24" i="1" l="1"/>
  <c r="J24" i="1"/>
  <c r="E25" i="1"/>
  <c r="D24" i="6"/>
  <c r="C25" i="6"/>
  <c r="J25" i="1" l="1"/>
  <c r="J13" i="1" s="1"/>
  <c r="F25" i="1"/>
  <c r="F13" i="1" s="1"/>
  <c r="E13" i="1"/>
  <c r="D25" i="6"/>
  <c r="C26" i="6"/>
  <c r="D26" i="6" l="1"/>
  <c r="C27" i="6"/>
  <c r="J9" i="7" l="1"/>
  <c r="J10" i="7" s="1"/>
  <c r="A11" i="1"/>
  <c r="A12" i="1" s="1"/>
  <c r="D27" i="6"/>
  <c r="C28" i="6"/>
  <c r="D28" i="6" l="1"/>
  <c r="C29" i="6"/>
  <c r="D29" i="6" l="1"/>
  <c r="C30" i="6"/>
  <c r="D30" i="6" l="1"/>
  <c r="C31" i="6"/>
  <c r="D31" i="6" l="1"/>
  <c r="C32" i="6"/>
  <c r="D32" i="6" l="1"/>
  <c r="C33" i="6"/>
  <c r="D33" i="6" l="1"/>
  <c r="C34" i="6"/>
  <c r="D34" i="6" l="1"/>
  <c r="C35" i="6"/>
  <c r="D35" i="6" l="1"/>
  <c r="C36" i="6"/>
  <c r="D36" i="6" l="1"/>
  <c r="C37" i="6"/>
  <c r="D37" i="6" l="1"/>
  <c r="C38" i="6"/>
  <c r="D38" i="6" l="1"/>
  <c r="C39" i="6"/>
  <c r="D39" i="6" l="1"/>
  <c r="C40" i="6"/>
  <c r="D40" i="6" l="1"/>
  <c r="C41" i="6"/>
  <c r="D41" i="6" l="1"/>
  <c r="C42" i="6"/>
  <c r="D42" i="6" l="1"/>
  <c r="C43" i="6"/>
  <c r="D43" i="6" l="1"/>
  <c r="C44" i="6"/>
  <c r="D44" i="6" l="1"/>
  <c r="C45" i="6"/>
  <c r="D45" i="6" l="1"/>
  <c r="C46" i="6"/>
  <c r="D46" i="6" l="1"/>
  <c r="C47" i="6"/>
  <c r="D47" i="6" l="1"/>
  <c r="C48" i="6"/>
  <c r="D48" i="6" l="1"/>
  <c r="C49" i="6"/>
  <c r="D49" i="6" l="1"/>
  <c r="C50" i="6"/>
  <c r="D50" i="6" l="1"/>
  <c r="C51" i="6"/>
  <c r="D51" i="6" l="1"/>
  <c r="C52" i="6"/>
  <c r="D52" i="6" l="1"/>
  <c r="C53" i="6"/>
  <c r="D53" i="6" l="1"/>
  <c r="C54" i="6"/>
  <c r="D54" i="6" l="1"/>
  <c r="C55" i="6"/>
  <c r="D55" i="6" l="1"/>
  <c r="C56" i="6"/>
  <c r="D56" i="6" l="1"/>
  <c r="C57" i="6"/>
  <c r="D57" i="6" l="1"/>
  <c r="C58" i="6"/>
  <c r="D58" i="6" l="1"/>
  <c r="C59" i="6"/>
  <c r="D59" i="6" l="1"/>
  <c r="C60" i="6"/>
  <c r="D60" i="6" l="1"/>
  <c r="C61" i="6"/>
  <c r="D61" i="6" l="1"/>
  <c r="C62" i="6"/>
  <c r="D62" i="6" l="1"/>
  <c r="C63" i="6"/>
  <c r="D63" i="6" l="1"/>
  <c r="C64" i="6"/>
  <c r="D64" i="6" l="1"/>
  <c r="C65" i="6"/>
  <c r="D65" i="6" l="1"/>
  <c r="C66" i="6"/>
  <c r="D66" i="6" l="1"/>
  <c r="C67" i="6"/>
  <c r="D67" i="6" l="1"/>
  <c r="C68" i="6"/>
  <c r="D68" i="6" l="1"/>
  <c r="C69" i="6"/>
  <c r="D69" i="6" l="1"/>
  <c r="C70" i="6"/>
  <c r="D70" i="6" l="1"/>
  <c r="C71" i="6"/>
  <c r="D71" i="6" l="1"/>
  <c r="C72" i="6"/>
  <c r="D72" i="6" l="1"/>
  <c r="C73" i="6"/>
  <c r="D73" i="6" l="1"/>
  <c r="C74" i="6"/>
  <c r="D74" i="6" l="1"/>
  <c r="C75" i="6"/>
  <c r="D75" i="6" l="1"/>
  <c r="C76" i="6"/>
  <c r="D76" i="6" l="1"/>
  <c r="C77" i="6"/>
  <c r="D77" i="6" l="1"/>
  <c r="C78" i="6"/>
  <c r="D78" i="6" l="1"/>
  <c r="C79" i="6"/>
  <c r="D79" i="6" l="1"/>
  <c r="C80" i="6"/>
  <c r="D80" i="6" l="1"/>
  <c r="C81" i="6"/>
  <c r="D81" i="6" l="1"/>
  <c r="C82" i="6"/>
  <c r="D82" i="6" l="1"/>
  <c r="C83" i="6"/>
  <c r="D83" i="6" l="1"/>
  <c r="C84" i="6"/>
  <c r="D84" i="6" l="1"/>
  <c r="C85" i="6"/>
  <c r="D85" i="6" l="1"/>
  <c r="C86" i="6"/>
  <c r="C87" i="6" l="1"/>
  <c r="D86" i="6"/>
  <c r="C88" i="6" l="1"/>
  <c r="D87" i="6"/>
  <c r="C89" i="6" l="1"/>
  <c r="D88" i="6"/>
  <c r="C90" i="6" l="1"/>
  <c r="D89" i="6"/>
  <c r="C91" i="6" l="1"/>
  <c r="D90" i="6"/>
  <c r="D91" i="6" l="1"/>
  <c r="C92" i="6"/>
  <c r="D92" i="6" l="1"/>
  <c r="C93" i="6"/>
  <c r="D93" i="6" l="1"/>
  <c r="C94" i="6"/>
  <c r="D94" i="6" l="1"/>
  <c r="C95" i="6"/>
  <c r="D95" i="6" l="1"/>
  <c r="C96" i="6"/>
  <c r="C97" i="6" l="1"/>
  <c r="D96" i="6"/>
  <c r="D97" i="6" l="1"/>
  <c r="C98" i="6"/>
  <c r="C99" i="6" l="1"/>
  <c r="D98" i="6"/>
  <c r="D99" i="6" l="1"/>
  <c r="C100" i="6"/>
  <c r="C101" i="6" l="1"/>
  <c r="D100" i="6"/>
  <c r="C102" i="6" l="1"/>
  <c r="D101" i="6"/>
  <c r="C103" i="6" l="1"/>
  <c r="D102" i="6"/>
  <c r="C104" i="6" l="1"/>
  <c r="D103" i="6"/>
  <c r="C105" i="6" l="1"/>
  <c r="D104" i="6"/>
  <c r="C106" i="6" l="1"/>
  <c r="D105" i="6"/>
  <c r="C107" i="6" l="1"/>
  <c r="D106" i="6"/>
  <c r="C108" i="6" l="1"/>
  <c r="D107" i="6"/>
  <c r="C109" i="6" l="1"/>
  <c r="D108" i="6"/>
  <c r="C110" i="6" l="1"/>
  <c r="D109" i="6"/>
  <c r="C111" i="6" l="1"/>
  <c r="D110" i="6"/>
  <c r="C112" i="6" l="1"/>
  <c r="D111" i="6"/>
  <c r="C113" i="6" l="1"/>
  <c r="D112" i="6"/>
  <c r="C114" i="6" l="1"/>
  <c r="D113" i="6"/>
  <c r="C115" i="6" l="1"/>
  <c r="D114" i="6"/>
  <c r="C116" i="6" l="1"/>
  <c r="D115" i="6"/>
  <c r="C117" i="6" l="1"/>
  <c r="D116" i="6"/>
  <c r="C118" i="6" l="1"/>
  <c r="D117" i="6"/>
  <c r="C119" i="6" l="1"/>
  <c r="D118" i="6"/>
  <c r="C120" i="6" l="1"/>
  <c r="D119" i="6"/>
  <c r="C121" i="6" l="1"/>
  <c r="D120" i="6"/>
  <c r="C122" i="6" l="1"/>
  <c r="D121" i="6"/>
  <c r="C123" i="6" l="1"/>
  <c r="D122" i="6"/>
  <c r="C124" i="6" l="1"/>
  <c r="D123" i="6"/>
  <c r="C125" i="6" l="1"/>
  <c r="D124" i="6"/>
  <c r="C126" i="6" l="1"/>
  <c r="D125" i="6"/>
  <c r="C127" i="6" l="1"/>
  <c r="D126" i="6"/>
  <c r="C128" i="6" l="1"/>
  <c r="D127" i="6"/>
  <c r="C129" i="6" l="1"/>
  <c r="D128" i="6"/>
  <c r="C130" i="6" l="1"/>
  <c r="D129" i="6"/>
  <c r="C131" i="6" l="1"/>
  <c r="D130" i="6"/>
  <c r="C132" i="6" l="1"/>
  <c r="D131" i="6"/>
  <c r="C133" i="6" l="1"/>
  <c r="D132" i="6"/>
  <c r="C134" i="6" l="1"/>
  <c r="D133" i="6"/>
  <c r="C135" i="6" l="1"/>
  <c r="D134" i="6"/>
  <c r="C136" i="6" l="1"/>
  <c r="D135" i="6"/>
  <c r="C137" i="6" l="1"/>
  <c r="D136" i="6"/>
  <c r="C138" i="6" l="1"/>
  <c r="D137" i="6"/>
  <c r="C139" i="6" l="1"/>
  <c r="D138" i="6"/>
  <c r="C140" i="6" l="1"/>
  <c r="D139" i="6"/>
  <c r="C141" i="6" l="1"/>
  <c r="D140" i="6"/>
  <c r="C142" i="6" l="1"/>
  <c r="D141" i="6"/>
  <c r="C143" i="6" l="1"/>
  <c r="D142" i="6"/>
  <c r="C144" i="6" l="1"/>
  <c r="D143" i="6"/>
  <c r="C145" i="6" l="1"/>
  <c r="D144" i="6"/>
  <c r="C146" i="6" l="1"/>
  <c r="D145" i="6"/>
  <c r="C147" i="6" l="1"/>
  <c r="D146" i="6"/>
  <c r="C148" i="6" l="1"/>
  <c r="D147" i="6"/>
  <c r="C149" i="6" l="1"/>
  <c r="D148" i="6"/>
  <c r="C150" i="6" l="1"/>
  <c r="D149" i="6"/>
  <c r="C151" i="6" l="1"/>
  <c r="D150" i="6"/>
  <c r="C152" i="6" l="1"/>
  <c r="D151" i="6"/>
  <c r="C153" i="6" l="1"/>
  <c r="D152" i="6"/>
  <c r="C154" i="6" l="1"/>
  <c r="D153" i="6"/>
  <c r="C155" i="6" l="1"/>
  <c r="D154" i="6"/>
  <c r="C156" i="6" l="1"/>
  <c r="D155" i="6"/>
  <c r="C157" i="6" l="1"/>
  <c r="D156" i="6"/>
  <c r="C158" i="6" l="1"/>
  <c r="D157" i="6"/>
  <c r="C159" i="6" l="1"/>
  <c r="D158" i="6"/>
  <c r="C160" i="6" l="1"/>
  <c r="D159" i="6"/>
  <c r="C161" i="6" l="1"/>
  <c r="D160" i="6"/>
  <c r="C162" i="6" l="1"/>
  <c r="D161" i="6"/>
  <c r="C163" i="6" l="1"/>
  <c r="D162" i="6"/>
  <c r="C164" i="6" l="1"/>
  <c r="D163" i="6"/>
  <c r="C165" i="6" l="1"/>
  <c r="D164" i="6"/>
  <c r="C166" i="6" l="1"/>
  <c r="D165" i="6"/>
  <c r="C167" i="6" l="1"/>
  <c r="D166" i="6"/>
  <c r="C168" i="6" l="1"/>
  <c r="D167" i="6"/>
  <c r="C169" i="6" l="1"/>
  <c r="D168" i="6"/>
  <c r="C170" i="6" l="1"/>
  <c r="D169" i="6"/>
  <c r="C171" i="6" l="1"/>
  <c r="D170" i="6"/>
  <c r="C172" i="6" l="1"/>
  <c r="D171" i="6"/>
  <c r="C173" i="6" l="1"/>
  <c r="D172" i="6"/>
  <c r="C174" i="6" l="1"/>
  <c r="D173" i="6"/>
  <c r="C175" i="6" l="1"/>
  <c r="D174" i="6"/>
  <c r="C176" i="6" l="1"/>
  <c r="D175" i="6"/>
  <c r="C177" i="6" l="1"/>
  <c r="D176" i="6"/>
  <c r="C178" i="6" l="1"/>
  <c r="D177" i="6"/>
  <c r="C179" i="6" l="1"/>
  <c r="D178" i="6"/>
  <c r="C180" i="6" l="1"/>
  <c r="D179" i="6"/>
  <c r="D180" i="6" l="1"/>
  <c r="B9" i="6" s="1"/>
  <c r="C181" i="6"/>
  <c r="F12" i="6" l="1"/>
  <c r="F13" i="6" s="1"/>
  <c r="F14" i="6" s="1"/>
  <c r="F15" i="6" s="1"/>
  <c r="F16" i="6" s="1"/>
  <c r="F17" i="6" s="1"/>
  <c r="F18" i="6" s="1"/>
  <c r="G21" i="6"/>
  <c r="G25" i="6"/>
  <c r="G29" i="6"/>
  <c r="G33" i="6"/>
  <c r="G37" i="6"/>
  <c r="G41" i="6"/>
  <c r="G45" i="6"/>
  <c r="G49" i="6"/>
  <c r="G53" i="6"/>
  <c r="G57" i="6"/>
  <c r="G61" i="6"/>
  <c r="G65" i="6"/>
  <c r="G69" i="6"/>
  <c r="G73" i="6"/>
  <c r="G77" i="6"/>
  <c r="G81" i="6"/>
  <c r="G85" i="6"/>
  <c r="G89" i="6"/>
  <c r="G93" i="6"/>
  <c r="G97" i="6"/>
  <c r="G101" i="6"/>
  <c r="G105" i="6"/>
  <c r="G109" i="6"/>
  <c r="G113" i="6"/>
  <c r="G117" i="6"/>
  <c r="G121" i="6"/>
  <c r="G125" i="6"/>
  <c r="G129" i="6"/>
  <c r="G133" i="6"/>
  <c r="G137" i="6"/>
  <c r="G141" i="6"/>
  <c r="G145" i="6"/>
  <c r="G149" i="6"/>
  <c r="G153" i="6"/>
  <c r="G157" i="6"/>
  <c r="G161" i="6"/>
  <c r="G165" i="6"/>
  <c r="G169" i="6"/>
  <c r="G173" i="6"/>
  <c r="G177" i="6"/>
  <c r="F7" i="5"/>
  <c r="G181" i="6"/>
  <c r="G13" i="6"/>
  <c r="E13" i="6" s="1"/>
  <c r="G15" i="6"/>
  <c r="E15" i="6" s="1"/>
  <c r="G17" i="6"/>
  <c r="E17" i="6" s="1"/>
  <c r="G20" i="6"/>
  <c r="G24" i="6"/>
  <c r="G28" i="6"/>
  <c r="G32" i="6"/>
  <c r="G36" i="6"/>
  <c r="G40" i="6"/>
  <c r="G44" i="6"/>
  <c r="G48" i="6"/>
  <c r="G52" i="6"/>
  <c r="G56" i="6"/>
  <c r="G60" i="6"/>
  <c r="G64" i="6"/>
  <c r="G68" i="6"/>
  <c r="G72" i="6"/>
  <c r="G76" i="6"/>
  <c r="G80" i="6"/>
  <c r="G84" i="6"/>
  <c r="G88" i="6"/>
  <c r="G92" i="6"/>
  <c r="G96" i="6"/>
  <c r="G100" i="6"/>
  <c r="G104" i="6"/>
  <c r="G108" i="6"/>
  <c r="G112" i="6"/>
  <c r="G116" i="6"/>
  <c r="G120" i="6"/>
  <c r="G124" i="6"/>
  <c r="G128" i="6"/>
  <c r="G132" i="6"/>
  <c r="G136" i="6"/>
  <c r="G140" i="6"/>
  <c r="G144" i="6"/>
  <c r="G148" i="6"/>
  <c r="G152" i="6"/>
  <c r="G19" i="6"/>
  <c r="G23" i="6"/>
  <c r="G27" i="6"/>
  <c r="G31" i="6"/>
  <c r="G35" i="6"/>
  <c r="G39" i="6"/>
  <c r="G43" i="6"/>
  <c r="G47" i="6"/>
  <c r="G51" i="6"/>
  <c r="G55" i="6"/>
  <c r="G59" i="6"/>
  <c r="G63" i="6"/>
  <c r="G67" i="6"/>
  <c r="G71" i="6"/>
  <c r="G75" i="6"/>
  <c r="G79" i="6"/>
  <c r="G83" i="6"/>
  <c r="G87" i="6"/>
  <c r="G91" i="6"/>
  <c r="G95" i="6"/>
  <c r="G99" i="6"/>
  <c r="G103" i="6"/>
  <c r="G107" i="6"/>
  <c r="G111" i="6"/>
  <c r="G115" i="6"/>
  <c r="G119" i="6"/>
  <c r="G123" i="6"/>
  <c r="G127" i="6"/>
  <c r="G131" i="6"/>
  <c r="G135" i="6"/>
  <c r="G139" i="6"/>
  <c r="G143" i="6"/>
  <c r="G147" i="6"/>
  <c r="G151" i="6"/>
  <c r="G155" i="6"/>
  <c r="G159" i="6"/>
  <c r="G163" i="6"/>
  <c r="G167" i="6"/>
  <c r="G171" i="6"/>
  <c r="G175" i="6"/>
  <c r="G2" i="6"/>
  <c r="G4" i="6" s="1"/>
  <c r="G180" i="6"/>
  <c r="E11" i="6"/>
  <c r="G14" i="6"/>
  <c r="E14" i="6" s="1"/>
  <c r="G16" i="6"/>
  <c r="E16" i="6" s="1"/>
  <c r="G18" i="6"/>
  <c r="G22" i="6"/>
  <c r="G26" i="6"/>
  <c r="G30" i="6"/>
  <c r="G34" i="6"/>
  <c r="G38" i="6"/>
  <c r="G42" i="6"/>
  <c r="G46" i="6"/>
  <c r="G50" i="6"/>
  <c r="G54" i="6"/>
  <c r="G58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18" i="6"/>
  <c r="G122" i="6"/>
  <c r="G126" i="6"/>
  <c r="G130" i="6"/>
  <c r="G134" i="6"/>
  <c r="G138" i="6"/>
  <c r="G142" i="6"/>
  <c r="G146" i="6"/>
  <c r="G150" i="6"/>
  <c r="G154" i="6"/>
  <c r="G158" i="6"/>
  <c r="G162" i="6"/>
  <c r="G166" i="6"/>
  <c r="G170" i="6"/>
  <c r="G174" i="6"/>
  <c r="G156" i="6"/>
  <c r="G164" i="6"/>
  <c r="G172" i="6"/>
  <c r="G179" i="6"/>
  <c r="G160" i="6"/>
  <c r="G168" i="6"/>
  <c r="G176" i="6"/>
  <c r="G12" i="6"/>
  <c r="E12" i="6" s="1"/>
  <c r="G178" i="6"/>
  <c r="E18" i="6" l="1"/>
  <c r="G10" i="6"/>
  <c r="F13" i="5"/>
  <c r="J12" i="6"/>
  <c r="I12" i="6"/>
  <c r="H12" i="6"/>
  <c r="H11" i="6"/>
  <c r="E8" i="6"/>
  <c r="I11" i="6"/>
  <c r="I8" i="6" s="1"/>
  <c r="J11" i="6"/>
  <c r="J8" i="6" s="1"/>
  <c r="F12" i="5" s="1"/>
  <c r="F9" i="5"/>
  <c r="F19" i="6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106" i="6" s="1"/>
  <c r="F107" i="6" s="1"/>
  <c r="F108" i="6" s="1"/>
  <c r="F109" i="6" s="1"/>
  <c r="F110" i="6" s="1"/>
  <c r="F111" i="6" s="1"/>
  <c r="F112" i="6" s="1"/>
  <c r="F113" i="6" s="1"/>
  <c r="F114" i="6" s="1"/>
  <c r="F115" i="6" s="1"/>
  <c r="F116" i="6" s="1"/>
  <c r="F117" i="6" s="1"/>
  <c r="F118" i="6" s="1"/>
  <c r="F119" i="6" s="1"/>
  <c r="F120" i="6" s="1"/>
  <c r="F121" i="6" s="1"/>
  <c r="F122" i="6" s="1"/>
  <c r="F123" i="6" s="1"/>
  <c r="F124" i="6" s="1"/>
  <c r="F125" i="6" s="1"/>
  <c r="F126" i="6" s="1"/>
  <c r="F127" i="6" s="1"/>
  <c r="F128" i="6" s="1"/>
  <c r="F129" i="6" s="1"/>
  <c r="F130" i="6" s="1"/>
  <c r="F131" i="6" s="1"/>
  <c r="F132" i="6" s="1"/>
  <c r="F133" i="6" s="1"/>
  <c r="F134" i="6" s="1"/>
  <c r="F135" i="6" s="1"/>
  <c r="F136" i="6" s="1"/>
  <c r="F137" i="6" s="1"/>
  <c r="F138" i="6" s="1"/>
  <c r="F139" i="6" s="1"/>
  <c r="F140" i="6" s="1"/>
  <c r="F141" i="6" s="1"/>
  <c r="F142" i="6" s="1"/>
  <c r="F143" i="6" s="1"/>
  <c r="F144" i="6" s="1"/>
  <c r="F145" i="6" s="1"/>
  <c r="F146" i="6" s="1"/>
  <c r="F147" i="6" s="1"/>
  <c r="F148" i="6" s="1"/>
  <c r="F149" i="6" s="1"/>
  <c r="F150" i="6" s="1"/>
  <c r="F151" i="6" s="1"/>
  <c r="F152" i="6" s="1"/>
  <c r="F153" i="6" s="1"/>
  <c r="F154" i="6" s="1"/>
  <c r="F155" i="6" s="1"/>
  <c r="F156" i="6" s="1"/>
  <c r="F157" i="6" s="1"/>
  <c r="F158" i="6" s="1"/>
  <c r="F159" i="6" s="1"/>
  <c r="F160" i="6" s="1"/>
  <c r="F161" i="6" s="1"/>
  <c r="F162" i="6" s="1"/>
  <c r="F163" i="6" s="1"/>
  <c r="F164" i="6" s="1"/>
  <c r="F165" i="6" s="1"/>
  <c r="F166" i="6" s="1"/>
  <c r="F167" i="6" s="1"/>
  <c r="F168" i="6" s="1"/>
  <c r="F169" i="6" s="1"/>
  <c r="F170" i="6" s="1"/>
  <c r="F171" i="6" s="1"/>
  <c r="F172" i="6" s="1"/>
  <c r="F173" i="6" s="1"/>
  <c r="F174" i="6" s="1"/>
  <c r="F175" i="6" s="1"/>
  <c r="F176" i="6" s="1"/>
  <c r="F177" i="6" s="1"/>
  <c r="F178" i="6" s="1"/>
  <c r="F179" i="6" s="1"/>
  <c r="F180" i="6" s="1"/>
  <c r="F181" i="6" s="1"/>
  <c r="F10" i="6" l="1"/>
  <c r="H8" i="6"/>
  <c r="F8" i="5" s="1"/>
  <c r="F10" i="5" l="1"/>
  <c r="F11" i="5" s="1"/>
  <c r="F6" i="5"/>
</calcChain>
</file>

<file path=xl/sharedStrings.xml><?xml version="1.0" encoding="utf-8"?>
<sst xmlns="http://schemas.openxmlformats.org/spreadsheetml/2006/main" count="119" uniqueCount="82">
  <si>
    <t xml:space="preserve">  This workbook computes queuing results for the following models:</t>
  </si>
  <si>
    <t>M / M / s</t>
  </si>
  <si>
    <t>M / M / s with finite queue length</t>
  </si>
  <si>
    <t>M / M / s with finite arrival population</t>
  </si>
  <si>
    <t>M / G / 1</t>
  </si>
  <si>
    <t xml:space="preserve">   Click on the page tab to use the model of your choice.  Enter the required</t>
  </si>
  <si>
    <t xml:space="preserve">   parameters in the boxes.</t>
  </si>
  <si>
    <t xml:space="preserve">   Parameters for all models are initially linked to those entered for M/M/s.</t>
  </si>
  <si>
    <t xml:space="preserve">   servers plus queue capacity in M/M/s with finite queue length, and a population</t>
  </si>
  <si>
    <t xml:space="preserve">M/M/s </t>
  </si>
  <si>
    <t>Arrival rate</t>
  </si>
  <si>
    <t>Assumes Poisson process for</t>
  </si>
  <si>
    <t xml:space="preserve">Service rate </t>
  </si>
  <si>
    <t>arrivals and services.</t>
  </si>
  <si>
    <t xml:space="preserve">Number of servers </t>
  </si>
  <si>
    <t>Utilization</t>
  </si>
  <si>
    <t>P(0), probability that the system is empty</t>
  </si>
  <si>
    <t>Lq, expected queue length</t>
  </si>
  <si>
    <t>L, expected number in system</t>
  </si>
  <si>
    <t>Wq, expected time in queue</t>
  </si>
  <si>
    <t>W, expected total time in system</t>
  </si>
  <si>
    <t>Probability that a customer waits</t>
  </si>
  <si>
    <t>lambda/mu</t>
  </si>
  <si>
    <t>s-1</t>
  </si>
  <si>
    <t>/s</t>
  </si>
  <si>
    <t xml:space="preserve"> s-1 factorial =</t>
  </si>
  <si>
    <t>P(0) =</t>
  </si>
  <si>
    <t>P(n)</t>
  </si>
  <si>
    <t>THE ARRIVAL RATE SHOULD BE LESS THAN THE OVERALL SERVICE RATE!</t>
  </si>
  <si>
    <t xml:space="preserve"> </t>
  </si>
  <si>
    <t>M/M/s with Finite Queue</t>
  </si>
  <si>
    <t>comp of Lq</t>
  </si>
  <si>
    <t>WARNING:  This worksheet is limited to</t>
  </si>
  <si>
    <t xml:space="preserve">         Arrival rate </t>
  </si>
  <si>
    <t xml:space="preserve">         Service rate </t>
  </si>
  <si>
    <t xml:space="preserve"> s factorial =</t>
  </si>
  <si>
    <t>(# of servers + max. Q length)</t>
  </si>
  <si>
    <t xml:space="preserve">         Number of servers</t>
  </si>
  <si>
    <t xml:space="preserve">         Maximum queue length</t>
  </si>
  <si>
    <t>computation of L</t>
  </si>
  <si>
    <t>prob wait</t>
  </si>
  <si>
    <t>n</t>
  </si>
  <si>
    <t>Probability that a customer balks</t>
  </si>
  <si>
    <t>M/M/s with Finite Population</t>
  </si>
  <si>
    <t>overall arrival rate</t>
  </si>
  <si>
    <t xml:space="preserve">  (per customer)</t>
  </si>
  <si>
    <t xml:space="preserve">Arrival rate </t>
  </si>
  <si>
    <t xml:space="preserve">  (per server)</t>
  </si>
  <si>
    <t>Service rate</t>
  </si>
  <si>
    <t>WARNING:</t>
  </si>
  <si>
    <t>This worksheet is</t>
  </si>
  <si>
    <t xml:space="preserve">limited to a </t>
  </si>
  <si>
    <t>Population size</t>
  </si>
  <si>
    <t>population of 500!</t>
  </si>
  <si>
    <t>effective lambda</t>
  </si>
  <si>
    <t>Lq</t>
  </si>
  <si>
    <t>L</t>
  </si>
  <si>
    <t>M/G/1</t>
  </si>
  <si>
    <t>average</t>
  </si>
  <si>
    <t>service RATE</t>
  </si>
  <si>
    <t>Average service TIME</t>
  </si>
  <si>
    <t>Standard dev. of service time</t>
  </si>
  <si>
    <t>WARNING: This worksheet is limited to 170 servers!</t>
  </si>
  <si>
    <t xml:space="preserve"> a total of 170 in the system.</t>
  </si>
  <si>
    <t xml:space="preserve">   Calculations are limited to 170 servers in the M/M/s model, a total of 170</t>
  </si>
  <si>
    <t xml:space="preserve">   of 500 (170 servers) in M/M/s with finite arrival population.</t>
  </si>
  <si>
    <t>WARNING:  This worksheet is limited to 170 servers!</t>
  </si>
  <si>
    <t>Total Cost</t>
  </si>
  <si>
    <t>Service Technicians</t>
  </si>
  <si>
    <t>Inoperable Machines</t>
  </si>
  <si>
    <t>Hourly Cost</t>
  </si>
  <si>
    <t>per Unit</t>
  </si>
  <si>
    <t>per Hour</t>
  </si>
  <si>
    <t>U</t>
  </si>
  <si>
    <t>Ii, expected queue length</t>
  </si>
  <si>
    <t>I, expected number in system</t>
  </si>
  <si>
    <t>Ti, expected time in queue</t>
  </si>
  <si>
    <t>T, expected total time in system</t>
  </si>
  <si>
    <t>Ii</t>
  </si>
  <si>
    <t>I</t>
  </si>
  <si>
    <t>Ti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</si>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</sst>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000_)"/>
    <numFmt numFmtId="166" formatCode="&quot;$&quot;#,##0.00"/>
    <numFmt numFmtId="167" formatCode="0.00000"/>
  </numFmts>
  <fonts count="40" x14ac:knownFonts="1">
    <font>
      <sz val="12"/>
      <name val="Helv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4"/>
      <color indexed="8"/>
      <name val="Times New Roman"/>
      <family val="1"/>
    </font>
    <font>
      <b/>
      <sz val="14"/>
      <color indexed="32"/>
      <name val="Times New Roman"/>
      <family val="1"/>
    </font>
    <font>
      <b/>
      <sz val="16"/>
      <color indexed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8"/>
      <name val="Times New Roman"/>
      <family val="1"/>
    </font>
    <font>
      <b/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indexed="18"/>
      <name val="Arial"/>
      <family val="2"/>
    </font>
    <font>
      <b/>
      <sz val="12"/>
      <color indexed="32"/>
      <name val="Arial"/>
      <family val="2"/>
    </font>
    <font>
      <b/>
      <sz val="12"/>
      <name val="Arial"/>
      <family val="2"/>
    </font>
    <font>
      <b/>
      <sz val="10"/>
      <color indexed="32"/>
      <name val="Arial"/>
      <family val="2"/>
    </font>
    <font>
      <sz val="10"/>
      <color indexed="8"/>
      <name val="Arial"/>
      <family val="2"/>
    </font>
    <font>
      <b/>
      <sz val="14"/>
      <color indexed="32"/>
      <name val="Arial"/>
      <family val="2"/>
    </font>
    <font>
      <b/>
      <sz val="9"/>
      <color indexed="32"/>
      <name val="Arial"/>
      <family val="2"/>
    </font>
    <font>
      <sz val="9"/>
      <color indexed="18"/>
      <name val="Times New Roman"/>
      <family val="1"/>
    </font>
    <font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4"/>
      <name val="Arial"/>
      <family val="2"/>
    </font>
    <font>
      <b/>
      <sz val="11"/>
      <color indexed="14"/>
      <name val="Arial"/>
      <family val="2"/>
    </font>
    <font>
      <b/>
      <sz val="11"/>
      <color indexed="56"/>
      <name val="Arial"/>
      <family val="2"/>
    </font>
    <font>
      <b/>
      <sz val="12"/>
      <color indexed="14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164" fontId="0" fillId="0" borderId="0"/>
  </cellStyleXfs>
  <cellXfs count="93">
    <xf numFmtId="164" fontId="0" fillId="0" borderId="0" xfId="0"/>
    <xf numFmtId="164" fontId="1" fillId="0" borderId="0" xfId="0" applyFont="1" applyFill="1" applyBorder="1" applyAlignment="1" applyProtection="1">
      <alignment horizontal="left"/>
    </xf>
    <xf numFmtId="164" fontId="2" fillId="0" borderId="0" xfId="0" applyFont="1" applyFill="1" applyBorder="1" applyAlignment="1" applyProtection="1">
      <alignment horizontal="left"/>
    </xf>
    <xf numFmtId="164" fontId="1" fillId="0" borderId="0" xfId="0" applyFont="1" applyFill="1" applyBorder="1"/>
    <xf numFmtId="164" fontId="4" fillId="0" borderId="0" xfId="0" applyFont="1" applyFill="1" applyBorder="1"/>
    <xf numFmtId="164" fontId="5" fillId="0" borderId="0" xfId="0" applyFont="1" applyFill="1" applyBorder="1" applyAlignment="1" applyProtection="1">
      <alignment horizontal="left"/>
    </xf>
    <xf numFmtId="164" fontId="5" fillId="0" borderId="0" xfId="0" applyFont="1" applyFill="1" applyBorder="1"/>
    <xf numFmtId="164" fontId="7" fillId="0" borderId="0" xfId="0" applyFont="1"/>
    <xf numFmtId="164" fontId="8" fillId="0" borderId="0" xfId="0" applyFont="1" applyFill="1" applyBorder="1"/>
    <xf numFmtId="164" fontId="8" fillId="0" borderId="0" xfId="0" applyFont="1" applyFill="1" applyBorder="1" applyAlignment="1" applyProtection="1">
      <alignment horizontal="left"/>
    </xf>
    <xf numFmtId="164" fontId="8" fillId="0" borderId="0" xfId="0" applyFont="1" applyFill="1" applyBorder="1" applyAlignment="1">
      <alignment horizontal="centerContinuous"/>
    </xf>
    <xf numFmtId="164" fontId="2" fillId="0" borderId="0" xfId="0" applyFont="1" applyFill="1" applyBorder="1"/>
    <xf numFmtId="164" fontId="10" fillId="0" borderId="0" xfId="0" applyFont="1" applyFill="1" applyBorder="1" applyAlignment="1" applyProtection="1">
      <alignment horizontal="left"/>
    </xf>
    <xf numFmtId="164" fontId="8" fillId="0" borderId="0" xfId="0" applyFont="1" applyFill="1" applyBorder="1" applyProtection="1"/>
    <xf numFmtId="164" fontId="11" fillId="0" borderId="0" xfId="0" applyFont="1" applyFill="1" applyBorder="1" applyAlignment="1" applyProtection="1">
      <alignment horizontal="left"/>
    </xf>
    <xf numFmtId="37" fontId="8" fillId="0" borderId="0" xfId="0" applyNumberFormat="1" applyFont="1" applyFill="1" applyBorder="1" applyProtection="1"/>
    <xf numFmtId="164" fontId="12" fillId="0" borderId="0" xfId="0" applyFont="1" applyFill="1" applyBorder="1" applyAlignment="1" applyProtection="1">
      <alignment horizontal="left"/>
    </xf>
    <xf numFmtId="164" fontId="13" fillId="0" borderId="0" xfId="0" applyFont="1" applyFill="1" applyBorder="1" applyProtection="1"/>
    <xf numFmtId="10" fontId="2" fillId="0" borderId="0" xfId="0" applyNumberFormat="1" applyFont="1" applyFill="1" applyBorder="1" applyProtection="1"/>
    <xf numFmtId="164" fontId="8" fillId="0" borderId="0" xfId="0" applyFont="1" applyFill="1" applyBorder="1" applyAlignment="1" applyProtection="1">
      <alignment horizontal="right"/>
    </xf>
    <xf numFmtId="164" fontId="8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164" fontId="14" fillId="0" borderId="0" xfId="0" applyFont="1" applyFill="1" applyBorder="1" applyAlignment="1" applyProtection="1">
      <alignment horizontal="left"/>
    </xf>
    <xf numFmtId="164" fontId="14" fillId="0" borderId="0" xfId="0" applyFont="1" applyFill="1" applyBorder="1"/>
    <xf numFmtId="164" fontId="2" fillId="0" borderId="0" xfId="0" applyFont="1" applyFill="1" applyBorder="1" applyProtection="1"/>
    <xf numFmtId="164" fontId="2" fillId="0" borderId="0" xfId="0" applyFont="1" applyFill="1" applyBorder="1" applyAlignment="1" applyProtection="1">
      <alignment horizontal="center"/>
    </xf>
    <xf numFmtId="164" fontId="15" fillId="0" borderId="0" xfId="0" applyFont="1" applyFill="1" applyBorder="1" applyProtection="1"/>
    <xf numFmtId="37" fontId="8" fillId="0" borderId="0" xfId="0" applyNumberFormat="1" applyFont="1" applyFill="1" applyBorder="1" applyAlignment="1" applyProtection="1">
      <alignment horizontal="left"/>
    </xf>
    <xf numFmtId="164" fontId="16" fillId="2" borderId="0" xfId="0" applyFont="1" applyFill="1" applyBorder="1" applyAlignment="1" applyProtection="1">
      <alignment horizontal="left"/>
    </xf>
    <xf numFmtId="164" fontId="16" fillId="2" borderId="0" xfId="0" applyFont="1" applyFill="1" applyBorder="1" applyProtection="1"/>
    <xf numFmtId="164" fontId="18" fillId="2" borderId="1" xfId="0" applyFont="1" applyFill="1" applyBorder="1" applyProtection="1">
      <protection locked="0"/>
    </xf>
    <xf numFmtId="10" fontId="3" fillId="2" borderId="0" xfId="0" applyNumberFormat="1" applyFont="1" applyFill="1" applyBorder="1" applyProtection="1"/>
    <xf numFmtId="164" fontId="3" fillId="2" borderId="0" xfId="0" applyFont="1" applyFill="1" applyBorder="1" applyProtection="1"/>
    <xf numFmtId="164" fontId="19" fillId="2" borderId="0" xfId="0" applyFont="1" applyFill="1" applyBorder="1" applyAlignment="1" applyProtection="1">
      <alignment horizontal="left"/>
    </xf>
    <xf numFmtId="164" fontId="20" fillId="2" borderId="1" xfId="0" applyFont="1" applyFill="1" applyBorder="1" applyProtection="1">
      <protection locked="0"/>
    </xf>
    <xf numFmtId="10" fontId="19" fillId="2" borderId="0" xfId="0" applyNumberFormat="1" applyFont="1" applyFill="1" applyBorder="1" applyProtection="1"/>
    <xf numFmtId="165" fontId="19" fillId="2" borderId="0" xfId="0" applyNumberFormat="1" applyFont="1" applyFill="1" applyBorder="1" applyProtection="1"/>
    <xf numFmtId="164" fontId="21" fillId="2" borderId="0" xfId="0" applyFont="1" applyFill="1" applyBorder="1" applyAlignment="1" applyProtection="1">
      <alignment horizontal="left"/>
    </xf>
    <xf numFmtId="164" fontId="21" fillId="2" borderId="0" xfId="0" applyFont="1" applyFill="1" applyBorder="1" applyProtection="1"/>
    <xf numFmtId="164" fontId="21" fillId="2" borderId="0" xfId="0" applyFont="1" applyFill="1" applyBorder="1" applyProtection="1">
      <protection locked="0"/>
    </xf>
    <xf numFmtId="164" fontId="21" fillId="2" borderId="0" xfId="0" applyFont="1" applyFill="1" applyBorder="1" applyAlignment="1" applyProtection="1">
      <alignment horizontal="left"/>
      <protection locked="0"/>
    </xf>
    <xf numFmtId="164" fontId="23" fillId="2" borderId="0" xfId="0" applyFont="1" applyFill="1" applyBorder="1" applyAlignment="1" applyProtection="1">
      <alignment horizontal="left"/>
      <protection locked="0"/>
    </xf>
    <xf numFmtId="164" fontId="24" fillId="2" borderId="0" xfId="0" applyFont="1" applyFill="1" applyBorder="1" applyAlignment="1" applyProtection="1">
      <alignment horizontal="left"/>
    </xf>
    <xf numFmtId="164" fontId="27" fillId="2" borderId="0" xfId="0" applyFont="1" applyFill="1" applyBorder="1" applyProtection="1">
      <protection locked="0"/>
    </xf>
    <xf numFmtId="164" fontId="28" fillId="2" borderId="0" xfId="0" applyFont="1" applyFill="1" applyBorder="1" applyAlignment="1" applyProtection="1">
      <alignment horizontal="left"/>
    </xf>
    <xf numFmtId="165" fontId="3" fillId="2" borderId="0" xfId="0" applyNumberFormat="1" applyFont="1" applyFill="1" applyBorder="1" applyProtection="1"/>
    <xf numFmtId="164" fontId="3" fillId="2" borderId="0" xfId="0" applyFont="1" applyFill="1" applyBorder="1" applyAlignment="1" applyProtection="1">
      <alignment horizontal="center"/>
    </xf>
    <xf numFmtId="164" fontId="29" fillId="2" borderId="0" xfId="0" applyFont="1" applyFill="1" applyBorder="1" applyAlignment="1" applyProtection="1">
      <alignment horizontal="center"/>
    </xf>
    <xf numFmtId="164" fontId="36" fillId="2" borderId="0" xfId="0" applyFont="1" applyFill="1" applyBorder="1" applyProtection="1"/>
    <xf numFmtId="164" fontId="34" fillId="2" borderId="0" xfId="0" applyFont="1" applyFill="1" applyBorder="1" applyProtection="1"/>
    <xf numFmtId="164" fontId="35" fillId="2" borderId="0" xfId="0" applyFont="1" applyFill="1" applyBorder="1" applyProtection="1"/>
    <xf numFmtId="164" fontId="26" fillId="2" borderId="0" xfId="0" applyFont="1" applyFill="1" applyBorder="1" applyAlignment="1" applyProtection="1">
      <alignment horizontal="center"/>
    </xf>
    <xf numFmtId="164" fontId="27" fillId="2" borderId="0" xfId="0" applyFont="1" applyFill="1" applyBorder="1" applyAlignment="1" applyProtection="1">
      <alignment horizontal="right"/>
      <protection locked="0"/>
    </xf>
    <xf numFmtId="164" fontId="32" fillId="2" borderId="0" xfId="0" applyFont="1" applyFill="1" applyBorder="1" applyProtection="1"/>
    <xf numFmtId="164" fontId="19" fillId="2" borderId="0" xfId="0" applyFont="1" applyFill="1" applyBorder="1" applyProtection="1"/>
    <xf numFmtId="164" fontId="31" fillId="2" borderId="0" xfId="0" applyFont="1" applyFill="1" applyBorder="1" applyProtection="1"/>
    <xf numFmtId="0" fontId="0" fillId="0" borderId="0" xfId="0" applyNumberFormat="1"/>
    <xf numFmtId="0" fontId="16" fillId="2" borderId="0" xfId="0" applyNumberFormat="1" applyFont="1" applyFill="1" applyBorder="1" applyAlignment="1" applyProtection="1">
      <alignment horizontal="left"/>
      <protection locked="0"/>
    </xf>
    <xf numFmtId="164" fontId="27" fillId="2" borderId="0" xfId="0" applyFont="1" applyFill="1" applyBorder="1" applyAlignment="1" applyProtection="1">
      <alignment horizontal="right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27" fillId="2" borderId="0" xfId="0" applyNumberFormat="1" applyFont="1" applyFill="1" applyBorder="1" applyProtection="1">
      <protection locked="0"/>
    </xf>
    <xf numFmtId="164" fontId="22" fillId="2" borderId="0" xfId="0" applyFont="1" applyFill="1" applyProtection="1">
      <protection locked="0"/>
    </xf>
    <xf numFmtId="164" fontId="28" fillId="2" borderId="0" xfId="0" applyFont="1" applyFill="1" applyBorder="1" applyAlignment="1" applyProtection="1">
      <alignment horizontal="left"/>
      <protection locked="0"/>
    </xf>
    <xf numFmtId="164" fontId="36" fillId="2" borderId="0" xfId="0" applyFont="1" applyFill="1" applyBorder="1" applyProtection="1">
      <protection locked="0"/>
    </xf>
    <xf numFmtId="164" fontId="0" fillId="0" borderId="0" xfId="0" applyProtection="1">
      <protection locked="0"/>
    </xf>
    <xf numFmtId="164" fontId="17" fillId="2" borderId="0" xfId="0" applyFont="1" applyFill="1" applyProtection="1">
      <protection locked="0"/>
    </xf>
    <xf numFmtId="164" fontId="3" fillId="2" borderId="0" xfId="0" applyFont="1" applyFill="1" applyBorder="1" applyProtection="1">
      <protection locked="0"/>
    </xf>
    <xf numFmtId="164" fontId="3" fillId="2" borderId="0" xfId="0" applyFont="1" applyFill="1" applyBorder="1" applyAlignment="1" applyProtection="1">
      <alignment horizontal="left"/>
      <protection locked="0"/>
    </xf>
    <xf numFmtId="164" fontId="16" fillId="2" borderId="0" xfId="0" applyFont="1" applyFill="1" applyBorder="1" applyProtection="1">
      <protection locked="0"/>
    </xf>
    <xf numFmtId="164" fontId="16" fillId="2" borderId="0" xfId="0" applyNumberFormat="1" applyFont="1" applyFill="1" applyBorder="1" applyAlignment="1" applyProtection="1">
      <alignment horizontal="left"/>
      <protection locked="0"/>
    </xf>
    <xf numFmtId="164" fontId="33" fillId="2" borderId="0" xfId="0" applyFont="1" applyFill="1" applyBorder="1" applyProtection="1"/>
    <xf numFmtId="164" fontId="16" fillId="2" borderId="0" xfId="0" applyFont="1" applyFill="1" applyProtection="1">
      <protection locked="0"/>
    </xf>
    <xf numFmtId="164" fontId="25" fillId="2" borderId="0" xfId="0" applyFont="1" applyFill="1" applyProtection="1">
      <protection locked="0"/>
    </xf>
    <xf numFmtId="164" fontId="16" fillId="2" borderId="0" xfId="0" applyFont="1" applyFill="1" applyBorder="1" applyAlignment="1" applyProtection="1">
      <alignment horizontal="centerContinuous"/>
      <protection locked="0"/>
    </xf>
    <xf numFmtId="164" fontId="19" fillId="2" borderId="0" xfId="0" applyFont="1" applyFill="1" applyBorder="1" applyProtection="1">
      <protection locked="0"/>
    </xf>
    <xf numFmtId="164" fontId="7" fillId="0" borderId="0" xfId="0" applyFont="1" applyFill="1" applyBorder="1"/>
    <xf numFmtId="164" fontId="6" fillId="0" borderId="0" xfId="0" applyFont="1" applyFill="1" applyBorder="1" applyAlignment="1" applyProtection="1">
      <alignment horizontal="centerContinuous"/>
    </xf>
    <xf numFmtId="164" fontId="6" fillId="0" borderId="0" xfId="0" applyFont="1" applyFill="1" applyBorder="1" applyAlignment="1">
      <alignment horizontal="centerContinuous"/>
    </xf>
    <xf numFmtId="164" fontId="9" fillId="0" borderId="0" xfId="0" applyFont="1" applyFill="1" applyBorder="1" applyAlignment="1">
      <alignment horizontal="centerContinuous"/>
    </xf>
    <xf numFmtId="164" fontId="30" fillId="0" borderId="0" xfId="0" applyFont="1" applyFill="1" applyBorder="1" applyAlignment="1">
      <alignment horizontal="centerContinuous"/>
    </xf>
    <xf numFmtId="166" fontId="16" fillId="2" borderId="0" xfId="0" applyNumberFormat="1" applyFont="1" applyFill="1" applyBorder="1" applyAlignment="1" applyProtection="1">
      <alignment horizontal="right"/>
      <protection locked="0"/>
    </xf>
    <xf numFmtId="0" fontId="27" fillId="2" borderId="0" xfId="0" applyNumberFormat="1" applyFont="1" applyFill="1" applyBorder="1" applyAlignment="1" applyProtection="1">
      <alignment horizontal="left"/>
      <protection locked="0"/>
    </xf>
    <xf numFmtId="0" fontId="27" fillId="2" borderId="2" xfId="0" applyNumberFormat="1" applyFont="1" applyFill="1" applyBorder="1" applyAlignment="1" applyProtection="1">
      <alignment horizontal="left"/>
      <protection locked="0"/>
    </xf>
    <xf numFmtId="0" fontId="38" fillId="2" borderId="0" xfId="0" applyNumberFormat="1" applyFont="1" applyFill="1" applyBorder="1" applyAlignment="1" applyProtection="1">
      <alignment horizontal="center"/>
      <protection locked="0"/>
    </xf>
    <xf numFmtId="0" fontId="38" fillId="2" borderId="0" xfId="0" applyNumberFormat="1" applyFont="1" applyFill="1" applyBorder="1" applyAlignment="1" applyProtection="1">
      <alignment horizontal="left"/>
      <protection locked="0"/>
    </xf>
    <xf numFmtId="0" fontId="38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2" borderId="2" xfId="0" applyNumberFormat="1" applyFont="1" applyFill="1" applyBorder="1" applyAlignment="1" applyProtection="1">
      <alignment horizontal="left"/>
      <protection locked="0"/>
    </xf>
    <xf numFmtId="0" fontId="38" fillId="2" borderId="0" xfId="0" applyNumberFormat="1" applyFont="1" applyFill="1" applyBorder="1" applyAlignment="1" applyProtection="1">
      <alignment horizontal="right"/>
      <protection locked="0"/>
    </xf>
    <xf numFmtId="166" fontId="38" fillId="2" borderId="0" xfId="0" applyNumberFormat="1" applyFont="1" applyFill="1" applyBorder="1" applyAlignment="1" applyProtection="1">
      <alignment horizontal="right"/>
      <protection locked="0"/>
    </xf>
    <xf numFmtId="166" fontId="38" fillId="2" borderId="2" xfId="0" applyNumberFormat="1" applyFont="1" applyFill="1" applyBorder="1" applyAlignment="1" applyProtection="1">
      <alignment horizontal="right"/>
      <protection locked="0"/>
    </xf>
    <xf numFmtId="167" fontId="3" fillId="2" borderId="0" xfId="0" applyNumberFormat="1" applyFont="1" applyFill="1" applyBorder="1" applyProtection="1"/>
    <xf numFmtId="0" fontId="39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49286887255311E-2"/>
          <c:y val="0.12396744240477468"/>
          <c:w val="0.92297173407124078"/>
          <c:h val="0.512398761939735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'MMs formulas'!$A$7:$A$107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'MMs formulas'!$C$7:$C$107</c:f>
              <c:numCache>
                <c:formatCode>General</c:formatCode>
                <c:ptCount val="101"/>
                <c:pt idx="0">
                  <c:v>0.37499999999999994</c:v>
                </c:pt>
                <c:pt idx="1">
                  <c:v>0.23437499999999997</c:v>
                </c:pt>
                <c:pt idx="2">
                  <c:v>0.14648437499999997</c:v>
                </c:pt>
                <c:pt idx="3">
                  <c:v>9.1552734374999986E-2</c:v>
                </c:pt>
                <c:pt idx="4">
                  <c:v>5.7220458984374993E-2</c:v>
                </c:pt>
                <c:pt idx="5">
                  <c:v>3.5762786865234368E-2</c:v>
                </c:pt>
                <c:pt idx="6">
                  <c:v>2.2351741790771481E-2</c:v>
                </c:pt>
                <c:pt idx="7">
                  <c:v>1.3969838619232176E-2</c:v>
                </c:pt>
                <c:pt idx="8">
                  <c:v>8.7311491370201093E-3</c:v>
                </c:pt>
                <c:pt idx="9">
                  <c:v>5.4569682106375686E-3</c:v>
                </c:pt>
                <c:pt idx="10">
                  <c:v>3.4106051316484805E-3</c:v>
                </c:pt>
                <c:pt idx="11">
                  <c:v>2.1316282072803001E-3</c:v>
                </c:pt>
                <c:pt idx="12">
                  <c:v>1.3322676295501876E-3</c:v>
                </c:pt>
                <c:pt idx="13">
                  <c:v>8.326672684688673E-4</c:v>
                </c:pt>
                <c:pt idx="14">
                  <c:v>5.2041704279304202E-4</c:v>
                </c:pt>
                <c:pt idx="15">
                  <c:v>3.2526065174565128E-4</c:v>
                </c:pt>
                <c:pt idx="16">
                  <c:v>2.0328790734103205E-4</c:v>
                </c:pt>
                <c:pt idx="17">
                  <c:v>1.2705494208814502E-4</c:v>
                </c:pt>
                <c:pt idx="18">
                  <c:v>7.9409338805090643E-5</c:v>
                </c:pt>
                <c:pt idx="19">
                  <c:v>4.9630836753181654E-5</c:v>
                </c:pt>
                <c:pt idx="20">
                  <c:v>3.1019272970738531E-5</c:v>
                </c:pt>
                <c:pt idx="21">
                  <c:v>1.9387045606711583E-5</c:v>
                </c:pt>
                <c:pt idx="22">
                  <c:v>1.211690350419474E-5</c:v>
                </c:pt>
                <c:pt idx="23">
                  <c:v>7.5730646901217118E-6</c:v>
                </c:pt>
                <c:pt idx="24">
                  <c:v>4.7331654313260699E-6</c:v>
                </c:pt>
                <c:pt idx="25">
                  <c:v>2.9582283945787939E-6</c:v>
                </c:pt>
                <c:pt idx="26">
                  <c:v>1.8488927466117462E-6</c:v>
                </c:pt>
                <c:pt idx="27">
                  <c:v>1.1555579666323414E-6</c:v>
                </c:pt>
                <c:pt idx="28">
                  <c:v>7.2222372914521336E-7</c:v>
                </c:pt>
                <c:pt idx="29">
                  <c:v>4.5138983071575834E-7</c:v>
                </c:pt>
                <c:pt idx="30">
                  <c:v>2.8211864419734898E-7</c:v>
                </c:pt>
                <c:pt idx="31">
                  <c:v>1.7632415262334312E-7</c:v>
                </c:pt>
                <c:pt idx="32">
                  <c:v>1.1020259538958945E-7</c:v>
                </c:pt>
                <c:pt idx="33">
                  <c:v>6.8876622118493405E-8</c:v>
                </c:pt>
                <c:pt idx="34">
                  <c:v>4.3047888824058376E-8</c:v>
                </c:pt>
                <c:pt idx="35">
                  <c:v>2.6904930515036484E-8</c:v>
                </c:pt>
                <c:pt idx="36">
                  <c:v>1.6815581571897801E-8</c:v>
                </c:pt>
                <c:pt idx="37">
                  <c:v>1.0509738482436125E-8</c:v>
                </c:pt>
                <c:pt idx="38">
                  <c:v>6.5685865515225786E-9</c:v>
                </c:pt>
                <c:pt idx="39">
                  <c:v>4.1053665947016116E-9</c:v>
                </c:pt>
                <c:pt idx="40">
                  <c:v>2.5658541216885072E-9</c:v>
                </c:pt>
                <c:pt idx="41">
                  <c:v>1.6036588260553169E-9</c:v>
                </c:pt>
                <c:pt idx="42">
                  <c:v>1.0022867662845731E-9</c:v>
                </c:pt>
                <c:pt idx="43">
                  <c:v>6.2642922892785818E-10</c:v>
                </c:pt>
                <c:pt idx="44">
                  <c:v>3.9151826807991135E-10</c:v>
                </c:pt>
                <c:pt idx="45">
                  <c:v>2.4469891754994458E-10</c:v>
                </c:pt>
                <c:pt idx="46">
                  <c:v>1.5293682346871535E-10</c:v>
                </c:pt>
                <c:pt idx="47">
                  <c:v>9.5585514667947089E-11</c:v>
                </c:pt>
                <c:pt idx="48">
                  <c:v>5.9740946667466934E-11</c:v>
                </c:pt>
                <c:pt idx="49">
                  <c:v>3.7338091667166834E-11</c:v>
                </c:pt>
                <c:pt idx="50">
                  <c:v>2.333630729197927E-11</c:v>
                </c:pt>
                <c:pt idx="51">
                  <c:v>1.4585192057487044E-11</c:v>
                </c:pt>
                <c:pt idx="52">
                  <c:v>9.1157450359294035E-12</c:v>
                </c:pt>
                <c:pt idx="53">
                  <c:v>5.6973406474558768E-12</c:v>
                </c:pt>
                <c:pt idx="54">
                  <c:v>3.5608379046599228E-12</c:v>
                </c:pt>
                <c:pt idx="55">
                  <c:v>2.2255236904124517E-12</c:v>
                </c:pt>
                <c:pt idx="56">
                  <c:v>1.3909523065077824E-12</c:v>
                </c:pt>
                <c:pt idx="57">
                  <c:v>8.6934519156736397E-13</c:v>
                </c:pt>
                <c:pt idx="58">
                  <c:v>5.4334074472960248E-13</c:v>
                </c:pt>
                <c:pt idx="59">
                  <c:v>3.3958796545600157E-13</c:v>
                </c:pt>
                <c:pt idx="60">
                  <c:v>2.1224247841000098E-13</c:v>
                </c:pt>
                <c:pt idx="61">
                  <c:v>1.3265154900625062E-13</c:v>
                </c:pt>
                <c:pt idx="62">
                  <c:v>8.2907218128906643E-14</c:v>
                </c:pt>
                <c:pt idx="63">
                  <c:v>5.1817011330566649E-14</c:v>
                </c:pt>
                <c:pt idx="64">
                  <c:v>3.2385632081604157E-14</c:v>
                </c:pt>
                <c:pt idx="65">
                  <c:v>2.02410200510026E-14</c:v>
                </c:pt>
                <c:pt idx="66">
                  <c:v>1.2650637531876625E-14</c:v>
                </c:pt>
                <c:pt idx="67">
                  <c:v>7.9066484574228911E-15</c:v>
                </c:pt>
                <c:pt idx="68">
                  <c:v>4.9416552858893065E-15</c:v>
                </c:pt>
                <c:pt idx="69">
                  <c:v>3.0885345536808168E-15</c:v>
                </c:pt>
                <c:pt idx="70">
                  <c:v>1.9303340960505103E-15</c:v>
                </c:pt>
                <c:pt idx="71">
                  <c:v>1.2064588100315689E-15</c:v>
                </c:pt>
                <c:pt idx="72">
                  <c:v>7.5403675626973061E-16</c:v>
                </c:pt>
                <c:pt idx="73">
                  <c:v>4.7127297266858167E-16</c:v>
                </c:pt>
                <c:pt idx="74">
                  <c:v>2.9454560791786354E-16</c:v>
                </c:pt>
                <c:pt idx="75">
                  <c:v>1.8409100494866472E-16</c:v>
                </c:pt>
                <c:pt idx="76">
                  <c:v>1.1505687809291546E-16</c:v>
                </c:pt>
                <c:pt idx="77">
                  <c:v>7.1910548808072162E-17</c:v>
                </c:pt>
                <c:pt idx="78">
                  <c:v>4.4944093005045101E-17</c:v>
                </c:pt>
                <c:pt idx="79">
                  <c:v>2.8090058128153188E-17</c:v>
                </c:pt>
                <c:pt idx="80">
                  <c:v>1.7556286330095743E-17</c:v>
                </c:pt>
                <c:pt idx="81">
                  <c:v>1.097267895630984E-17</c:v>
                </c:pt>
                <c:pt idx="82">
                  <c:v>6.8579243476936496E-18</c:v>
                </c:pt>
                <c:pt idx="83">
                  <c:v>4.2862027173085311E-18</c:v>
                </c:pt>
                <c:pt idx="84">
                  <c:v>2.678876698317832E-18</c:v>
                </c:pt>
                <c:pt idx="85">
                  <c:v>1.674297936448645E-18</c:v>
                </c:pt>
                <c:pt idx="86">
                  <c:v>1.0464362102804032E-18</c:v>
                </c:pt>
                <c:pt idx="87">
                  <c:v>6.5402263142525202E-19</c:v>
                </c:pt>
                <c:pt idx="88">
                  <c:v>4.0876414464078252E-19</c:v>
                </c:pt>
                <c:pt idx="89">
                  <c:v>2.554775904004891E-19</c:v>
                </c:pt>
                <c:pt idx="90">
                  <c:v>1.5967349400030569E-19</c:v>
                </c:pt>
                <c:pt idx="91">
                  <c:v>9.9795933750191058E-20</c:v>
                </c:pt>
                <c:pt idx="92">
                  <c:v>6.237245859386941E-20</c:v>
                </c:pt>
                <c:pt idx="93">
                  <c:v>3.8982786621168381E-20</c:v>
                </c:pt>
                <c:pt idx="94">
                  <c:v>2.4364241638230239E-20</c:v>
                </c:pt>
                <c:pt idx="95">
                  <c:v>1.5227651023893898E-20</c:v>
                </c:pt>
                <c:pt idx="96">
                  <c:v>9.5172818899336862E-21</c:v>
                </c:pt>
                <c:pt idx="97">
                  <c:v>5.9483011812085541E-21</c:v>
                </c:pt>
                <c:pt idx="98">
                  <c:v>3.7176882382553465E-21</c:v>
                </c:pt>
                <c:pt idx="99">
                  <c:v>2.3235551489095915E-21</c:v>
                </c:pt>
                <c:pt idx="100">
                  <c:v>1.4522219680684947E-21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5859488"/>
        <c:axId val="235859880"/>
      </c:barChart>
      <c:catAx>
        <c:axId val="23585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IN SYSTEM</a:t>
                </a:r>
              </a:p>
            </c:rich>
          </c:tx>
          <c:layout>
            <c:manualLayout>
              <c:xMode val="edge"/>
              <c:yMode val="edge"/>
              <c:x val="0.45529602472318192"/>
              <c:y val="0.79339190039261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8598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35859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6.8775790921595595E-3"/>
              <c:y val="0.19008351228823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8594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120" verticalDpi="144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11090409466662E-2"/>
          <c:y val="0.1388901447676574"/>
          <c:w val="0.93243299175619998"/>
          <c:h val="0.42592977728748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'finite Q length formulas'!$A$11:$A$111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'finite Q length formulas'!$E$11:$E$111</c:f>
              <c:numCache>
                <c:formatCode>General</c:formatCode>
                <c:ptCount val="101"/>
                <c:pt idx="0">
                  <c:v>0.31565913353313169</c:v>
                </c:pt>
                <c:pt idx="1">
                  <c:v>0.22547080966652264</c:v>
                </c:pt>
                <c:pt idx="2">
                  <c:v>0.16105057833323044</c:v>
                </c:pt>
                <c:pt idx="3">
                  <c:v>0.1150361273808789</c:v>
                </c:pt>
                <c:pt idx="4">
                  <c:v>8.2168662414913496E-2</c:v>
                </c:pt>
                <c:pt idx="5">
                  <c:v>5.8691901724938211E-2</c:v>
                </c:pt>
                <c:pt idx="6">
                  <c:v>4.192278694638444E-2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5860664"/>
        <c:axId val="235861056"/>
      </c:barChart>
      <c:catAx>
        <c:axId val="235860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IN SYSTEM</a:t>
                </a:r>
              </a:p>
            </c:rich>
          </c:tx>
          <c:layout>
            <c:manualLayout>
              <c:xMode val="edge"/>
              <c:yMode val="edge"/>
              <c:x val="0.45945971741247332"/>
              <c:y val="0.768525323223485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58610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35861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6.1425061425061421E-3"/>
              <c:y val="0.120371342471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8606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86801820438559E-2"/>
          <c:y val="0.12820619830226948"/>
          <c:w val="0.97476210177906497"/>
          <c:h val="0.41880691445408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'finite population formulas'!$C$15:$C$515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cat>
          <c:val>
            <c:numRef>
              <c:f>'finite population formulas'!$E$15:$E$515</c:f>
              <c:numCache>
                <c:formatCode>General</c:formatCode>
                <c:ptCount val="501"/>
                <c:pt idx="0">
                  <c:v>0.32195142211777472</c:v>
                </c:pt>
                <c:pt idx="1">
                  <c:v>0.25756113769421979</c:v>
                </c:pt>
                <c:pt idx="2">
                  <c:v>0.18544401913983827</c:v>
                </c:pt>
                <c:pt idx="3">
                  <c:v>0.1186841722494965</c:v>
                </c:pt>
                <c:pt idx="4">
                  <c:v>6.6463136459718047E-2</c:v>
                </c:pt>
                <c:pt idx="5">
                  <c:v>3.1902305500664661E-2</c:v>
                </c:pt>
                <c:pt idx="6">
                  <c:v>1.2760922200265866E-2</c:v>
                </c:pt>
                <c:pt idx="7">
                  <c:v>4.0834951040850768E-3</c:v>
                </c:pt>
                <c:pt idx="8">
                  <c:v>9.8003882498041853E-4</c:v>
                </c:pt>
                <c:pt idx="9">
                  <c:v>1.5680621199686698E-4</c:v>
                </c:pt>
                <c:pt idx="10">
                  <c:v>1.2544496959749359E-5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55162960"/>
        <c:axId val="655163352"/>
      </c:barChart>
      <c:catAx>
        <c:axId val="65516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IN SYSTEM</a:t>
                </a:r>
              </a:p>
            </c:rich>
          </c:tx>
          <c:layout>
            <c:manualLayout>
              <c:xMode val="edge"/>
              <c:yMode val="edge"/>
              <c:x val="0.12743069921390154"/>
              <c:y val="0.77778405904390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55163352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655163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2.0686801820438559E-3"/>
              <c:y val="0.11965901698185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1629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142875</xdr:rowOff>
    </xdr:from>
    <xdr:to>
      <xdr:col>5</xdr:col>
      <xdr:colOff>533400</xdr:colOff>
      <xdr:row>3</xdr:row>
      <xdr:rowOff>133350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1600200" y="142875"/>
          <a:ext cx="2838450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53882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QUEUING TEMPLATES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© 2013 by David W. Ashley</a:t>
          </a:r>
        </a:p>
        <a:p>
          <a:pPr algn="ctr" rtl="0">
            <a:defRPr sz="1000"/>
          </a:pPr>
          <a:r>
            <a:rPr 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Ver. 9.3.01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28575</xdr:rowOff>
    </xdr:from>
    <xdr:to>
      <xdr:col>9</xdr:col>
      <xdr:colOff>457200</xdr:colOff>
      <xdr:row>18</xdr:row>
      <xdr:rowOff>28575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180975</xdr:rowOff>
    </xdr:from>
    <xdr:to>
      <xdr:col>9</xdr:col>
      <xdr:colOff>476250</xdr:colOff>
      <xdr:row>18</xdr:row>
      <xdr:rowOff>57150</xdr:rowOff>
    </xdr:to>
    <xdr:graphicFrame macro="">
      <xdr:nvGraphicFramePr>
        <xdr:cNvPr id="20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171450</xdr:rowOff>
    </xdr:from>
    <xdr:to>
      <xdr:col>29</xdr:col>
      <xdr:colOff>666750</xdr:colOff>
      <xdr:row>17</xdr:row>
      <xdr:rowOff>133350</xdr:rowOff>
    </xdr:to>
    <xdr:graphicFrame macro="">
      <xdr:nvGraphicFramePr>
        <xdr:cNvPr id="307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O185"/>
  <sheetViews>
    <sheetView showGridLines="0" showRowColHeaders="0" workbookViewId="0">
      <selection activeCell="A4" sqref="A4"/>
    </sheetView>
  </sheetViews>
  <sheetFormatPr defaultColWidth="9.77734375" defaultRowHeight="15.75" x14ac:dyDescent="0.25"/>
  <cols>
    <col min="1" max="1" width="6.44140625" style="8" customWidth="1"/>
    <col min="2" max="16384" width="9.77734375" style="8"/>
  </cols>
  <sheetData>
    <row r="1" spans="1:16" x14ac:dyDescent="0.25">
      <c r="A1" s="75"/>
      <c r="E1" s="9"/>
    </row>
    <row r="2" spans="1:16" ht="20.100000000000001" customHeight="1" x14ac:dyDescent="0.3">
      <c r="C2" s="76"/>
      <c r="D2" s="77"/>
      <c r="E2" s="76"/>
      <c r="F2" s="77"/>
    </row>
    <row r="3" spans="1:16" x14ac:dyDescent="0.25">
      <c r="B3" s="75"/>
      <c r="C3" s="78"/>
      <c r="D3" s="10"/>
      <c r="E3" s="10"/>
      <c r="F3" s="10"/>
    </row>
    <row r="4" spans="1:16" ht="13.5" customHeight="1" x14ac:dyDescent="0.25">
      <c r="B4" s="75"/>
      <c r="C4" s="79"/>
      <c r="D4" s="10"/>
      <c r="E4" s="10"/>
      <c r="F4" s="10"/>
    </row>
    <row r="5" spans="1:16" ht="24.75" customHeight="1" x14ac:dyDescent="0.3">
      <c r="B5" s="1" t="s">
        <v>0</v>
      </c>
      <c r="C5" s="3"/>
    </row>
    <row r="6" spans="1:16" ht="3.75" customHeight="1" x14ac:dyDescent="0.3">
      <c r="B6" s="3"/>
      <c r="C6" s="3"/>
      <c r="K6" s="9"/>
      <c r="L6" s="9"/>
    </row>
    <row r="7" spans="1:16" ht="20.25" customHeight="1" x14ac:dyDescent="0.3">
      <c r="B7" s="3"/>
      <c r="C7" s="5" t="s">
        <v>1</v>
      </c>
    </row>
    <row r="8" spans="1:16" ht="3" customHeight="1" x14ac:dyDescent="0.3">
      <c r="B8" s="3"/>
      <c r="C8" s="6"/>
      <c r="L8" s="9"/>
      <c r="M8" s="9"/>
      <c r="N8" s="9"/>
      <c r="O8" s="9"/>
      <c r="P8" s="9"/>
    </row>
    <row r="9" spans="1:16" ht="20.25" customHeight="1" x14ac:dyDescent="0.3">
      <c r="B9" s="3"/>
      <c r="C9" s="5" t="s">
        <v>2</v>
      </c>
      <c r="L9" s="9"/>
      <c r="M9" s="9"/>
      <c r="N9" s="9"/>
      <c r="O9" s="9"/>
      <c r="P9" s="9"/>
    </row>
    <row r="10" spans="1:16" ht="3" customHeight="1" x14ac:dyDescent="0.3">
      <c r="B10" s="3"/>
      <c r="C10" s="6"/>
      <c r="L10" s="9"/>
      <c r="M10" s="9"/>
      <c r="N10" s="9"/>
      <c r="O10" s="9"/>
      <c r="P10" s="9"/>
    </row>
    <row r="11" spans="1:16" ht="19.5" customHeight="1" x14ac:dyDescent="0.3">
      <c r="B11" s="3"/>
      <c r="C11" s="5" t="s">
        <v>3</v>
      </c>
      <c r="L11" s="9"/>
      <c r="M11" s="9"/>
      <c r="N11" s="9"/>
      <c r="O11" s="9"/>
      <c r="P11" s="9"/>
    </row>
    <row r="12" spans="1:16" ht="3" customHeight="1" x14ac:dyDescent="0.3">
      <c r="B12" s="3"/>
      <c r="C12" s="6"/>
      <c r="L12" s="9"/>
      <c r="M12" s="9"/>
      <c r="N12" s="9"/>
      <c r="O12" s="9"/>
      <c r="P12" s="9"/>
    </row>
    <row r="13" spans="1:16" ht="19.5" customHeight="1" x14ac:dyDescent="0.3">
      <c r="B13" s="3"/>
      <c r="C13" s="5" t="s">
        <v>4</v>
      </c>
    </row>
    <row r="14" spans="1:16" ht="9" customHeight="1" x14ac:dyDescent="0.3">
      <c r="B14" s="4"/>
      <c r="C14" s="3"/>
    </row>
    <row r="15" spans="1:16" x14ac:dyDescent="0.25">
      <c r="B15" s="2" t="s">
        <v>5</v>
      </c>
      <c r="C15" s="7"/>
      <c r="H15" s="7"/>
    </row>
    <row r="16" spans="1:16" ht="14.25" customHeight="1" x14ac:dyDescent="0.3">
      <c r="B16" s="2" t="s">
        <v>6</v>
      </c>
      <c r="C16" s="3"/>
    </row>
    <row r="17" spans="2:18" ht="7.5" customHeight="1" x14ac:dyDescent="0.3">
      <c r="B17" s="7"/>
      <c r="C17" s="3"/>
    </row>
    <row r="18" spans="2:18" x14ac:dyDescent="0.25">
      <c r="B18" s="2" t="s">
        <v>7</v>
      </c>
      <c r="C18" s="11"/>
    </row>
    <row r="19" spans="2:18" ht="6.75" customHeight="1" x14ac:dyDescent="0.25">
      <c r="B19" s="7"/>
      <c r="C19" s="11"/>
      <c r="D19" s="11"/>
      <c r="E19" s="11"/>
      <c r="F19" s="11"/>
      <c r="G19" s="12"/>
      <c r="H19" s="11"/>
      <c r="K19" s="9"/>
      <c r="L19" s="13"/>
      <c r="N19" s="9"/>
      <c r="O19" s="13"/>
      <c r="R19" s="9"/>
    </row>
    <row r="20" spans="2:18" x14ac:dyDescent="0.25">
      <c r="B20" s="2" t="s">
        <v>64</v>
      </c>
      <c r="C20" s="2"/>
      <c r="D20" s="11"/>
      <c r="E20" s="11"/>
      <c r="G20" s="14"/>
      <c r="K20" s="9"/>
      <c r="L20" s="13"/>
      <c r="R20" s="9"/>
    </row>
    <row r="21" spans="2:18" x14ac:dyDescent="0.25">
      <c r="B21" s="2" t="s">
        <v>8</v>
      </c>
      <c r="C21" s="2"/>
      <c r="D21" s="11"/>
      <c r="E21" s="11"/>
      <c r="G21" s="14"/>
      <c r="L21" s="13"/>
      <c r="O21" s="9"/>
      <c r="Q21" s="15"/>
    </row>
    <row r="22" spans="2:18" x14ac:dyDescent="0.25">
      <c r="B22" s="2" t="s">
        <v>65</v>
      </c>
      <c r="C22" s="2"/>
      <c r="D22" s="11"/>
      <c r="E22" s="11"/>
      <c r="F22" s="16"/>
    </row>
    <row r="23" spans="2:18" x14ac:dyDescent="0.25">
      <c r="B23" s="17"/>
      <c r="K23" s="9"/>
      <c r="L23" s="13"/>
      <c r="N23" s="13"/>
      <c r="O23" s="13"/>
    </row>
    <row r="24" spans="2:18" x14ac:dyDescent="0.25">
      <c r="B24" s="9"/>
      <c r="F24" s="18"/>
      <c r="M24" s="19"/>
      <c r="O24" s="20"/>
      <c r="P24" s="20"/>
    </row>
    <row r="25" spans="2:18" x14ac:dyDescent="0.25">
      <c r="B25" s="9"/>
      <c r="F25" s="21"/>
      <c r="K25" s="13"/>
      <c r="L25" s="13"/>
      <c r="M25" s="13"/>
      <c r="N25" s="13"/>
      <c r="O25" s="20"/>
      <c r="P25" s="20"/>
    </row>
    <row r="26" spans="2:18" x14ac:dyDescent="0.25">
      <c r="B26" s="9"/>
      <c r="F26" s="21"/>
      <c r="K26" s="13"/>
      <c r="L26" s="13"/>
      <c r="M26" s="13"/>
      <c r="N26" s="13"/>
      <c r="O26" s="20"/>
      <c r="P26" s="20"/>
    </row>
    <row r="27" spans="2:18" x14ac:dyDescent="0.25">
      <c r="B27" s="9"/>
      <c r="F27" s="21"/>
      <c r="K27" s="13"/>
      <c r="L27" s="13"/>
      <c r="M27" s="13"/>
      <c r="N27" s="13"/>
      <c r="O27" s="20"/>
      <c r="P27" s="20"/>
    </row>
    <row r="28" spans="2:18" x14ac:dyDescent="0.25">
      <c r="B28" s="9"/>
      <c r="F28" s="21"/>
      <c r="K28" s="13"/>
      <c r="L28" s="13"/>
      <c r="M28" s="13"/>
      <c r="N28" s="13"/>
      <c r="O28" s="20"/>
      <c r="P28" s="20"/>
    </row>
    <row r="29" spans="2:18" x14ac:dyDescent="0.25">
      <c r="B29" s="9"/>
      <c r="F29" s="21"/>
      <c r="K29" s="13"/>
      <c r="L29" s="13"/>
      <c r="M29" s="13"/>
      <c r="N29" s="13"/>
      <c r="O29" s="20"/>
      <c r="P29" s="20"/>
    </row>
    <row r="30" spans="2:18" x14ac:dyDescent="0.25">
      <c r="B30" s="9"/>
      <c r="F30" s="21"/>
      <c r="K30" s="13"/>
      <c r="L30" s="13"/>
      <c r="M30" s="13"/>
      <c r="N30" s="13"/>
      <c r="O30" s="20"/>
      <c r="P30" s="20"/>
    </row>
    <row r="31" spans="2:18" x14ac:dyDescent="0.25">
      <c r="K31" s="13"/>
      <c r="L31" s="13"/>
      <c r="M31" s="13"/>
      <c r="N31" s="13"/>
      <c r="O31" s="20"/>
      <c r="P31" s="20"/>
    </row>
    <row r="32" spans="2:18" x14ac:dyDescent="0.25">
      <c r="K32" s="13"/>
      <c r="L32" s="13"/>
      <c r="M32" s="13"/>
      <c r="N32" s="13"/>
      <c r="O32" s="20"/>
      <c r="P32" s="20"/>
    </row>
    <row r="33" spans="2:18" x14ac:dyDescent="0.25">
      <c r="K33" s="13"/>
      <c r="L33" s="13"/>
      <c r="M33" s="13"/>
      <c r="N33" s="13"/>
      <c r="O33" s="20"/>
      <c r="P33" s="20"/>
    </row>
    <row r="34" spans="2:18" x14ac:dyDescent="0.25">
      <c r="K34" s="13"/>
      <c r="L34" s="13"/>
      <c r="M34" s="13"/>
      <c r="N34" s="13"/>
      <c r="O34" s="20"/>
      <c r="P34" s="20"/>
    </row>
    <row r="35" spans="2:18" x14ac:dyDescent="0.25">
      <c r="K35" s="13"/>
      <c r="L35" s="13"/>
      <c r="M35" s="13"/>
      <c r="N35" s="13"/>
      <c r="O35" s="20"/>
      <c r="P35" s="20"/>
    </row>
    <row r="36" spans="2:18" x14ac:dyDescent="0.25">
      <c r="K36" s="13"/>
      <c r="L36" s="13"/>
      <c r="M36" s="13"/>
      <c r="N36" s="13"/>
      <c r="O36" s="20"/>
      <c r="P36" s="20"/>
    </row>
    <row r="37" spans="2:18" ht="15.75" customHeight="1" x14ac:dyDescent="0.3">
      <c r="B37" s="1"/>
      <c r="F37" s="22"/>
      <c r="K37" s="13"/>
      <c r="L37" s="13"/>
      <c r="M37" s="13"/>
      <c r="N37" s="13"/>
      <c r="O37" s="20"/>
      <c r="P37" s="20"/>
    </row>
    <row r="38" spans="2:18" x14ac:dyDescent="0.25">
      <c r="G38" s="16"/>
      <c r="H38" s="23"/>
      <c r="K38" s="13"/>
      <c r="L38" s="13"/>
      <c r="M38" s="13"/>
      <c r="N38" s="13"/>
      <c r="O38" s="20"/>
      <c r="P38" s="20"/>
    </row>
    <row r="39" spans="2:18" x14ac:dyDescent="0.25">
      <c r="B39" s="2"/>
      <c r="E39" s="24"/>
      <c r="G39" s="16"/>
      <c r="H39" s="23"/>
      <c r="K39" s="13"/>
      <c r="L39" s="13"/>
      <c r="M39" s="13"/>
      <c r="N39" s="13"/>
      <c r="O39" s="20"/>
      <c r="P39" s="20"/>
    </row>
    <row r="40" spans="2:18" x14ac:dyDescent="0.25">
      <c r="B40" s="2"/>
      <c r="E40" s="24"/>
      <c r="G40" s="25"/>
      <c r="H40" s="23"/>
      <c r="K40" s="13"/>
      <c r="L40" s="13"/>
      <c r="M40" s="13"/>
      <c r="N40" s="13"/>
      <c r="O40" s="20"/>
      <c r="P40" s="20"/>
      <c r="R40" s="9"/>
    </row>
    <row r="41" spans="2:18" x14ac:dyDescent="0.25">
      <c r="B41" s="2"/>
      <c r="E41" s="24"/>
      <c r="K41" s="13"/>
      <c r="L41" s="13"/>
      <c r="M41" s="13"/>
      <c r="N41" s="13"/>
      <c r="O41" s="20"/>
      <c r="P41" s="20"/>
    </row>
    <row r="42" spans="2:18" x14ac:dyDescent="0.25">
      <c r="K42" s="13"/>
      <c r="L42" s="13"/>
      <c r="M42" s="13"/>
      <c r="N42" s="13"/>
      <c r="O42" s="20"/>
      <c r="P42" s="20"/>
    </row>
    <row r="43" spans="2:18" x14ac:dyDescent="0.25">
      <c r="B43" s="26"/>
      <c r="K43" s="13"/>
      <c r="L43" s="13"/>
      <c r="M43" s="13"/>
      <c r="N43" s="13"/>
      <c r="O43" s="20"/>
      <c r="P43" s="20"/>
    </row>
    <row r="44" spans="2:18" x14ac:dyDescent="0.25">
      <c r="K44" s="13"/>
      <c r="L44" s="13"/>
      <c r="M44" s="13"/>
      <c r="N44" s="13"/>
      <c r="O44" s="20"/>
      <c r="P44" s="20"/>
    </row>
    <row r="45" spans="2:18" x14ac:dyDescent="0.25">
      <c r="B45" s="9"/>
      <c r="F45" s="18"/>
      <c r="K45" s="13"/>
      <c r="L45" s="13"/>
      <c r="M45" s="13"/>
      <c r="N45" s="13"/>
      <c r="O45" s="20"/>
      <c r="P45" s="20"/>
    </row>
    <row r="46" spans="2:18" x14ac:dyDescent="0.25">
      <c r="B46" s="9"/>
      <c r="F46" s="21"/>
      <c r="K46" s="13"/>
      <c r="M46" s="13"/>
      <c r="N46" s="13"/>
      <c r="O46" s="20"/>
      <c r="P46" s="20"/>
    </row>
    <row r="47" spans="2:18" x14ac:dyDescent="0.25">
      <c r="B47" s="9"/>
      <c r="F47" s="21"/>
      <c r="K47" s="13"/>
      <c r="M47" s="13"/>
      <c r="N47" s="13"/>
      <c r="O47" s="20"/>
      <c r="P47" s="20"/>
    </row>
    <row r="48" spans="2:18" x14ac:dyDescent="0.25">
      <c r="B48" s="9"/>
      <c r="F48" s="21"/>
      <c r="K48" s="13"/>
      <c r="M48" s="13"/>
      <c r="N48" s="13"/>
      <c r="O48" s="20"/>
      <c r="P48" s="20"/>
    </row>
    <row r="49" spans="2:41" x14ac:dyDescent="0.25">
      <c r="B49" s="9"/>
      <c r="F49" s="21"/>
      <c r="K49" s="13"/>
      <c r="M49" s="13"/>
      <c r="N49" s="13"/>
      <c r="O49" s="20"/>
      <c r="P49" s="20"/>
    </row>
    <row r="50" spans="2:41" x14ac:dyDescent="0.25">
      <c r="B50" s="9"/>
      <c r="F50" s="21"/>
      <c r="K50" s="13"/>
      <c r="M50" s="13"/>
      <c r="N50" s="13"/>
      <c r="O50" s="20"/>
      <c r="P50" s="20"/>
    </row>
    <row r="51" spans="2:41" x14ac:dyDescent="0.25">
      <c r="K51" s="13"/>
      <c r="M51" s="13"/>
      <c r="N51" s="13"/>
      <c r="O51" s="20"/>
      <c r="P51" s="20"/>
    </row>
    <row r="52" spans="2:41" x14ac:dyDescent="0.25">
      <c r="K52" s="13"/>
      <c r="M52" s="13"/>
      <c r="N52" s="13"/>
      <c r="O52" s="20"/>
      <c r="P52" s="20"/>
    </row>
    <row r="53" spans="2:41" ht="15.75" customHeight="1" x14ac:dyDescent="0.3">
      <c r="B53" s="1"/>
      <c r="C53" s="11"/>
      <c r="D53" s="11"/>
      <c r="E53" s="11"/>
      <c r="F53" s="22"/>
      <c r="K53" s="13"/>
      <c r="M53" s="13"/>
      <c r="N53" s="13"/>
      <c r="O53" s="20"/>
      <c r="P53" s="20"/>
    </row>
    <row r="54" spans="2:41" x14ac:dyDescent="0.25">
      <c r="B54" s="2"/>
      <c r="C54" s="11"/>
      <c r="D54" s="11"/>
      <c r="E54" s="24"/>
      <c r="K54" s="13"/>
      <c r="M54" s="13"/>
      <c r="N54" s="13"/>
      <c r="O54" s="20"/>
      <c r="P54" s="20"/>
    </row>
    <row r="55" spans="2:41" x14ac:dyDescent="0.25">
      <c r="B55" s="2"/>
      <c r="C55" s="11"/>
      <c r="D55" s="11"/>
      <c r="E55" s="24"/>
      <c r="K55" s="13"/>
      <c r="M55" s="13"/>
      <c r="N55" s="13"/>
      <c r="O55" s="20"/>
      <c r="P55" s="20"/>
    </row>
    <row r="56" spans="2:41" x14ac:dyDescent="0.25">
      <c r="B56" s="2"/>
      <c r="C56" s="11"/>
      <c r="D56" s="11"/>
      <c r="E56" s="24"/>
      <c r="F56" s="12"/>
      <c r="K56" s="13"/>
      <c r="M56" s="13"/>
      <c r="N56" s="13"/>
      <c r="O56" s="20"/>
      <c r="P56" s="20"/>
    </row>
    <row r="57" spans="2:41" x14ac:dyDescent="0.25">
      <c r="B57" s="2"/>
      <c r="C57" s="11"/>
      <c r="D57" s="11"/>
      <c r="E57" s="24"/>
      <c r="F57" s="12"/>
      <c r="G57" s="11"/>
      <c r="K57" s="13"/>
      <c r="M57" s="13"/>
      <c r="N57" s="13"/>
      <c r="O57" s="20"/>
      <c r="P57" s="20"/>
    </row>
    <row r="58" spans="2:41" ht="17.100000000000001" customHeight="1" x14ac:dyDescent="0.25">
      <c r="B58" s="9"/>
      <c r="F58" s="18"/>
      <c r="K58" s="13"/>
      <c r="M58" s="13"/>
      <c r="N58" s="13"/>
      <c r="O58" s="20"/>
      <c r="P58" s="20"/>
    </row>
    <row r="59" spans="2:41" ht="14.1" customHeight="1" x14ac:dyDescent="0.25">
      <c r="B59" s="9"/>
      <c r="F59" s="21"/>
      <c r="J59" s="9"/>
      <c r="K59" s="13"/>
      <c r="M59" s="13"/>
      <c r="N59" s="13"/>
      <c r="O59" s="20"/>
      <c r="P59" s="20"/>
      <c r="AB59" s="9"/>
      <c r="AC59" s="13"/>
      <c r="AE59" s="13"/>
    </row>
    <row r="60" spans="2:41" ht="14.1" customHeight="1" x14ac:dyDescent="0.25">
      <c r="B60" s="9"/>
      <c r="F60" s="21"/>
      <c r="K60" s="13"/>
      <c r="M60" s="13"/>
      <c r="N60" s="13"/>
      <c r="O60" s="20"/>
      <c r="P60" s="20"/>
      <c r="AB60" s="9"/>
      <c r="AC60" s="13"/>
    </row>
    <row r="61" spans="2:41" ht="14.1" customHeight="1" x14ac:dyDescent="0.25">
      <c r="B61" s="9"/>
      <c r="F61" s="21"/>
      <c r="H61" s="22"/>
      <c r="K61" s="13"/>
      <c r="M61" s="13"/>
      <c r="N61" s="13"/>
      <c r="O61" s="20"/>
      <c r="P61" s="20"/>
      <c r="AC61" s="13"/>
      <c r="AF61" s="9"/>
      <c r="AH61" s="15"/>
      <c r="AM61" s="9"/>
      <c r="AO61" s="9"/>
    </row>
    <row r="62" spans="2:41" ht="14.1" customHeight="1" x14ac:dyDescent="0.25">
      <c r="B62" s="9"/>
      <c r="F62" s="21"/>
      <c r="K62" s="13"/>
      <c r="M62" s="13"/>
      <c r="N62" s="13"/>
      <c r="O62" s="20"/>
      <c r="P62" s="20"/>
      <c r="AH62" s="27"/>
      <c r="AJ62" s="13"/>
      <c r="AM62" s="13"/>
      <c r="AN62" s="13"/>
    </row>
    <row r="63" spans="2:41" ht="14.1" customHeight="1" x14ac:dyDescent="0.25">
      <c r="B63" s="9"/>
      <c r="F63" s="21"/>
      <c r="K63" s="13"/>
      <c r="M63" s="13"/>
      <c r="N63" s="13"/>
      <c r="O63" s="20"/>
      <c r="P63" s="20"/>
      <c r="AB63" s="9"/>
      <c r="AC63" s="13"/>
      <c r="AF63" s="13"/>
      <c r="AH63" s="20"/>
      <c r="AI63" s="19"/>
      <c r="AJ63" s="19"/>
      <c r="AK63" s="13"/>
      <c r="AL63" s="13"/>
      <c r="AO63" s="20"/>
    </row>
    <row r="64" spans="2:41" ht="14.1" customHeight="1" x14ac:dyDescent="0.25">
      <c r="B64" s="9"/>
      <c r="F64" s="21"/>
      <c r="K64" s="13"/>
      <c r="M64" s="13"/>
      <c r="N64" s="13"/>
      <c r="O64" s="20"/>
      <c r="P64" s="20"/>
      <c r="AF64" s="20"/>
      <c r="AG64" s="20"/>
      <c r="AH64" s="20"/>
      <c r="AI64" s="13"/>
      <c r="AJ64" s="13"/>
      <c r="AM64" s="13"/>
      <c r="AN64" s="13"/>
      <c r="AO64" s="13"/>
    </row>
    <row r="65" spans="2:41" ht="14.1" customHeight="1" x14ac:dyDescent="0.25">
      <c r="B65" s="9"/>
      <c r="F65" s="21"/>
      <c r="H65" s="22"/>
      <c r="K65" s="13"/>
      <c r="M65" s="13"/>
      <c r="N65" s="13"/>
      <c r="O65" s="20"/>
      <c r="P65" s="20"/>
      <c r="AB65" s="13"/>
      <c r="AC65" s="13"/>
      <c r="AF65" s="20"/>
      <c r="AG65" s="20"/>
      <c r="AH65" s="20"/>
      <c r="AI65" s="13"/>
      <c r="AJ65" s="13"/>
      <c r="AK65" s="13"/>
      <c r="AL65" s="13"/>
      <c r="AM65" s="13"/>
      <c r="AN65" s="13"/>
      <c r="AO65" s="13"/>
    </row>
    <row r="66" spans="2:41" x14ac:dyDescent="0.25">
      <c r="O66" s="20"/>
      <c r="P66" s="20"/>
      <c r="AB66" s="13"/>
      <c r="AC66" s="13"/>
      <c r="AD66" s="13"/>
      <c r="AE66" s="13"/>
      <c r="AF66" s="20"/>
      <c r="AG66" s="20"/>
      <c r="AH66" s="20"/>
      <c r="AI66" s="13"/>
      <c r="AJ66" s="13"/>
      <c r="AK66" s="13"/>
      <c r="AL66" s="13"/>
      <c r="AM66" s="13"/>
      <c r="AN66" s="13"/>
      <c r="AO66" s="13"/>
    </row>
    <row r="67" spans="2:41" x14ac:dyDescent="0.25">
      <c r="O67" s="20"/>
      <c r="P67" s="20"/>
      <c r="AB67" s="13"/>
      <c r="AC67" s="13"/>
      <c r="AD67" s="13"/>
      <c r="AE67" s="13"/>
      <c r="AF67" s="20"/>
      <c r="AG67" s="20"/>
      <c r="AH67" s="20"/>
      <c r="AI67" s="13"/>
      <c r="AJ67" s="13"/>
      <c r="AK67" s="13"/>
      <c r="AL67" s="13"/>
      <c r="AM67" s="13"/>
      <c r="AN67" s="13"/>
      <c r="AO67" s="13"/>
    </row>
    <row r="68" spans="2:41" x14ac:dyDescent="0.25">
      <c r="O68" s="20"/>
      <c r="P68" s="20"/>
      <c r="AB68" s="13"/>
      <c r="AC68" s="13"/>
      <c r="AD68" s="13"/>
      <c r="AE68" s="13"/>
      <c r="AF68" s="20"/>
      <c r="AG68" s="20"/>
      <c r="AH68" s="20"/>
      <c r="AI68" s="13"/>
      <c r="AJ68" s="13"/>
      <c r="AK68" s="13"/>
      <c r="AL68" s="13"/>
      <c r="AM68" s="13"/>
      <c r="AN68" s="13"/>
      <c r="AO68" s="13"/>
    </row>
    <row r="69" spans="2:41" x14ac:dyDescent="0.25">
      <c r="O69" s="20"/>
      <c r="P69" s="20"/>
      <c r="AB69" s="13"/>
      <c r="AC69" s="13"/>
      <c r="AD69" s="13"/>
      <c r="AE69" s="13"/>
      <c r="AF69" s="20"/>
      <c r="AG69" s="20"/>
      <c r="AH69" s="20"/>
      <c r="AI69" s="13"/>
      <c r="AJ69" s="13"/>
      <c r="AK69" s="13"/>
      <c r="AL69" s="13"/>
      <c r="AM69" s="13"/>
      <c r="AN69" s="13"/>
      <c r="AO69" s="13"/>
    </row>
    <row r="70" spans="2:41" ht="12.95" customHeight="1" x14ac:dyDescent="0.25">
      <c r="J70" s="9"/>
      <c r="O70" s="20"/>
      <c r="P70" s="20"/>
      <c r="AB70" s="13"/>
      <c r="AC70" s="13"/>
      <c r="AD70" s="13"/>
      <c r="AE70" s="13"/>
      <c r="AF70" s="20"/>
      <c r="AG70" s="20"/>
      <c r="AH70" s="20"/>
      <c r="AI70" s="13"/>
      <c r="AJ70" s="13"/>
      <c r="AK70" s="13"/>
      <c r="AL70" s="13"/>
      <c r="AM70" s="13"/>
      <c r="AN70" s="13"/>
      <c r="AO70" s="13"/>
    </row>
    <row r="71" spans="2:41" ht="15.75" customHeight="1" x14ac:dyDescent="0.3">
      <c r="B71" s="1"/>
      <c r="E71" s="11"/>
      <c r="F71" s="22"/>
      <c r="O71" s="20"/>
      <c r="P71" s="20"/>
      <c r="AB71" s="13"/>
      <c r="AC71" s="13"/>
      <c r="AD71" s="13"/>
      <c r="AE71" s="13"/>
      <c r="AF71" s="20"/>
      <c r="AG71" s="20"/>
      <c r="AH71" s="20"/>
      <c r="AI71" s="13"/>
      <c r="AJ71" s="13"/>
      <c r="AK71" s="13"/>
      <c r="AL71" s="13"/>
      <c r="AM71" s="13"/>
      <c r="AN71" s="13"/>
      <c r="AO71" s="13"/>
    </row>
    <row r="72" spans="2:41" x14ac:dyDescent="0.25">
      <c r="B72" s="2"/>
      <c r="E72" s="24"/>
      <c r="F72" s="12"/>
      <c r="G72" s="10"/>
      <c r="H72" s="12"/>
      <c r="O72" s="20"/>
      <c r="P72" s="20"/>
      <c r="AB72" s="13"/>
      <c r="AC72" s="13"/>
      <c r="AD72" s="13"/>
      <c r="AE72" s="13"/>
      <c r="AF72" s="20"/>
      <c r="AG72" s="20"/>
      <c r="AH72" s="20"/>
      <c r="AI72" s="13"/>
      <c r="AJ72" s="13"/>
      <c r="AK72" s="13"/>
      <c r="AL72" s="13"/>
      <c r="AM72" s="13"/>
      <c r="AN72" s="13"/>
      <c r="AO72" s="13"/>
    </row>
    <row r="73" spans="2:41" x14ac:dyDescent="0.25">
      <c r="B73" s="2"/>
      <c r="E73" s="24"/>
      <c r="F73" s="12"/>
      <c r="H73" s="25"/>
      <c r="AB73" s="13"/>
      <c r="AC73" s="13"/>
      <c r="AD73" s="13"/>
      <c r="AE73" s="13"/>
      <c r="AF73" s="20"/>
      <c r="AG73" s="20"/>
      <c r="AH73" s="20"/>
      <c r="AI73" s="13"/>
      <c r="AJ73" s="13"/>
      <c r="AK73" s="13"/>
      <c r="AL73" s="13"/>
      <c r="AM73" s="13"/>
      <c r="AN73" s="13"/>
      <c r="AO73" s="13"/>
    </row>
    <row r="74" spans="2:41" x14ac:dyDescent="0.25">
      <c r="B74" s="2"/>
      <c r="E74" s="24"/>
      <c r="F74" s="12"/>
      <c r="AB74" s="13"/>
      <c r="AC74" s="13"/>
      <c r="AD74" s="13"/>
      <c r="AE74" s="13"/>
      <c r="AF74" s="20"/>
      <c r="AG74" s="20"/>
      <c r="AH74" s="20"/>
      <c r="AI74" s="13"/>
      <c r="AJ74" s="13"/>
      <c r="AK74" s="13"/>
      <c r="AL74" s="13"/>
      <c r="AM74" s="13"/>
      <c r="AN74" s="13"/>
      <c r="AO74" s="13"/>
    </row>
    <row r="75" spans="2:41" x14ac:dyDescent="0.25">
      <c r="B75" s="2"/>
      <c r="C75" s="11"/>
      <c r="D75" s="11"/>
      <c r="E75" s="24"/>
      <c r="F75" s="12"/>
      <c r="G75" s="11"/>
      <c r="J75" s="9"/>
      <c r="AB75" s="13"/>
      <c r="AC75" s="13"/>
      <c r="AD75" s="13"/>
      <c r="AE75" s="13"/>
      <c r="AF75" s="20"/>
      <c r="AG75" s="20"/>
      <c r="AH75" s="20"/>
      <c r="AI75" s="13"/>
      <c r="AJ75" s="13"/>
      <c r="AK75" s="13"/>
      <c r="AL75" s="13"/>
      <c r="AM75" s="13"/>
      <c r="AN75" s="13"/>
      <c r="AO75" s="13"/>
    </row>
    <row r="76" spans="2:41" x14ac:dyDescent="0.25">
      <c r="B76" s="9"/>
      <c r="F76" s="18"/>
      <c r="AB76" s="13"/>
      <c r="AC76" s="13"/>
      <c r="AD76" s="13"/>
      <c r="AE76" s="13"/>
      <c r="AF76" s="20"/>
      <c r="AG76" s="20"/>
      <c r="AH76" s="20"/>
      <c r="AI76" s="13"/>
      <c r="AJ76" s="13"/>
      <c r="AK76" s="13"/>
      <c r="AL76" s="13"/>
      <c r="AM76" s="13"/>
      <c r="AN76" s="13"/>
      <c r="AO76" s="13"/>
    </row>
    <row r="77" spans="2:41" x14ac:dyDescent="0.25">
      <c r="B77" s="9"/>
      <c r="F77" s="24"/>
      <c r="AB77" s="13"/>
      <c r="AC77" s="13"/>
      <c r="AD77" s="13"/>
      <c r="AE77" s="13"/>
      <c r="AF77" s="20"/>
      <c r="AG77" s="20"/>
      <c r="AH77" s="20"/>
      <c r="AI77" s="13"/>
      <c r="AJ77" s="13"/>
      <c r="AK77" s="13"/>
      <c r="AL77" s="13"/>
      <c r="AM77" s="13"/>
      <c r="AN77" s="13"/>
      <c r="AO77" s="13"/>
    </row>
    <row r="78" spans="2:41" x14ac:dyDescent="0.25">
      <c r="B78" s="9"/>
      <c r="F78" s="24"/>
      <c r="AB78" s="13"/>
      <c r="AC78" s="13"/>
      <c r="AD78" s="13"/>
      <c r="AE78" s="13"/>
      <c r="AF78" s="20"/>
      <c r="AG78" s="20"/>
      <c r="AH78" s="20"/>
      <c r="AI78" s="13"/>
      <c r="AJ78" s="13"/>
      <c r="AK78" s="13"/>
      <c r="AL78" s="13"/>
      <c r="AM78" s="13"/>
      <c r="AN78" s="13"/>
      <c r="AO78" s="13"/>
    </row>
    <row r="79" spans="2:41" x14ac:dyDescent="0.25">
      <c r="B79" s="9"/>
      <c r="F79" s="24"/>
      <c r="M79" s="9"/>
      <c r="N79" s="13"/>
      <c r="P79" s="9"/>
      <c r="Q79" s="13"/>
      <c r="AB79" s="13"/>
      <c r="AC79" s="13"/>
      <c r="AD79" s="13"/>
      <c r="AE79" s="13"/>
      <c r="AF79" s="20"/>
      <c r="AG79" s="20"/>
      <c r="AH79" s="20"/>
      <c r="AI79" s="13"/>
      <c r="AJ79" s="13"/>
      <c r="AK79" s="13"/>
      <c r="AL79" s="13"/>
      <c r="AM79" s="13"/>
      <c r="AN79" s="13"/>
      <c r="AO79" s="13"/>
    </row>
    <row r="80" spans="2:41" x14ac:dyDescent="0.25">
      <c r="B80" s="9"/>
      <c r="F80" s="24"/>
      <c r="M80" s="9"/>
      <c r="N80" s="13"/>
      <c r="T80" s="9"/>
      <c r="AB80" s="13"/>
      <c r="AC80" s="13"/>
      <c r="AD80" s="13"/>
      <c r="AE80" s="13"/>
      <c r="AF80" s="20"/>
      <c r="AG80" s="20"/>
      <c r="AH80" s="20"/>
      <c r="AI80" s="13"/>
      <c r="AJ80" s="13"/>
      <c r="AK80" s="13"/>
      <c r="AL80" s="13"/>
      <c r="AM80" s="13"/>
      <c r="AN80" s="13"/>
      <c r="AO80" s="13"/>
    </row>
    <row r="81" spans="2:41" x14ac:dyDescent="0.25">
      <c r="B81" s="9"/>
      <c r="F81" s="24"/>
      <c r="K81" s="13"/>
      <c r="N81" s="13"/>
      <c r="W81" s="9"/>
      <c r="Y81" s="15"/>
      <c r="AB81" s="13"/>
      <c r="AC81" s="13"/>
      <c r="AD81" s="13"/>
      <c r="AE81" s="13"/>
      <c r="AF81" s="20"/>
      <c r="AG81" s="20"/>
      <c r="AH81" s="20"/>
      <c r="AI81" s="13"/>
      <c r="AJ81" s="13"/>
      <c r="AK81" s="13"/>
      <c r="AL81" s="13"/>
      <c r="AM81" s="13"/>
      <c r="AN81" s="13"/>
      <c r="AO81" s="13"/>
    </row>
    <row r="82" spans="2:41" x14ac:dyDescent="0.25">
      <c r="B82" s="9"/>
      <c r="F82" s="24"/>
      <c r="K82" s="13"/>
      <c r="P82" s="9"/>
      <c r="Q82" s="9"/>
      <c r="AB82" s="13"/>
      <c r="AC82" s="13"/>
      <c r="AD82" s="13"/>
      <c r="AE82" s="13"/>
      <c r="AF82" s="20"/>
      <c r="AG82" s="20"/>
      <c r="AH82" s="20"/>
      <c r="AI82" s="13"/>
      <c r="AJ82" s="13"/>
      <c r="AK82" s="13"/>
      <c r="AL82" s="13"/>
      <c r="AM82" s="13"/>
      <c r="AN82" s="13"/>
      <c r="AO82" s="13"/>
    </row>
    <row r="83" spans="2:41" x14ac:dyDescent="0.25">
      <c r="K83" s="9"/>
      <c r="M83" s="9"/>
      <c r="N83" s="13"/>
      <c r="O83" s="13"/>
      <c r="P83" s="13"/>
      <c r="Q83" s="13"/>
      <c r="R83" s="13"/>
      <c r="T83" s="13"/>
      <c r="W83" s="13"/>
      <c r="AB83" s="13"/>
      <c r="AC83" s="13"/>
      <c r="AD83" s="13"/>
      <c r="AE83" s="13"/>
      <c r="AF83" s="20"/>
      <c r="AG83" s="20"/>
      <c r="AH83" s="20"/>
      <c r="AI83" s="13"/>
      <c r="AJ83" s="13"/>
      <c r="AK83" s="13"/>
      <c r="AL83" s="13"/>
      <c r="AM83" s="13"/>
      <c r="AN83" s="13"/>
      <c r="AO83" s="13"/>
    </row>
    <row r="84" spans="2:41" x14ac:dyDescent="0.25">
      <c r="M84" s="19"/>
      <c r="O84" s="19"/>
      <c r="W84" s="20"/>
      <c r="X84" s="20"/>
      <c r="AB84" s="13"/>
      <c r="AC84" s="13"/>
      <c r="AD84" s="13"/>
      <c r="AE84" s="13"/>
      <c r="AF84" s="20"/>
      <c r="AG84" s="20"/>
      <c r="AH84" s="20"/>
      <c r="AI84" s="13"/>
      <c r="AJ84" s="13"/>
      <c r="AK84" s="13"/>
      <c r="AL84" s="13"/>
      <c r="AM84" s="13"/>
      <c r="AN84" s="13"/>
      <c r="AO84" s="13"/>
    </row>
    <row r="85" spans="2:41" x14ac:dyDescent="0.25">
      <c r="K85" s="13"/>
      <c r="M85" s="13"/>
      <c r="N85" s="13"/>
      <c r="O85" s="13"/>
      <c r="P85" s="13"/>
      <c r="Q85" s="13"/>
      <c r="R85" s="13"/>
      <c r="S85" s="13"/>
      <c r="T85" s="13"/>
      <c r="W85" s="20"/>
      <c r="X85" s="20"/>
      <c r="AB85" s="13"/>
      <c r="AC85" s="13"/>
      <c r="AD85" s="13"/>
      <c r="AE85" s="13"/>
      <c r="AF85" s="20"/>
      <c r="AG85" s="20"/>
      <c r="AH85" s="20"/>
      <c r="AI85" s="13"/>
      <c r="AJ85" s="13"/>
      <c r="AK85" s="13"/>
      <c r="AL85" s="13"/>
      <c r="AM85" s="13"/>
      <c r="AN85" s="13"/>
      <c r="AO85" s="13"/>
    </row>
    <row r="86" spans="2:41" x14ac:dyDescent="0.25">
      <c r="K86" s="13"/>
      <c r="L86" s="13"/>
      <c r="M86" s="13"/>
      <c r="N86" s="13"/>
      <c r="O86" s="13"/>
      <c r="P86" s="13"/>
      <c r="Q86" s="13"/>
      <c r="R86" s="13"/>
      <c r="S86" s="13"/>
      <c r="T86" s="13"/>
      <c r="W86" s="20"/>
      <c r="X86" s="20"/>
      <c r="AB86" s="13"/>
      <c r="AC86" s="13"/>
      <c r="AD86" s="13"/>
      <c r="AE86" s="13"/>
      <c r="AF86" s="20"/>
      <c r="AG86" s="20"/>
      <c r="AH86" s="20"/>
      <c r="AI86" s="13"/>
      <c r="AJ86" s="13"/>
      <c r="AK86" s="13"/>
      <c r="AL86" s="13"/>
      <c r="AM86" s="13"/>
      <c r="AN86" s="13"/>
      <c r="AO86" s="13"/>
    </row>
    <row r="87" spans="2:41" ht="12.95" customHeight="1" x14ac:dyDescent="0.25">
      <c r="K87" s="13"/>
      <c r="L87" s="13"/>
      <c r="M87" s="13"/>
      <c r="N87" s="13"/>
      <c r="O87" s="13"/>
      <c r="P87" s="13"/>
      <c r="Q87" s="13"/>
      <c r="R87" s="13"/>
      <c r="S87" s="13"/>
      <c r="T87" s="13"/>
      <c r="W87" s="20"/>
      <c r="X87" s="20"/>
      <c r="AB87" s="13"/>
      <c r="AC87" s="13"/>
      <c r="AD87" s="13"/>
      <c r="AE87" s="13"/>
      <c r="AF87" s="20"/>
      <c r="AG87" s="20"/>
      <c r="AH87" s="20"/>
      <c r="AI87" s="13"/>
      <c r="AJ87" s="13"/>
      <c r="AK87" s="13"/>
      <c r="AL87" s="13"/>
      <c r="AM87" s="13"/>
      <c r="AN87" s="13"/>
      <c r="AO87" s="13"/>
    </row>
    <row r="88" spans="2:41" x14ac:dyDescent="0.25">
      <c r="K88" s="13"/>
      <c r="L88" s="13"/>
      <c r="M88" s="13"/>
      <c r="N88" s="13"/>
      <c r="O88" s="13"/>
      <c r="P88" s="13"/>
      <c r="Q88" s="13"/>
      <c r="R88" s="13"/>
      <c r="S88" s="13"/>
      <c r="T88" s="13"/>
      <c r="W88" s="20"/>
      <c r="X88" s="20"/>
      <c r="AB88" s="13"/>
      <c r="AC88" s="13"/>
      <c r="AD88" s="13"/>
      <c r="AE88" s="13"/>
      <c r="AF88" s="20"/>
      <c r="AG88" s="20"/>
      <c r="AH88" s="20"/>
      <c r="AI88" s="13"/>
      <c r="AJ88" s="13"/>
      <c r="AK88" s="13"/>
      <c r="AL88" s="13"/>
      <c r="AM88" s="13"/>
      <c r="AN88" s="13"/>
      <c r="AO88" s="13"/>
    </row>
    <row r="89" spans="2:41" x14ac:dyDescent="0.25">
      <c r="K89" s="13"/>
      <c r="L89" s="13"/>
      <c r="M89" s="13"/>
      <c r="N89" s="13"/>
      <c r="O89" s="13"/>
      <c r="P89" s="13"/>
      <c r="Q89" s="13"/>
      <c r="R89" s="13"/>
      <c r="S89" s="13"/>
      <c r="T89" s="13"/>
      <c r="W89" s="20"/>
      <c r="X89" s="20"/>
      <c r="AB89" s="13"/>
      <c r="AC89" s="13"/>
      <c r="AD89" s="13"/>
      <c r="AE89" s="13"/>
      <c r="AF89" s="20"/>
      <c r="AG89" s="20"/>
      <c r="AH89" s="20"/>
      <c r="AI89" s="13"/>
      <c r="AJ89" s="13"/>
      <c r="AK89" s="13"/>
      <c r="AL89" s="13"/>
      <c r="AM89" s="13"/>
      <c r="AN89" s="13"/>
      <c r="AO89" s="13"/>
    </row>
    <row r="90" spans="2:41" x14ac:dyDescent="0.25">
      <c r="K90" s="13"/>
      <c r="L90" s="13"/>
      <c r="M90" s="13"/>
      <c r="N90" s="13"/>
      <c r="O90" s="13"/>
      <c r="P90" s="13"/>
      <c r="Q90" s="13"/>
      <c r="R90" s="13"/>
      <c r="S90" s="13"/>
      <c r="T90" s="13"/>
      <c r="W90" s="20"/>
      <c r="X90" s="20"/>
      <c r="AB90" s="13"/>
      <c r="AC90" s="13"/>
      <c r="AD90" s="13"/>
      <c r="AE90" s="13"/>
      <c r="AF90" s="20"/>
      <c r="AG90" s="20"/>
      <c r="AH90" s="20"/>
      <c r="AI90" s="13"/>
      <c r="AJ90" s="13"/>
      <c r="AK90" s="13"/>
      <c r="AL90" s="13"/>
      <c r="AM90" s="13"/>
      <c r="AN90" s="13"/>
      <c r="AO90" s="13"/>
    </row>
    <row r="91" spans="2:41" x14ac:dyDescent="0.25">
      <c r="K91" s="13"/>
      <c r="L91" s="13"/>
      <c r="M91" s="13"/>
      <c r="N91" s="13"/>
      <c r="O91" s="13"/>
      <c r="P91" s="13"/>
      <c r="Q91" s="13"/>
      <c r="R91" s="13"/>
      <c r="S91" s="13"/>
      <c r="T91" s="13"/>
      <c r="W91" s="20"/>
      <c r="X91" s="20"/>
      <c r="AB91" s="13"/>
      <c r="AC91" s="13"/>
      <c r="AD91" s="13"/>
      <c r="AE91" s="13"/>
      <c r="AF91" s="20"/>
      <c r="AG91" s="20"/>
      <c r="AH91" s="20"/>
      <c r="AI91" s="13"/>
      <c r="AJ91" s="13"/>
      <c r="AK91" s="13"/>
      <c r="AL91" s="13"/>
      <c r="AM91" s="13"/>
      <c r="AN91" s="13"/>
      <c r="AO91" s="13"/>
    </row>
    <row r="92" spans="2:41" x14ac:dyDescent="0.25">
      <c r="K92" s="13"/>
      <c r="L92" s="13"/>
      <c r="M92" s="13"/>
      <c r="N92" s="13"/>
      <c r="O92" s="13"/>
      <c r="P92" s="13"/>
      <c r="Q92" s="13"/>
      <c r="R92" s="13"/>
      <c r="S92" s="13"/>
      <c r="T92" s="13"/>
      <c r="W92" s="20"/>
      <c r="X92" s="20"/>
      <c r="AB92" s="13"/>
      <c r="AC92" s="13"/>
      <c r="AD92" s="13"/>
      <c r="AE92" s="13"/>
      <c r="AF92" s="20"/>
      <c r="AG92" s="20"/>
      <c r="AH92" s="20"/>
      <c r="AI92" s="13"/>
      <c r="AJ92" s="13"/>
      <c r="AK92" s="13"/>
      <c r="AL92" s="13"/>
      <c r="AM92" s="13"/>
      <c r="AN92" s="13"/>
      <c r="AO92" s="13"/>
    </row>
    <row r="93" spans="2:41" x14ac:dyDescent="0.25">
      <c r="K93" s="13"/>
      <c r="L93" s="13"/>
      <c r="M93" s="13"/>
      <c r="N93" s="13"/>
      <c r="O93" s="13"/>
      <c r="P93" s="13"/>
      <c r="Q93" s="13"/>
      <c r="R93" s="13"/>
      <c r="S93" s="13"/>
      <c r="T93" s="13"/>
      <c r="W93" s="20"/>
      <c r="X93" s="20"/>
      <c r="AB93" s="13"/>
      <c r="AC93" s="13"/>
      <c r="AD93" s="13"/>
      <c r="AE93" s="13"/>
      <c r="AF93" s="20"/>
      <c r="AG93" s="20"/>
      <c r="AH93" s="20"/>
      <c r="AI93" s="13"/>
      <c r="AJ93" s="13"/>
      <c r="AK93" s="13"/>
      <c r="AL93" s="13"/>
      <c r="AM93" s="13"/>
      <c r="AN93" s="13"/>
      <c r="AO93" s="13"/>
    </row>
    <row r="94" spans="2:41" x14ac:dyDescent="0.25">
      <c r="K94" s="13"/>
      <c r="L94" s="13"/>
      <c r="M94" s="13"/>
      <c r="N94" s="13"/>
      <c r="O94" s="13"/>
      <c r="P94" s="13"/>
      <c r="Q94" s="13"/>
      <c r="R94" s="13"/>
      <c r="S94" s="13"/>
      <c r="T94" s="13"/>
      <c r="W94" s="20"/>
      <c r="X94" s="20"/>
      <c r="AB94" s="13"/>
      <c r="AC94" s="13"/>
      <c r="AD94" s="13"/>
      <c r="AE94" s="13"/>
      <c r="AF94" s="20"/>
      <c r="AG94" s="20"/>
      <c r="AH94" s="20"/>
      <c r="AI94" s="13"/>
      <c r="AJ94" s="13"/>
      <c r="AK94" s="13"/>
      <c r="AL94" s="13"/>
      <c r="AM94" s="13"/>
      <c r="AN94" s="13"/>
      <c r="AO94" s="13"/>
    </row>
    <row r="95" spans="2:41" x14ac:dyDescent="0.25">
      <c r="K95" s="13"/>
      <c r="L95" s="13"/>
      <c r="M95" s="13"/>
      <c r="N95" s="13"/>
      <c r="O95" s="13"/>
      <c r="P95" s="13"/>
      <c r="Q95" s="13"/>
      <c r="R95" s="13"/>
      <c r="S95" s="13"/>
      <c r="T95" s="13"/>
      <c r="W95" s="20"/>
      <c r="X95" s="20"/>
      <c r="AB95" s="13"/>
      <c r="AC95" s="13"/>
      <c r="AD95" s="13"/>
      <c r="AE95" s="13"/>
      <c r="AF95" s="20"/>
      <c r="AG95" s="20"/>
      <c r="AH95" s="20"/>
      <c r="AI95" s="13"/>
      <c r="AJ95" s="13"/>
      <c r="AK95" s="13"/>
      <c r="AL95" s="13"/>
      <c r="AM95" s="13"/>
      <c r="AN95" s="13"/>
      <c r="AO95" s="13"/>
    </row>
    <row r="96" spans="2:41" x14ac:dyDescent="0.25">
      <c r="K96" s="13"/>
      <c r="L96" s="13"/>
      <c r="M96" s="13"/>
      <c r="N96" s="13"/>
      <c r="O96" s="13"/>
      <c r="P96" s="13"/>
      <c r="Q96" s="13"/>
      <c r="R96" s="13"/>
      <c r="S96" s="13"/>
      <c r="T96" s="13"/>
      <c r="W96" s="20"/>
      <c r="X96" s="20"/>
      <c r="AB96" s="13"/>
      <c r="AC96" s="13"/>
      <c r="AD96" s="13"/>
      <c r="AE96" s="13"/>
      <c r="AF96" s="20"/>
      <c r="AG96" s="20"/>
      <c r="AH96" s="20"/>
      <c r="AI96" s="13"/>
      <c r="AJ96" s="13"/>
      <c r="AK96" s="13"/>
      <c r="AL96" s="13"/>
      <c r="AM96" s="13"/>
      <c r="AN96" s="13"/>
      <c r="AO96" s="13"/>
    </row>
    <row r="97" spans="11:41" x14ac:dyDescent="0.25">
      <c r="K97" s="13"/>
      <c r="L97" s="13"/>
      <c r="M97" s="13"/>
      <c r="N97" s="13"/>
      <c r="O97" s="13"/>
      <c r="P97" s="13"/>
      <c r="Q97" s="13"/>
      <c r="R97" s="13"/>
      <c r="S97" s="13"/>
      <c r="T97" s="13"/>
      <c r="W97" s="20"/>
      <c r="X97" s="20"/>
      <c r="AB97" s="13"/>
      <c r="AC97" s="13"/>
      <c r="AD97" s="13"/>
      <c r="AE97" s="13"/>
      <c r="AF97" s="20"/>
      <c r="AG97" s="20"/>
      <c r="AH97" s="20"/>
      <c r="AI97" s="13"/>
      <c r="AJ97" s="13"/>
      <c r="AK97" s="13"/>
      <c r="AL97" s="13"/>
      <c r="AM97" s="13"/>
      <c r="AN97" s="13"/>
      <c r="AO97" s="13"/>
    </row>
    <row r="98" spans="11:41" x14ac:dyDescent="0.25">
      <c r="K98" s="13"/>
      <c r="L98" s="13"/>
      <c r="M98" s="13"/>
      <c r="N98" s="13"/>
      <c r="O98" s="13"/>
      <c r="P98" s="13"/>
      <c r="Q98" s="13"/>
      <c r="R98" s="13"/>
      <c r="S98" s="13"/>
      <c r="T98" s="13"/>
      <c r="W98" s="20"/>
      <c r="X98" s="20"/>
      <c r="AB98" s="13"/>
      <c r="AC98" s="13"/>
      <c r="AD98" s="13"/>
      <c r="AE98" s="13"/>
      <c r="AF98" s="20"/>
      <c r="AG98" s="20"/>
      <c r="AH98" s="20"/>
      <c r="AI98" s="13"/>
      <c r="AJ98" s="13"/>
      <c r="AK98" s="13"/>
      <c r="AL98" s="13"/>
      <c r="AM98" s="13"/>
      <c r="AN98" s="13"/>
      <c r="AO98" s="13"/>
    </row>
    <row r="99" spans="11:41" x14ac:dyDescent="0.25">
      <c r="K99" s="13"/>
      <c r="L99" s="13"/>
      <c r="M99" s="13"/>
      <c r="N99" s="13"/>
      <c r="O99" s="13"/>
      <c r="P99" s="13"/>
      <c r="Q99" s="13"/>
      <c r="R99" s="13"/>
      <c r="S99" s="13"/>
      <c r="T99" s="13"/>
      <c r="W99" s="20"/>
      <c r="X99" s="20"/>
      <c r="AB99" s="13"/>
      <c r="AC99" s="13"/>
      <c r="AD99" s="13"/>
      <c r="AE99" s="13"/>
      <c r="AF99" s="20"/>
      <c r="AG99" s="20"/>
      <c r="AH99" s="20"/>
      <c r="AI99" s="13"/>
      <c r="AJ99" s="13"/>
      <c r="AK99" s="13"/>
      <c r="AL99" s="13"/>
      <c r="AM99" s="13"/>
      <c r="AN99" s="13"/>
      <c r="AO99" s="13"/>
    </row>
    <row r="100" spans="11:41" x14ac:dyDescent="0.25"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W100" s="20"/>
      <c r="X100" s="20"/>
      <c r="AB100" s="13"/>
      <c r="AC100" s="13"/>
      <c r="AD100" s="13"/>
      <c r="AE100" s="13"/>
      <c r="AF100" s="20"/>
      <c r="AG100" s="20"/>
      <c r="AH100" s="20"/>
      <c r="AI100" s="13"/>
      <c r="AJ100" s="13"/>
      <c r="AK100" s="13"/>
      <c r="AL100" s="13"/>
      <c r="AM100" s="13"/>
      <c r="AN100" s="13"/>
      <c r="AO100" s="13"/>
    </row>
    <row r="101" spans="11:41" x14ac:dyDescent="0.25"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W101" s="20"/>
      <c r="X101" s="20"/>
      <c r="AB101" s="13"/>
      <c r="AC101" s="13"/>
      <c r="AD101" s="13"/>
      <c r="AE101" s="13"/>
      <c r="AF101" s="20"/>
      <c r="AG101" s="20"/>
      <c r="AH101" s="20"/>
      <c r="AI101" s="13"/>
      <c r="AJ101" s="13"/>
      <c r="AK101" s="13"/>
      <c r="AL101" s="13"/>
      <c r="AM101" s="13"/>
      <c r="AN101" s="13"/>
      <c r="AO101" s="13"/>
    </row>
    <row r="102" spans="11:41" x14ac:dyDescent="0.25"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W102" s="20"/>
      <c r="X102" s="20"/>
      <c r="AB102" s="13"/>
      <c r="AC102" s="13"/>
      <c r="AD102" s="13"/>
      <c r="AE102" s="13"/>
      <c r="AF102" s="20"/>
      <c r="AG102" s="20"/>
      <c r="AH102" s="20"/>
      <c r="AI102" s="13"/>
      <c r="AJ102" s="13"/>
      <c r="AK102" s="13"/>
      <c r="AL102" s="13"/>
      <c r="AM102" s="13"/>
      <c r="AN102" s="13"/>
      <c r="AO102" s="13"/>
    </row>
    <row r="103" spans="11:41" x14ac:dyDescent="0.25"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W103" s="20"/>
      <c r="X103" s="20"/>
      <c r="AB103" s="13"/>
      <c r="AC103" s="13"/>
      <c r="AD103" s="13"/>
      <c r="AE103" s="13"/>
      <c r="AF103" s="20"/>
      <c r="AG103" s="20"/>
      <c r="AH103" s="20"/>
      <c r="AI103" s="13"/>
      <c r="AJ103" s="13"/>
      <c r="AK103" s="13"/>
      <c r="AL103" s="13"/>
      <c r="AM103" s="13"/>
      <c r="AN103" s="13"/>
      <c r="AO103" s="13"/>
    </row>
    <row r="104" spans="11:41" x14ac:dyDescent="0.25"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W104" s="20"/>
      <c r="X104" s="20"/>
      <c r="AB104" s="13"/>
      <c r="AC104" s="13"/>
      <c r="AD104" s="13"/>
      <c r="AE104" s="13"/>
      <c r="AF104" s="20"/>
      <c r="AG104" s="20"/>
      <c r="AH104" s="20"/>
      <c r="AI104" s="13"/>
      <c r="AJ104" s="13"/>
      <c r="AK104" s="13"/>
      <c r="AL104" s="13"/>
      <c r="AM104" s="13"/>
      <c r="AN104" s="13"/>
      <c r="AO104" s="13"/>
    </row>
    <row r="105" spans="11:41" x14ac:dyDescent="0.25"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W105" s="20"/>
      <c r="X105" s="20"/>
      <c r="AB105" s="13"/>
      <c r="AC105" s="13"/>
      <c r="AD105" s="13"/>
      <c r="AE105" s="13"/>
      <c r="AF105" s="20"/>
      <c r="AG105" s="20"/>
    </row>
    <row r="106" spans="11:41" x14ac:dyDescent="0.25"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W106" s="20"/>
      <c r="X106" s="20"/>
      <c r="AF106" s="20"/>
      <c r="AG106" s="20"/>
    </row>
    <row r="107" spans="11:41" x14ac:dyDescent="0.25"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W107" s="20"/>
      <c r="X107" s="20"/>
      <c r="AF107" s="20"/>
      <c r="AG107" s="20"/>
    </row>
    <row r="108" spans="11:41" x14ac:dyDescent="0.25"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W108" s="20"/>
      <c r="X108" s="20"/>
      <c r="AF108" s="20"/>
      <c r="AG108" s="20"/>
    </row>
    <row r="109" spans="11:41" x14ac:dyDescent="0.25"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W109" s="20"/>
      <c r="X109" s="20"/>
      <c r="AF109" s="20"/>
      <c r="AG109" s="20"/>
    </row>
    <row r="110" spans="11:41" x14ac:dyDescent="0.25"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W110" s="20"/>
      <c r="X110" s="20"/>
      <c r="AF110" s="20"/>
      <c r="AG110" s="20"/>
    </row>
    <row r="111" spans="11:41" x14ac:dyDescent="0.25"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W111" s="20"/>
      <c r="X111" s="20"/>
      <c r="AF111" s="20"/>
      <c r="AG111" s="20"/>
    </row>
    <row r="112" spans="11:41" x14ac:dyDescent="0.25"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W112" s="20"/>
      <c r="X112" s="20"/>
      <c r="AF112" s="20"/>
      <c r="AG112" s="20"/>
    </row>
    <row r="113" spans="2:35" x14ac:dyDescent="0.25"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W113" s="20"/>
      <c r="X113" s="20"/>
      <c r="AB113" s="9"/>
      <c r="AC113" s="13"/>
      <c r="AE113" s="9"/>
      <c r="AF113" s="13"/>
      <c r="AI113" s="9"/>
    </row>
    <row r="114" spans="2:35" x14ac:dyDescent="0.25"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W114" s="20"/>
      <c r="X114" s="20"/>
      <c r="AB114" s="9"/>
      <c r="AC114" s="13"/>
      <c r="AI114" s="9"/>
    </row>
    <row r="115" spans="2:35" x14ac:dyDescent="0.25"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W115" s="20"/>
      <c r="X115" s="20"/>
      <c r="AC115" s="13"/>
      <c r="AF115" s="9"/>
      <c r="AH115" s="15"/>
    </row>
    <row r="116" spans="2:35" x14ac:dyDescent="0.25"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W116" s="20"/>
      <c r="X116" s="20"/>
    </row>
    <row r="117" spans="2:35" x14ac:dyDescent="0.25"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W117" s="20"/>
      <c r="X117" s="20"/>
      <c r="AB117" s="9"/>
      <c r="AC117" s="13"/>
      <c r="AE117" s="13"/>
      <c r="AF117" s="13"/>
    </row>
    <row r="118" spans="2:35" x14ac:dyDescent="0.25"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W118" s="20"/>
      <c r="X118" s="20"/>
      <c r="AD118" s="19"/>
      <c r="AF118" s="20"/>
      <c r="AG118" s="20"/>
    </row>
    <row r="119" spans="2:35" x14ac:dyDescent="0.25"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W119" s="20"/>
      <c r="X119" s="20"/>
      <c r="AB119" s="13"/>
      <c r="AC119" s="13"/>
      <c r="AD119" s="13"/>
      <c r="AE119" s="13"/>
      <c r="AF119" s="20"/>
      <c r="AG119" s="20"/>
    </row>
    <row r="120" spans="2:35" x14ac:dyDescent="0.25"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W120" s="20"/>
      <c r="X120" s="20"/>
      <c r="AB120" s="13"/>
      <c r="AC120" s="13"/>
      <c r="AD120" s="13"/>
      <c r="AE120" s="13"/>
      <c r="AF120" s="20"/>
      <c r="AG120" s="20"/>
    </row>
    <row r="121" spans="2:35" x14ac:dyDescent="0.25"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W121" s="20"/>
      <c r="X121" s="20"/>
      <c r="AB121" s="13"/>
      <c r="AC121" s="13"/>
      <c r="AD121" s="13"/>
      <c r="AE121" s="13"/>
      <c r="AF121" s="20"/>
      <c r="AG121" s="20"/>
    </row>
    <row r="122" spans="2:35" x14ac:dyDescent="0.25"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W122" s="20"/>
      <c r="X122" s="20"/>
      <c r="AB122" s="13"/>
      <c r="AC122" s="13"/>
      <c r="AD122" s="13"/>
      <c r="AE122" s="13"/>
      <c r="AF122" s="20"/>
      <c r="AG122" s="20"/>
    </row>
    <row r="123" spans="2:35" x14ac:dyDescent="0.25"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W123" s="20"/>
      <c r="X123" s="20"/>
      <c r="AB123" s="13"/>
      <c r="AC123" s="13"/>
      <c r="AD123" s="13"/>
      <c r="AE123" s="13"/>
      <c r="AF123" s="20"/>
      <c r="AG123" s="20"/>
    </row>
    <row r="124" spans="2:35" x14ac:dyDescent="0.25"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W124" s="20"/>
      <c r="X124" s="20"/>
      <c r="AB124" s="13"/>
      <c r="AC124" s="13"/>
      <c r="AD124" s="13"/>
      <c r="AE124" s="13"/>
      <c r="AF124" s="20"/>
      <c r="AG124" s="20"/>
    </row>
    <row r="125" spans="2:35" x14ac:dyDescent="0.25"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W125" s="20"/>
      <c r="X125" s="20"/>
      <c r="AA125" s="13"/>
      <c r="AB125" s="13"/>
      <c r="AC125" s="13"/>
      <c r="AD125" s="13"/>
      <c r="AE125" s="13"/>
      <c r="AF125" s="20"/>
      <c r="AG125" s="20"/>
    </row>
    <row r="126" spans="2:35" x14ac:dyDescent="0.25">
      <c r="B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W126" s="20"/>
      <c r="X126" s="20"/>
      <c r="AB126" s="13"/>
      <c r="AC126" s="13"/>
      <c r="AD126" s="13"/>
      <c r="AE126" s="13"/>
      <c r="AF126" s="20"/>
      <c r="AG126" s="20"/>
    </row>
    <row r="127" spans="2:35" x14ac:dyDescent="0.25"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W127" s="20"/>
      <c r="X127" s="20"/>
      <c r="AB127" s="13"/>
      <c r="AC127" s="13"/>
      <c r="AD127" s="13"/>
      <c r="AE127" s="13"/>
      <c r="AF127" s="20"/>
      <c r="AG127" s="20"/>
    </row>
    <row r="128" spans="2:35" x14ac:dyDescent="0.25"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W128" s="20"/>
      <c r="X128" s="20"/>
      <c r="AB128" s="13"/>
      <c r="AC128" s="13"/>
      <c r="AD128" s="13"/>
      <c r="AE128" s="13"/>
      <c r="AF128" s="20"/>
      <c r="AG128" s="20"/>
    </row>
    <row r="129" spans="11:33" x14ac:dyDescent="0.25"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W129" s="20"/>
      <c r="X129" s="20"/>
      <c r="AB129" s="13"/>
      <c r="AC129" s="13"/>
      <c r="AD129" s="13"/>
      <c r="AE129" s="13"/>
      <c r="AF129" s="20"/>
      <c r="AG129" s="20"/>
    </row>
    <row r="130" spans="11:33" x14ac:dyDescent="0.25"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W130" s="20"/>
      <c r="X130" s="20"/>
      <c r="AB130" s="13"/>
      <c r="AC130" s="13"/>
      <c r="AD130" s="13"/>
      <c r="AE130" s="13"/>
      <c r="AF130" s="20"/>
      <c r="AG130" s="20"/>
    </row>
    <row r="131" spans="11:33" x14ac:dyDescent="0.25"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W131" s="20"/>
      <c r="X131" s="20"/>
      <c r="AB131" s="13"/>
      <c r="AC131" s="13"/>
      <c r="AD131" s="13"/>
      <c r="AE131" s="13"/>
      <c r="AF131" s="20"/>
      <c r="AG131" s="20"/>
    </row>
    <row r="132" spans="11:33" x14ac:dyDescent="0.25"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W132" s="20"/>
      <c r="X132" s="20"/>
      <c r="AB132" s="13"/>
      <c r="AC132" s="13"/>
      <c r="AD132" s="13"/>
      <c r="AE132" s="13"/>
      <c r="AF132" s="20"/>
      <c r="AG132" s="20"/>
    </row>
    <row r="133" spans="11:33" x14ac:dyDescent="0.25"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AB133" s="13"/>
      <c r="AC133" s="13"/>
      <c r="AD133" s="13"/>
      <c r="AE133" s="13"/>
      <c r="AF133" s="20"/>
      <c r="AG133" s="20"/>
    </row>
    <row r="134" spans="11:33" x14ac:dyDescent="0.25"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AB134" s="13"/>
      <c r="AC134" s="13"/>
      <c r="AD134" s="13"/>
      <c r="AE134" s="13"/>
      <c r="AF134" s="20"/>
      <c r="AG134" s="20"/>
    </row>
    <row r="135" spans="11:33" x14ac:dyDescent="0.25"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AB135" s="13"/>
      <c r="AC135" s="13"/>
      <c r="AD135" s="13"/>
      <c r="AE135" s="13"/>
      <c r="AF135" s="20"/>
      <c r="AG135" s="20"/>
    </row>
    <row r="136" spans="11:33" x14ac:dyDescent="0.25"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AB136" s="13"/>
      <c r="AC136" s="13"/>
      <c r="AD136" s="13"/>
      <c r="AE136" s="13"/>
      <c r="AF136" s="20"/>
      <c r="AG136" s="20"/>
    </row>
    <row r="137" spans="11:33" x14ac:dyDescent="0.25"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AB137" s="13"/>
      <c r="AC137" s="13"/>
      <c r="AD137" s="13"/>
      <c r="AE137" s="13"/>
      <c r="AF137" s="20"/>
      <c r="AG137" s="20"/>
    </row>
    <row r="138" spans="11:33" x14ac:dyDescent="0.25"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AB138" s="13"/>
      <c r="AC138" s="13"/>
      <c r="AD138" s="13"/>
      <c r="AE138" s="13"/>
      <c r="AF138" s="20"/>
      <c r="AG138" s="20"/>
    </row>
    <row r="139" spans="11:33" x14ac:dyDescent="0.25"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AB139" s="13"/>
      <c r="AC139" s="13"/>
      <c r="AD139" s="13"/>
      <c r="AE139" s="13"/>
      <c r="AF139" s="20"/>
      <c r="AG139" s="20"/>
    </row>
    <row r="140" spans="11:33" x14ac:dyDescent="0.25"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AB140" s="13"/>
      <c r="AD140" s="13"/>
      <c r="AE140" s="13"/>
      <c r="AF140" s="20"/>
      <c r="AG140" s="20"/>
    </row>
    <row r="141" spans="11:33" x14ac:dyDescent="0.25"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AB141" s="13"/>
      <c r="AD141" s="13"/>
      <c r="AE141" s="13"/>
      <c r="AF141" s="20"/>
      <c r="AG141" s="20"/>
    </row>
    <row r="142" spans="11:33" x14ac:dyDescent="0.25"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AB142" s="13"/>
      <c r="AD142" s="13"/>
      <c r="AE142" s="13"/>
      <c r="AF142" s="20"/>
      <c r="AG142" s="20"/>
    </row>
    <row r="143" spans="11:33" x14ac:dyDescent="0.25"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AB143" s="13"/>
      <c r="AD143" s="13"/>
      <c r="AE143" s="13"/>
      <c r="AF143" s="20"/>
      <c r="AG143" s="20"/>
    </row>
    <row r="144" spans="11:33" x14ac:dyDescent="0.25"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AB144" s="13"/>
      <c r="AD144" s="13"/>
      <c r="AE144" s="13"/>
      <c r="AF144" s="20"/>
      <c r="AG144" s="20"/>
    </row>
    <row r="145" spans="11:33" x14ac:dyDescent="0.25"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AB145" s="13"/>
      <c r="AD145" s="13"/>
      <c r="AE145" s="13"/>
      <c r="AF145" s="20"/>
      <c r="AG145" s="20"/>
    </row>
    <row r="146" spans="11:33" x14ac:dyDescent="0.25"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AB146" s="13"/>
      <c r="AD146" s="13"/>
      <c r="AE146" s="13"/>
      <c r="AF146" s="20"/>
      <c r="AG146" s="20"/>
    </row>
    <row r="147" spans="11:33" x14ac:dyDescent="0.25"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AB147" s="13"/>
      <c r="AD147" s="13"/>
      <c r="AE147" s="13"/>
      <c r="AF147" s="20"/>
      <c r="AG147" s="20"/>
    </row>
    <row r="148" spans="11:33" x14ac:dyDescent="0.25"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AB148" s="13"/>
      <c r="AD148" s="13"/>
      <c r="AE148" s="13"/>
      <c r="AF148" s="20"/>
      <c r="AG148" s="20"/>
    </row>
    <row r="149" spans="11:33" x14ac:dyDescent="0.25"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AB149" s="13"/>
      <c r="AD149" s="13"/>
      <c r="AE149" s="13"/>
      <c r="AF149" s="20"/>
      <c r="AG149" s="20"/>
    </row>
    <row r="150" spans="11:33" x14ac:dyDescent="0.25"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AB150" s="13"/>
      <c r="AD150" s="13"/>
      <c r="AE150" s="13"/>
      <c r="AF150" s="20"/>
      <c r="AG150" s="20"/>
    </row>
    <row r="151" spans="11:33" x14ac:dyDescent="0.25"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AB151" s="13"/>
      <c r="AD151" s="13"/>
      <c r="AE151" s="13"/>
      <c r="AF151" s="20"/>
      <c r="AG151" s="20"/>
    </row>
    <row r="152" spans="11:33" x14ac:dyDescent="0.25"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AB152" s="13"/>
      <c r="AD152" s="13"/>
      <c r="AE152" s="13"/>
      <c r="AF152" s="20"/>
      <c r="AG152" s="20"/>
    </row>
    <row r="153" spans="11:33" x14ac:dyDescent="0.25"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AB153" s="13"/>
      <c r="AD153" s="13"/>
      <c r="AE153" s="13"/>
      <c r="AF153" s="20"/>
      <c r="AG153" s="20"/>
    </row>
    <row r="154" spans="11:33" x14ac:dyDescent="0.25"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AB154" s="13"/>
      <c r="AD154" s="13"/>
      <c r="AE154" s="13"/>
      <c r="AF154" s="20"/>
      <c r="AG154" s="20"/>
    </row>
    <row r="155" spans="11:33" x14ac:dyDescent="0.25"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AB155" s="13"/>
      <c r="AD155" s="13"/>
      <c r="AE155" s="13"/>
      <c r="AF155" s="20"/>
      <c r="AG155" s="20"/>
    </row>
    <row r="156" spans="11:33" x14ac:dyDescent="0.25"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AB156" s="13"/>
      <c r="AD156" s="13"/>
      <c r="AE156" s="13"/>
      <c r="AF156" s="20"/>
      <c r="AG156" s="20"/>
    </row>
    <row r="157" spans="11:33" x14ac:dyDescent="0.25"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AB157" s="13"/>
      <c r="AD157" s="13"/>
      <c r="AE157" s="13"/>
      <c r="AF157" s="20"/>
      <c r="AG157" s="20"/>
    </row>
    <row r="158" spans="11:33" x14ac:dyDescent="0.25"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AB158" s="13"/>
      <c r="AD158" s="13"/>
      <c r="AE158" s="13"/>
      <c r="AF158" s="20"/>
      <c r="AG158" s="20"/>
    </row>
    <row r="159" spans="11:33" x14ac:dyDescent="0.25"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AB159" s="13"/>
      <c r="AD159" s="13"/>
      <c r="AE159" s="13"/>
      <c r="AF159" s="20"/>
      <c r="AG159" s="20"/>
    </row>
    <row r="160" spans="11:33" x14ac:dyDescent="0.25"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AF160" s="20"/>
      <c r="AG160" s="20"/>
    </row>
    <row r="161" spans="11:33" x14ac:dyDescent="0.25"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AF161" s="20"/>
      <c r="AG161" s="20"/>
    </row>
    <row r="162" spans="11:33" x14ac:dyDescent="0.25"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AF162" s="20"/>
      <c r="AG162" s="20"/>
    </row>
    <row r="163" spans="11:33" x14ac:dyDescent="0.25"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AF163" s="20"/>
      <c r="AG163" s="20"/>
    </row>
    <row r="164" spans="11:33" x14ac:dyDescent="0.25"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AF164" s="20"/>
      <c r="AG164" s="20"/>
    </row>
    <row r="165" spans="11:33" x14ac:dyDescent="0.25"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AF165" s="20"/>
      <c r="AG165" s="20"/>
    </row>
    <row r="166" spans="11:33" x14ac:dyDescent="0.25"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AF166" s="20"/>
      <c r="AG166" s="20"/>
    </row>
    <row r="167" spans="11:33" x14ac:dyDescent="0.25"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spans="11:33" x14ac:dyDescent="0.25"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spans="11:33" x14ac:dyDescent="0.25">
      <c r="K169" s="13"/>
      <c r="L169" s="13"/>
      <c r="M169" s="13"/>
      <c r="N169" s="13"/>
      <c r="O169" s="13"/>
      <c r="P169" s="13"/>
      <c r="Q169" s="13"/>
      <c r="R169" s="13"/>
      <c r="S169" s="13"/>
      <c r="T169" s="13"/>
    </row>
    <row r="170" spans="11:33" x14ac:dyDescent="0.25">
      <c r="K170" s="13"/>
      <c r="L170" s="13"/>
      <c r="M170" s="13"/>
      <c r="N170" s="13"/>
      <c r="O170" s="13"/>
      <c r="P170" s="13"/>
      <c r="Q170" s="13"/>
      <c r="R170" s="13"/>
      <c r="S170" s="13"/>
      <c r="T170" s="13"/>
    </row>
    <row r="171" spans="11:33" x14ac:dyDescent="0.25">
      <c r="K171" s="13"/>
      <c r="L171" s="13"/>
      <c r="M171" s="13"/>
      <c r="N171" s="13"/>
      <c r="O171" s="13"/>
      <c r="P171" s="13"/>
      <c r="Q171" s="13"/>
      <c r="R171" s="13"/>
      <c r="S171" s="13"/>
      <c r="T171" s="13"/>
    </row>
    <row r="172" spans="11:33" x14ac:dyDescent="0.25">
      <c r="K172" s="13"/>
      <c r="L172" s="13"/>
      <c r="M172" s="13"/>
      <c r="N172" s="13"/>
      <c r="O172" s="13"/>
      <c r="P172" s="13"/>
      <c r="Q172" s="13"/>
      <c r="R172" s="13"/>
      <c r="S172" s="13"/>
      <c r="T172" s="13"/>
    </row>
    <row r="173" spans="11:33" x14ac:dyDescent="0.25">
      <c r="K173" s="13"/>
      <c r="L173" s="13"/>
      <c r="M173" s="13"/>
      <c r="N173" s="13"/>
      <c r="O173" s="13"/>
      <c r="P173" s="13"/>
      <c r="Q173" s="13"/>
      <c r="R173" s="13"/>
      <c r="S173" s="13"/>
      <c r="T173" s="13"/>
    </row>
    <row r="174" spans="11:33" x14ac:dyDescent="0.25">
      <c r="K174" s="13"/>
      <c r="L174" s="13"/>
      <c r="M174" s="13"/>
      <c r="N174" s="13"/>
      <c r="O174" s="13"/>
      <c r="P174" s="13"/>
      <c r="Q174" s="13"/>
      <c r="R174" s="13"/>
      <c r="S174" s="13"/>
      <c r="T174" s="13"/>
    </row>
    <row r="175" spans="11:33" x14ac:dyDescent="0.25">
      <c r="K175" s="13"/>
      <c r="L175" s="13"/>
      <c r="M175" s="13"/>
      <c r="N175" s="13"/>
      <c r="O175" s="13"/>
      <c r="P175" s="13"/>
      <c r="Q175" s="13"/>
      <c r="R175" s="13"/>
      <c r="S175" s="13"/>
      <c r="T175" s="13"/>
    </row>
    <row r="176" spans="11:33" x14ac:dyDescent="0.25">
      <c r="K176" s="13"/>
      <c r="L176" s="13"/>
      <c r="M176" s="13"/>
      <c r="N176" s="13"/>
      <c r="O176" s="13"/>
      <c r="P176" s="13"/>
      <c r="Q176" s="13"/>
      <c r="R176" s="13"/>
      <c r="S176" s="13"/>
      <c r="T176" s="13"/>
    </row>
    <row r="177" spans="11:20" x14ac:dyDescent="0.25">
      <c r="K177" s="13"/>
      <c r="L177" s="13"/>
      <c r="M177" s="13"/>
      <c r="N177" s="13"/>
      <c r="O177" s="13"/>
      <c r="P177" s="13"/>
      <c r="Q177" s="13"/>
      <c r="R177" s="13"/>
      <c r="S177" s="13"/>
      <c r="T177" s="13"/>
    </row>
    <row r="178" spans="11:20" x14ac:dyDescent="0.25">
      <c r="K178" s="13"/>
      <c r="L178" s="13"/>
      <c r="M178" s="13"/>
      <c r="N178" s="13"/>
      <c r="O178" s="13"/>
      <c r="P178" s="13"/>
      <c r="Q178" s="13"/>
      <c r="R178" s="13"/>
      <c r="S178" s="13"/>
      <c r="T178" s="13"/>
    </row>
    <row r="179" spans="11:20" x14ac:dyDescent="0.25">
      <c r="K179" s="13"/>
      <c r="L179" s="13"/>
      <c r="M179" s="13"/>
      <c r="N179" s="13"/>
      <c r="O179" s="13"/>
      <c r="P179" s="13"/>
      <c r="Q179" s="13"/>
      <c r="R179" s="13"/>
      <c r="S179" s="13"/>
      <c r="T179" s="13"/>
    </row>
    <row r="180" spans="11:20" x14ac:dyDescent="0.25">
      <c r="K180" s="13"/>
      <c r="L180" s="13"/>
      <c r="M180" s="13"/>
      <c r="N180" s="13"/>
      <c r="O180" s="13"/>
      <c r="P180" s="13"/>
      <c r="Q180" s="13"/>
      <c r="R180" s="13"/>
      <c r="S180" s="13"/>
      <c r="T180" s="13"/>
    </row>
    <row r="181" spans="11:20" x14ac:dyDescent="0.25">
      <c r="K181" s="13"/>
      <c r="L181" s="13"/>
      <c r="M181" s="13"/>
      <c r="N181" s="13"/>
      <c r="O181" s="13"/>
      <c r="P181" s="13"/>
      <c r="Q181" s="13"/>
      <c r="R181" s="13"/>
      <c r="S181" s="13"/>
      <c r="T181" s="13"/>
    </row>
    <row r="182" spans="11:20" x14ac:dyDescent="0.25">
      <c r="K182" s="13"/>
      <c r="L182" s="13"/>
      <c r="M182" s="13"/>
      <c r="N182" s="13"/>
      <c r="O182" s="13"/>
      <c r="P182" s="13"/>
      <c r="Q182" s="13"/>
      <c r="R182" s="13"/>
      <c r="S182" s="13"/>
      <c r="T182" s="13"/>
    </row>
    <row r="183" spans="11:20" x14ac:dyDescent="0.25">
      <c r="K183" s="13"/>
      <c r="L183" s="13"/>
      <c r="M183" s="13"/>
      <c r="N183" s="13"/>
      <c r="O183" s="13"/>
      <c r="P183" s="13"/>
      <c r="Q183" s="13"/>
      <c r="R183" s="13"/>
      <c r="S183" s="13"/>
      <c r="T183" s="13"/>
    </row>
    <row r="184" spans="11:20" x14ac:dyDescent="0.25">
      <c r="K184" s="13"/>
      <c r="L184" s="13"/>
      <c r="M184" s="13"/>
      <c r="N184" s="13"/>
      <c r="O184" s="13"/>
      <c r="P184" s="13"/>
      <c r="Q184" s="13"/>
      <c r="R184" s="13"/>
      <c r="S184" s="13"/>
      <c r="T184" s="13"/>
    </row>
    <row r="185" spans="11:20" x14ac:dyDescent="0.25">
      <c r="K185" s="13"/>
      <c r="L185" s="13"/>
      <c r="M185" s="13"/>
      <c r="N185" s="13"/>
      <c r="O185" s="13"/>
      <c r="P185" s="13"/>
      <c r="Q185" s="13"/>
      <c r="R185" s="13"/>
      <c r="S185" s="13"/>
      <c r="T185" s="13"/>
    </row>
  </sheetData>
  <phoneticPr fontId="37" type="noConversion"/>
  <printOptions gridLinesSet="0"/>
  <pageMargins left="0.5" right="0.5" top="0.5" bottom="0.55000000000000004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9"/>
  <sheetViews>
    <sheetView zoomScale="110" zoomScaleNormal="110" workbookViewId="0">
      <selection activeCell="H8" sqref="H8"/>
    </sheetView>
  </sheetViews>
  <sheetFormatPr defaultRowHeight="15" x14ac:dyDescent="0.2"/>
  <cols>
    <col min="1" max="1" width="2.77734375" style="59" customWidth="1"/>
    <col min="2" max="5" width="8.88671875" style="59"/>
    <col min="6" max="6" width="11" style="59" customWidth="1"/>
    <col min="7" max="8" width="8.88671875" style="59"/>
    <col min="9" max="83" width="8.6640625" style="59" customWidth="1"/>
    <col min="84" max="16384" width="8.88671875" style="59"/>
  </cols>
  <sheetData>
    <row r="1" spans="1:7" ht="18.75" thickBot="1" x14ac:dyDescent="0.3">
      <c r="A1" s="61"/>
      <c r="B1" s="44" t="s">
        <v>9</v>
      </c>
      <c r="C1" s="38"/>
      <c r="D1" s="38"/>
      <c r="E1" s="39"/>
      <c r="F1" s="39"/>
      <c r="G1" s="40"/>
    </row>
    <row r="2" spans="1:7" ht="16.5" thickBot="1" x14ac:dyDescent="0.3">
      <c r="A2" s="61"/>
      <c r="B2" s="38"/>
      <c r="C2" s="33" t="s">
        <v>10</v>
      </c>
      <c r="D2" s="38"/>
      <c r="E2" s="34">
        <v>5</v>
      </c>
      <c r="F2" s="39"/>
      <c r="G2" s="41" t="s">
        <v>11</v>
      </c>
    </row>
    <row r="3" spans="1:7" ht="16.5" thickBot="1" x14ac:dyDescent="0.3">
      <c r="A3" s="61"/>
      <c r="B3" s="38"/>
      <c r="C3" s="33" t="s">
        <v>12</v>
      </c>
      <c r="D3" s="38"/>
      <c r="E3" s="34">
        <v>8</v>
      </c>
      <c r="F3" s="39"/>
      <c r="G3" s="41" t="s">
        <v>13</v>
      </c>
    </row>
    <row r="4" spans="1:7" ht="16.5" thickBot="1" x14ac:dyDescent="0.3">
      <c r="A4" s="61"/>
      <c r="B4" s="38"/>
      <c r="C4" s="33" t="s">
        <v>14</v>
      </c>
      <c r="D4" s="38"/>
      <c r="E4" s="34">
        <v>1</v>
      </c>
      <c r="F4" s="43"/>
      <c r="G4" s="60"/>
    </row>
    <row r="5" spans="1:7" ht="15.75" x14ac:dyDescent="0.25">
      <c r="A5" s="61"/>
      <c r="B5" s="48" t="str">
        <f>IF(F6&lt;1,IF(E4&gt;170,'MMs formulas'!F8,""),'MMs formulas'!F7)</f>
        <v/>
      </c>
      <c r="C5" s="38"/>
      <c r="D5" s="38"/>
      <c r="E5" s="55"/>
      <c r="F5" s="38"/>
      <c r="G5" s="60"/>
    </row>
    <row r="6" spans="1:7" ht="15.75" x14ac:dyDescent="0.25">
      <c r="A6" s="65" t="s">
        <v>73</v>
      </c>
      <c r="B6" s="37" t="s">
        <v>15</v>
      </c>
      <c r="C6" s="38"/>
      <c r="D6" s="38"/>
      <c r="E6" s="38"/>
      <c r="F6" s="35">
        <f>E2/(E3*E4)</f>
        <v>0.625</v>
      </c>
      <c r="G6" s="60"/>
    </row>
    <row r="7" spans="1:7" ht="15.75" x14ac:dyDescent="0.25">
      <c r="A7" s="61"/>
      <c r="B7" s="37" t="s">
        <v>16</v>
      </c>
      <c r="C7" s="38"/>
      <c r="D7" s="38"/>
      <c r="E7" s="38"/>
      <c r="F7" s="36">
        <f>'MMs formulas'!B5</f>
        <v>0.37499999999999994</v>
      </c>
      <c r="G7" s="60"/>
    </row>
    <row r="8" spans="1:7" ht="15.75" x14ac:dyDescent="0.25">
      <c r="A8" s="65" t="s">
        <v>78</v>
      </c>
      <c r="B8" s="37" t="s">
        <v>17</v>
      </c>
      <c r="C8" s="38"/>
      <c r="D8" s="38"/>
      <c r="E8" s="38"/>
      <c r="F8" s="36">
        <f>F7*('MMs formulas'!B1^(E4+1))/('MMs formulas'!F3*(E4-'MMs formulas'!B1)^2)</f>
        <v>1.0416666666666665</v>
      </c>
      <c r="G8" s="60"/>
    </row>
    <row r="9" spans="1:7" ht="15.75" x14ac:dyDescent="0.25">
      <c r="A9" s="65" t="s">
        <v>79</v>
      </c>
      <c r="B9" s="37" t="s">
        <v>18</v>
      </c>
      <c r="C9" s="38"/>
      <c r="D9" s="38"/>
      <c r="E9" s="38"/>
      <c r="F9" s="36">
        <f>F8+'MMs formulas'!B1</f>
        <v>1.6666666666666665</v>
      </c>
      <c r="G9" s="60"/>
    </row>
    <row r="10" spans="1:7" ht="15.75" x14ac:dyDescent="0.25">
      <c r="A10" s="65" t="s">
        <v>80</v>
      </c>
      <c r="B10" s="37" t="s">
        <v>19</v>
      </c>
      <c r="C10" s="38"/>
      <c r="D10" s="38"/>
      <c r="E10" s="38"/>
      <c r="F10" s="36">
        <f>F8/E2</f>
        <v>0.20833333333333331</v>
      </c>
      <c r="G10" s="60"/>
    </row>
    <row r="11" spans="1:7" ht="15.75" x14ac:dyDescent="0.25">
      <c r="A11" s="65" t="s">
        <v>81</v>
      </c>
      <c r="B11" s="37" t="s">
        <v>20</v>
      </c>
      <c r="C11" s="38"/>
      <c r="D11" s="38"/>
      <c r="E11" s="38"/>
      <c r="F11" s="36">
        <f>F10+1/E3</f>
        <v>0.33333333333333331</v>
      </c>
      <c r="G11" s="60"/>
    </row>
    <row r="12" spans="1:7" ht="15.75" x14ac:dyDescent="0.25">
      <c r="A12" s="61"/>
      <c r="B12" s="37" t="s">
        <v>21</v>
      </c>
      <c r="C12" s="38"/>
      <c r="D12" s="38"/>
      <c r="E12" s="38"/>
      <c r="F12" s="36">
        <f>'MMs formulas'!D5</f>
        <v>0.625</v>
      </c>
      <c r="G12" s="60"/>
    </row>
    <row r="13" spans="1:7" ht="15.75" x14ac:dyDescent="0.25">
      <c r="A13" s="64"/>
      <c r="B13" s="40"/>
      <c r="C13" s="40"/>
      <c r="D13" s="40"/>
      <c r="E13" s="40"/>
      <c r="F13" s="40"/>
    </row>
    <row r="14" spans="1:7" x14ac:dyDescent="0.2">
      <c r="B14" s="40"/>
      <c r="C14" s="40"/>
      <c r="D14" s="40"/>
      <c r="E14" s="40"/>
      <c r="F14" s="40"/>
    </row>
    <row r="15" spans="1:7" x14ac:dyDescent="0.2">
      <c r="B15" s="40"/>
      <c r="C15" s="40"/>
      <c r="D15" s="40"/>
      <c r="E15" s="40"/>
      <c r="F15" s="40"/>
    </row>
    <row r="16" spans="1:7" x14ac:dyDescent="0.2">
      <c r="B16" s="40"/>
      <c r="C16" s="40"/>
      <c r="D16" s="40"/>
      <c r="E16" s="40"/>
      <c r="F16" s="40"/>
      <c r="G16" s="40"/>
    </row>
    <row r="17" spans="2:7" x14ac:dyDescent="0.2">
      <c r="B17" s="40"/>
      <c r="C17" s="40"/>
      <c r="D17" s="40"/>
      <c r="E17" s="40"/>
      <c r="F17" s="40"/>
      <c r="G17" s="40"/>
    </row>
    <row r="18" spans="2:7" x14ac:dyDescent="0.2">
      <c r="B18" s="40"/>
      <c r="C18" s="40"/>
      <c r="D18" s="40"/>
      <c r="E18" s="40"/>
      <c r="F18" s="40"/>
      <c r="G18" s="40"/>
    </row>
    <row r="19" spans="2:7" x14ac:dyDescent="0.2">
      <c r="B19" s="40"/>
      <c r="G19" s="40"/>
    </row>
    <row r="20" spans="2:7" x14ac:dyDescent="0.2">
      <c r="B20" s="40"/>
      <c r="G20" s="40"/>
    </row>
    <row r="21" spans="2:7" x14ac:dyDescent="0.2">
      <c r="B21" s="40"/>
    </row>
    <row r="22" spans="2:7" x14ac:dyDescent="0.2">
      <c r="B22" s="40"/>
    </row>
    <row r="23" spans="2:7" x14ac:dyDescent="0.2">
      <c r="B23" s="40"/>
    </row>
    <row r="24" spans="2:7" x14ac:dyDescent="0.2">
      <c r="B24" s="40"/>
    </row>
    <row r="25" spans="2:7" x14ac:dyDescent="0.2">
      <c r="B25" s="40"/>
    </row>
    <row r="26" spans="2:7" x14ac:dyDescent="0.2">
      <c r="B26" s="40"/>
    </row>
    <row r="27" spans="2:7" x14ac:dyDescent="0.2">
      <c r="B27" s="40"/>
    </row>
    <row r="28" spans="2:7" x14ac:dyDescent="0.2">
      <c r="B28" s="40"/>
    </row>
    <row r="29" spans="2:7" x14ac:dyDescent="0.2">
      <c r="B29" s="40"/>
    </row>
    <row r="30" spans="2:7" x14ac:dyDescent="0.2">
      <c r="B30" s="40"/>
    </row>
    <row r="31" spans="2:7" x14ac:dyDescent="0.2">
      <c r="B31" s="40"/>
    </row>
    <row r="32" spans="2:7" x14ac:dyDescent="0.2">
      <c r="B32" s="40"/>
    </row>
    <row r="33" spans="2:2" x14ac:dyDescent="0.2">
      <c r="B33" s="40"/>
    </row>
    <row r="34" spans="2:2" x14ac:dyDescent="0.2">
      <c r="B34" s="40"/>
    </row>
    <row r="35" spans="2:2" x14ac:dyDescent="0.2">
      <c r="B35" s="40"/>
    </row>
    <row r="36" spans="2:2" x14ac:dyDescent="0.2">
      <c r="B36" s="40"/>
    </row>
    <row r="37" spans="2:2" x14ac:dyDescent="0.2">
      <c r="B37" s="40"/>
    </row>
    <row r="38" spans="2:2" x14ac:dyDescent="0.2">
      <c r="B38" s="40"/>
    </row>
    <row r="39" spans="2:2" x14ac:dyDescent="0.2">
      <c r="B39" s="40"/>
    </row>
    <row r="40" spans="2:2" x14ac:dyDescent="0.2">
      <c r="B40" s="40"/>
    </row>
    <row r="41" spans="2:2" x14ac:dyDescent="0.2">
      <c r="B41" s="40"/>
    </row>
    <row r="42" spans="2:2" x14ac:dyDescent="0.2">
      <c r="B42" s="40"/>
    </row>
    <row r="43" spans="2:2" x14ac:dyDescent="0.2">
      <c r="B43" s="40"/>
    </row>
    <row r="44" spans="2:2" x14ac:dyDescent="0.2">
      <c r="B44" s="40"/>
    </row>
    <row r="45" spans="2:2" x14ac:dyDescent="0.2">
      <c r="B45" s="40"/>
    </row>
    <row r="46" spans="2:2" x14ac:dyDescent="0.2">
      <c r="B46" s="40"/>
    </row>
    <row r="47" spans="2:2" x14ac:dyDescent="0.2">
      <c r="B47" s="40"/>
    </row>
    <row r="48" spans="2:2" x14ac:dyDescent="0.2">
      <c r="B48" s="40"/>
    </row>
    <row r="49" spans="2:2" x14ac:dyDescent="0.2">
      <c r="B49" s="40"/>
    </row>
    <row r="50" spans="2:2" x14ac:dyDescent="0.2">
      <c r="B50" s="40"/>
    </row>
    <row r="51" spans="2:2" x14ac:dyDescent="0.2">
      <c r="B51" s="40"/>
    </row>
    <row r="52" spans="2:2" x14ac:dyDescent="0.2">
      <c r="B52" s="40"/>
    </row>
    <row r="53" spans="2:2" x14ac:dyDescent="0.2">
      <c r="B53" s="40"/>
    </row>
    <row r="54" spans="2:2" x14ac:dyDescent="0.2">
      <c r="B54" s="40"/>
    </row>
    <row r="55" spans="2:2" x14ac:dyDescent="0.2">
      <c r="B55" s="40"/>
    </row>
    <row r="56" spans="2:2" x14ac:dyDescent="0.2">
      <c r="B56" s="40"/>
    </row>
    <row r="57" spans="2:2" x14ac:dyDescent="0.2">
      <c r="B57" s="40"/>
    </row>
    <row r="58" spans="2:2" x14ac:dyDescent="0.2">
      <c r="B58" s="40"/>
    </row>
    <row r="59" spans="2:2" x14ac:dyDescent="0.2">
      <c r="B59" s="40"/>
    </row>
    <row r="60" spans="2:2" x14ac:dyDescent="0.2">
      <c r="B60" s="40"/>
    </row>
    <row r="61" spans="2:2" x14ac:dyDescent="0.2">
      <c r="B61" s="40"/>
    </row>
    <row r="62" spans="2:2" x14ac:dyDescent="0.2">
      <c r="B62" s="40"/>
    </row>
    <row r="63" spans="2:2" x14ac:dyDescent="0.2">
      <c r="B63" s="40"/>
    </row>
    <row r="64" spans="2:2" x14ac:dyDescent="0.2">
      <c r="B64" s="40"/>
    </row>
    <row r="65" spans="2:2" x14ac:dyDescent="0.2">
      <c r="B65" s="40"/>
    </row>
    <row r="66" spans="2:2" x14ac:dyDescent="0.2">
      <c r="B66" s="40"/>
    </row>
    <row r="67" spans="2:2" x14ac:dyDescent="0.2">
      <c r="B67" s="40"/>
    </row>
    <row r="68" spans="2:2" x14ac:dyDescent="0.2">
      <c r="B68" s="40"/>
    </row>
    <row r="69" spans="2:2" x14ac:dyDescent="0.2">
      <c r="B69" s="40"/>
    </row>
    <row r="70" spans="2:2" x14ac:dyDescent="0.2">
      <c r="B70" s="40"/>
    </row>
    <row r="71" spans="2:2" x14ac:dyDescent="0.2">
      <c r="B71" s="40"/>
    </row>
    <row r="72" spans="2:2" x14ac:dyDescent="0.2">
      <c r="B72" s="40"/>
    </row>
    <row r="73" spans="2:2" x14ac:dyDescent="0.2">
      <c r="B73" s="40"/>
    </row>
    <row r="74" spans="2:2" x14ac:dyDescent="0.2">
      <c r="B74" s="40"/>
    </row>
    <row r="75" spans="2:2" x14ac:dyDescent="0.2">
      <c r="B75" s="40"/>
    </row>
    <row r="76" spans="2:2" x14ac:dyDescent="0.2">
      <c r="B76" s="40"/>
    </row>
    <row r="77" spans="2:2" x14ac:dyDescent="0.2">
      <c r="B77" s="40"/>
    </row>
    <row r="78" spans="2:2" x14ac:dyDescent="0.2">
      <c r="B78" s="40"/>
    </row>
    <row r="79" spans="2:2" x14ac:dyDescent="0.2">
      <c r="B79" s="40"/>
    </row>
    <row r="80" spans="2:2" x14ac:dyDescent="0.2">
      <c r="B80" s="40"/>
    </row>
    <row r="81" spans="2:2" x14ac:dyDescent="0.2">
      <c r="B81" s="40"/>
    </row>
    <row r="82" spans="2:2" x14ac:dyDescent="0.2">
      <c r="B82" s="40"/>
    </row>
    <row r="83" spans="2:2" x14ac:dyDescent="0.2">
      <c r="B83" s="40"/>
    </row>
    <row r="84" spans="2:2" x14ac:dyDescent="0.2">
      <c r="B84" s="40"/>
    </row>
    <row r="85" spans="2:2" x14ac:dyDescent="0.2">
      <c r="B85" s="40"/>
    </row>
    <row r="86" spans="2:2" x14ac:dyDescent="0.2">
      <c r="B86" s="40"/>
    </row>
    <row r="87" spans="2:2" x14ac:dyDescent="0.2">
      <c r="B87" s="40"/>
    </row>
    <row r="88" spans="2:2" x14ac:dyDescent="0.2">
      <c r="B88" s="40"/>
    </row>
    <row r="89" spans="2:2" x14ac:dyDescent="0.2">
      <c r="B89" s="40"/>
    </row>
    <row r="90" spans="2:2" x14ac:dyDescent="0.2">
      <c r="B90" s="40"/>
    </row>
    <row r="91" spans="2:2" x14ac:dyDescent="0.2">
      <c r="B91" s="40"/>
    </row>
    <row r="92" spans="2:2" x14ac:dyDescent="0.2">
      <c r="B92" s="40"/>
    </row>
    <row r="93" spans="2:2" x14ac:dyDescent="0.2">
      <c r="B93" s="40"/>
    </row>
    <row r="94" spans="2:2" x14ac:dyDescent="0.2">
      <c r="B94" s="40"/>
    </row>
    <row r="95" spans="2:2" x14ac:dyDescent="0.2">
      <c r="B95" s="40"/>
    </row>
    <row r="96" spans="2:2" x14ac:dyDescent="0.2">
      <c r="B96" s="40"/>
    </row>
    <row r="97" spans="2:2" x14ac:dyDescent="0.2">
      <c r="B97" s="40"/>
    </row>
    <row r="98" spans="2:2" x14ac:dyDescent="0.2">
      <c r="B98" s="40"/>
    </row>
    <row r="99" spans="2:2" x14ac:dyDescent="0.2">
      <c r="B99" s="40"/>
    </row>
    <row r="100" spans="2:2" x14ac:dyDescent="0.2">
      <c r="B100" s="40"/>
    </row>
    <row r="101" spans="2:2" x14ac:dyDescent="0.2">
      <c r="B101" s="40"/>
    </row>
    <row r="102" spans="2:2" x14ac:dyDescent="0.2">
      <c r="B102" s="40"/>
    </row>
    <row r="103" spans="2:2" x14ac:dyDescent="0.2">
      <c r="B103" s="40"/>
    </row>
    <row r="104" spans="2:2" x14ac:dyDescent="0.2">
      <c r="B104" s="40"/>
    </row>
    <row r="105" spans="2:2" x14ac:dyDescent="0.2">
      <c r="B105" s="40"/>
    </row>
    <row r="106" spans="2:2" x14ac:dyDescent="0.2">
      <c r="B106" s="40"/>
    </row>
    <row r="107" spans="2:2" x14ac:dyDescent="0.2">
      <c r="B107" s="40"/>
    </row>
    <row r="108" spans="2:2" x14ac:dyDescent="0.2">
      <c r="B108" s="40"/>
    </row>
    <row r="109" spans="2:2" x14ac:dyDescent="0.2">
      <c r="B109" s="40"/>
    </row>
    <row r="110" spans="2:2" x14ac:dyDescent="0.2">
      <c r="B110" s="40"/>
    </row>
    <row r="111" spans="2:2" x14ac:dyDescent="0.2">
      <c r="B111" s="40"/>
    </row>
    <row r="112" spans="2:2" x14ac:dyDescent="0.2">
      <c r="B112" s="40"/>
    </row>
    <row r="113" spans="2:2" x14ac:dyDescent="0.2">
      <c r="B113" s="40"/>
    </row>
    <row r="114" spans="2:2" x14ac:dyDescent="0.2">
      <c r="B114" s="40"/>
    </row>
    <row r="115" spans="2:2" x14ac:dyDescent="0.2">
      <c r="B115" s="40"/>
    </row>
    <row r="116" spans="2:2" x14ac:dyDescent="0.2">
      <c r="B116" s="40"/>
    </row>
    <row r="117" spans="2:2" x14ac:dyDescent="0.2">
      <c r="B117" s="40"/>
    </row>
    <row r="118" spans="2:2" x14ac:dyDescent="0.2">
      <c r="B118" s="40"/>
    </row>
    <row r="119" spans="2:2" x14ac:dyDescent="0.2">
      <c r="B119" s="40"/>
    </row>
    <row r="120" spans="2:2" x14ac:dyDescent="0.2">
      <c r="B120" s="40"/>
    </row>
    <row r="121" spans="2:2" x14ac:dyDescent="0.2">
      <c r="B121" s="40"/>
    </row>
    <row r="122" spans="2:2" x14ac:dyDescent="0.2">
      <c r="B122" s="40"/>
    </row>
    <row r="123" spans="2:2" x14ac:dyDescent="0.2">
      <c r="B123" s="40"/>
    </row>
    <row r="124" spans="2:2" x14ac:dyDescent="0.2">
      <c r="B124" s="40"/>
    </row>
    <row r="125" spans="2:2" x14ac:dyDescent="0.2">
      <c r="B125" s="40"/>
    </row>
    <row r="126" spans="2:2" x14ac:dyDescent="0.2">
      <c r="B126" s="40"/>
    </row>
    <row r="127" spans="2:2" x14ac:dyDescent="0.2">
      <c r="B127" s="40"/>
    </row>
    <row r="128" spans="2:2" x14ac:dyDescent="0.2">
      <c r="B128" s="40"/>
    </row>
    <row r="129" spans="2:2" x14ac:dyDescent="0.2">
      <c r="B129" s="40"/>
    </row>
    <row r="130" spans="2:2" x14ac:dyDescent="0.2">
      <c r="B130" s="40"/>
    </row>
    <row r="131" spans="2:2" x14ac:dyDescent="0.2">
      <c r="B131" s="40"/>
    </row>
    <row r="132" spans="2:2" x14ac:dyDescent="0.2">
      <c r="B132" s="40"/>
    </row>
    <row r="133" spans="2:2" x14ac:dyDescent="0.2">
      <c r="B133" s="40"/>
    </row>
    <row r="134" spans="2:2" x14ac:dyDescent="0.2">
      <c r="B134" s="40"/>
    </row>
    <row r="135" spans="2:2" x14ac:dyDescent="0.2">
      <c r="B135" s="40"/>
    </row>
    <row r="136" spans="2:2" x14ac:dyDescent="0.2">
      <c r="B136" s="40"/>
    </row>
    <row r="137" spans="2:2" x14ac:dyDescent="0.2">
      <c r="B137" s="40"/>
    </row>
    <row r="138" spans="2:2" x14ac:dyDescent="0.2">
      <c r="B138" s="40"/>
    </row>
    <row r="139" spans="2:2" x14ac:dyDescent="0.2">
      <c r="B139" s="40"/>
    </row>
    <row r="140" spans="2:2" x14ac:dyDescent="0.2">
      <c r="B140" s="40"/>
    </row>
    <row r="141" spans="2:2" x14ac:dyDescent="0.2">
      <c r="B141" s="40"/>
    </row>
    <row r="142" spans="2:2" x14ac:dyDescent="0.2">
      <c r="B142" s="40"/>
    </row>
    <row r="143" spans="2:2" x14ac:dyDescent="0.2">
      <c r="B143" s="40"/>
    </row>
    <row r="144" spans="2:2" x14ac:dyDescent="0.2">
      <c r="B144" s="40"/>
    </row>
    <row r="145" spans="2:2" x14ac:dyDescent="0.2">
      <c r="B145" s="40"/>
    </row>
    <row r="146" spans="2:2" x14ac:dyDescent="0.2">
      <c r="B146" s="40"/>
    </row>
    <row r="147" spans="2:2" x14ac:dyDescent="0.2">
      <c r="B147" s="40"/>
    </row>
    <row r="148" spans="2:2" x14ac:dyDescent="0.2">
      <c r="B148" s="40"/>
    </row>
    <row r="149" spans="2:2" x14ac:dyDescent="0.2">
      <c r="B149" s="40"/>
    </row>
    <row r="150" spans="2:2" x14ac:dyDescent="0.2">
      <c r="B150" s="40"/>
    </row>
    <row r="151" spans="2:2" x14ac:dyDescent="0.2">
      <c r="B151" s="40"/>
    </row>
    <row r="152" spans="2:2" x14ac:dyDescent="0.2">
      <c r="B152" s="40"/>
    </row>
    <row r="153" spans="2:2" x14ac:dyDescent="0.2">
      <c r="B153" s="40"/>
    </row>
    <row r="154" spans="2:2" x14ac:dyDescent="0.2">
      <c r="B154" s="40"/>
    </row>
    <row r="155" spans="2:2" x14ac:dyDescent="0.2">
      <c r="B155" s="40"/>
    </row>
    <row r="156" spans="2:2" x14ac:dyDescent="0.2">
      <c r="B156" s="40"/>
    </row>
    <row r="157" spans="2:2" x14ac:dyDescent="0.2">
      <c r="B157" s="40"/>
    </row>
    <row r="158" spans="2:2" x14ac:dyDescent="0.2">
      <c r="B158" s="40"/>
    </row>
    <row r="159" spans="2:2" x14ac:dyDescent="0.2">
      <c r="B159" s="40"/>
    </row>
    <row r="160" spans="2:2" x14ac:dyDescent="0.2">
      <c r="B160" s="40"/>
    </row>
    <row r="161" spans="2:2" x14ac:dyDescent="0.2">
      <c r="B161" s="40"/>
    </row>
    <row r="162" spans="2:2" x14ac:dyDescent="0.2">
      <c r="B162" s="40"/>
    </row>
    <row r="163" spans="2:2" x14ac:dyDescent="0.2">
      <c r="B163" s="40"/>
    </row>
    <row r="164" spans="2:2" x14ac:dyDescent="0.2">
      <c r="B164" s="40"/>
    </row>
    <row r="165" spans="2:2" x14ac:dyDescent="0.2">
      <c r="B165" s="40"/>
    </row>
    <row r="166" spans="2:2" x14ac:dyDescent="0.2">
      <c r="B166" s="40"/>
    </row>
    <row r="167" spans="2:2" x14ac:dyDescent="0.2">
      <c r="B167" s="40"/>
    </row>
    <row r="168" spans="2:2" x14ac:dyDescent="0.2">
      <c r="B168" s="40"/>
    </row>
    <row r="169" spans="2:2" x14ac:dyDescent="0.2">
      <c r="B169" s="40"/>
    </row>
    <row r="170" spans="2:2" x14ac:dyDescent="0.2">
      <c r="B170" s="40"/>
    </row>
    <row r="171" spans="2:2" x14ac:dyDescent="0.2">
      <c r="B171" s="40"/>
    </row>
    <row r="172" spans="2:2" x14ac:dyDescent="0.2">
      <c r="B172" s="40"/>
    </row>
    <row r="173" spans="2:2" x14ac:dyDescent="0.2">
      <c r="B173" s="40"/>
    </row>
    <row r="174" spans="2:2" x14ac:dyDescent="0.2">
      <c r="B174" s="40"/>
    </row>
    <row r="175" spans="2:2" x14ac:dyDescent="0.2">
      <c r="B175" s="40"/>
    </row>
    <row r="176" spans="2:2" x14ac:dyDescent="0.2">
      <c r="B176" s="40"/>
    </row>
    <row r="177" spans="2:2" x14ac:dyDescent="0.2">
      <c r="B177" s="40"/>
    </row>
    <row r="178" spans="2:2" x14ac:dyDescent="0.2">
      <c r="B178" s="40"/>
    </row>
    <row r="179" spans="2:2" x14ac:dyDescent="0.2">
      <c r="B179" s="40"/>
    </row>
    <row r="180" spans="2:2" x14ac:dyDescent="0.2">
      <c r="B180" s="40"/>
    </row>
    <row r="181" spans="2:2" x14ac:dyDescent="0.2">
      <c r="B181" s="40"/>
    </row>
    <row r="182" spans="2:2" x14ac:dyDescent="0.2">
      <c r="B182" s="40"/>
    </row>
    <row r="183" spans="2:2" x14ac:dyDescent="0.2">
      <c r="B183" s="40"/>
    </row>
    <row r="184" spans="2:2" x14ac:dyDescent="0.2">
      <c r="B184" s="40"/>
    </row>
    <row r="185" spans="2:2" x14ac:dyDescent="0.2">
      <c r="B185" s="40"/>
    </row>
    <row r="186" spans="2:2" x14ac:dyDescent="0.2">
      <c r="B186" s="40"/>
    </row>
    <row r="187" spans="2:2" x14ac:dyDescent="0.2">
      <c r="B187" s="40"/>
    </row>
    <row r="188" spans="2:2" x14ac:dyDescent="0.2">
      <c r="B188" s="40"/>
    </row>
    <row r="189" spans="2:2" x14ac:dyDescent="0.2">
      <c r="B189" s="40"/>
    </row>
    <row r="190" spans="2:2" x14ac:dyDescent="0.2">
      <c r="B190" s="40"/>
    </row>
    <row r="191" spans="2:2" x14ac:dyDescent="0.2">
      <c r="B191" s="40"/>
    </row>
    <row r="192" spans="2:2" x14ac:dyDescent="0.2">
      <c r="B192" s="40"/>
    </row>
    <row r="193" spans="2:2" x14ac:dyDescent="0.2">
      <c r="B193" s="40"/>
    </row>
    <row r="194" spans="2:2" x14ac:dyDescent="0.2">
      <c r="B194" s="40"/>
    </row>
    <row r="195" spans="2:2" x14ac:dyDescent="0.2">
      <c r="B195" s="40"/>
    </row>
    <row r="196" spans="2:2" x14ac:dyDescent="0.2">
      <c r="B196" s="40"/>
    </row>
    <row r="197" spans="2:2" x14ac:dyDescent="0.2">
      <c r="B197" s="40"/>
    </row>
    <row r="198" spans="2:2" x14ac:dyDescent="0.2">
      <c r="B198" s="40"/>
    </row>
    <row r="199" spans="2:2" x14ac:dyDescent="0.2">
      <c r="B199" s="40"/>
    </row>
    <row r="200" spans="2:2" x14ac:dyDescent="0.2">
      <c r="B200" s="40"/>
    </row>
    <row r="201" spans="2:2" x14ac:dyDescent="0.2">
      <c r="B201" s="40"/>
    </row>
    <row r="202" spans="2:2" x14ac:dyDescent="0.2">
      <c r="B202" s="40"/>
    </row>
    <row r="203" spans="2:2" x14ac:dyDescent="0.2">
      <c r="B203" s="40"/>
    </row>
    <row r="204" spans="2:2" x14ac:dyDescent="0.2">
      <c r="B204" s="40"/>
    </row>
    <row r="205" spans="2:2" x14ac:dyDescent="0.2">
      <c r="B205" s="40"/>
    </row>
    <row r="206" spans="2:2" x14ac:dyDescent="0.2">
      <c r="B206" s="40"/>
    </row>
    <row r="207" spans="2:2" x14ac:dyDescent="0.2">
      <c r="B207" s="40"/>
    </row>
    <row r="208" spans="2:2" x14ac:dyDescent="0.2">
      <c r="B208" s="40"/>
    </row>
    <row r="209" spans="2:2" x14ac:dyDescent="0.2">
      <c r="B209" s="40"/>
    </row>
    <row r="210" spans="2:2" x14ac:dyDescent="0.2">
      <c r="B210" s="40"/>
    </row>
    <row r="211" spans="2:2" x14ac:dyDescent="0.2">
      <c r="B211" s="40"/>
    </row>
    <row r="212" spans="2:2" x14ac:dyDescent="0.2">
      <c r="B212" s="40"/>
    </row>
    <row r="213" spans="2:2" x14ac:dyDescent="0.2">
      <c r="B213" s="40"/>
    </row>
    <row r="214" spans="2:2" x14ac:dyDescent="0.2">
      <c r="B214" s="40"/>
    </row>
    <row r="215" spans="2:2" x14ac:dyDescent="0.2">
      <c r="B215" s="40"/>
    </row>
    <row r="216" spans="2:2" x14ac:dyDescent="0.2">
      <c r="B216" s="40"/>
    </row>
    <row r="217" spans="2:2" x14ac:dyDescent="0.2">
      <c r="B217" s="40"/>
    </row>
    <row r="218" spans="2:2" x14ac:dyDescent="0.2">
      <c r="B218" s="40"/>
    </row>
    <row r="219" spans="2:2" x14ac:dyDescent="0.2">
      <c r="B219" s="40"/>
    </row>
    <row r="220" spans="2:2" x14ac:dyDescent="0.2">
      <c r="B220" s="40"/>
    </row>
    <row r="221" spans="2:2" x14ac:dyDescent="0.2">
      <c r="B221" s="40"/>
    </row>
    <row r="222" spans="2:2" x14ac:dyDescent="0.2">
      <c r="B222" s="40"/>
    </row>
    <row r="223" spans="2:2" x14ac:dyDescent="0.2">
      <c r="B223" s="40"/>
    </row>
    <row r="224" spans="2:2" x14ac:dyDescent="0.2">
      <c r="B224" s="40"/>
    </row>
    <row r="225" spans="2:2" x14ac:dyDescent="0.2">
      <c r="B225" s="40"/>
    </row>
    <row r="226" spans="2:2" x14ac:dyDescent="0.2">
      <c r="B226" s="40"/>
    </row>
    <row r="227" spans="2:2" x14ac:dyDescent="0.2">
      <c r="B227" s="40"/>
    </row>
    <row r="228" spans="2:2" x14ac:dyDescent="0.2">
      <c r="B228" s="40"/>
    </row>
    <row r="229" spans="2:2" x14ac:dyDescent="0.2">
      <c r="B229" s="40"/>
    </row>
    <row r="230" spans="2:2" x14ac:dyDescent="0.2">
      <c r="B230" s="40"/>
    </row>
    <row r="231" spans="2:2" x14ac:dyDescent="0.2">
      <c r="B231" s="40"/>
    </row>
    <row r="232" spans="2:2" x14ac:dyDescent="0.2">
      <c r="B232" s="40"/>
    </row>
    <row r="233" spans="2:2" x14ac:dyDescent="0.2">
      <c r="B233" s="40"/>
    </row>
    <row r="234" spans="2:2" x14ac:dyDescent="0.2">
      <c r="B234" s="40"/>
    </row>
    <row r="235" spans="2:2" x14ac:dyDescent="0.2">
      <c r="B235" s="40"/>
    </row>
    <row r="236" spans="2:2" x14ac:dyDescent="0.2">
      <c r="B236" s="40"/>
    </row>
    <row r="237" spans="2:2" x14ac:dyDescent="0.2">
      <c r="B237" s="40"/>
    </row>
    <row r="238" spans="2:2" x14ac:dyDescent="0.2">
      <c r="B238" s="40"/>
    </row>
    <row r="239" spans="2:2" x14ac:dyDescent="0.2">
      <c r="B239" s="40"/>
    </row>
    <row r="240" spans="2:2" x14ac:dyDescent="0.2">
      <c r="B240" s="40"/>
    </row>
    <row r="241" spans="2:2" x14ac:dyDescent="0.2">
      <c r="B241" s="40"/>
    </row>
    <row r="242" spans="2:2" x14ac:dyDescent="0.2">
      <c r="B242" s="40"/>
    </row>
    <row r="243" spans="2:2" x14ac:dyDescent="0.2">
      <c r="B243" s="40"/>
    </row>
    <row r="244" spans="2:2" x14ac:dyDescent="0.2">
      <c r="B244" s="40"/>
    </row>
    <row r="245" spans="2:2" x14ac:dyDescent="0.2">
      <c r="B245" s="40"/>
    </row>
    <row r="246" spans="2:2" x14ac:dyDescent="0.2">
      <c r="B246" s="40"/>
    </row>
    <row r="247" spans="2:2" x14ac:dyDescent="0.2">
      <c r="B247" s="40"/>
    </row>
    <row r="248" spans="2:2" x14ac:dyDescent="0.2">
      <c r="B248" s="40"/>
    </row>
    <row r="249" spans="2:2" x14ac:dyDescent="0.2">
      <c r="B249" s="40"/>
    </row>
    <row r="250" spans="2:2" x14ac:dyDescent="0.2">
      <c r="B250" s="40"/>
    </row>
    <row r="251" spans="2:2" x14ac:dyDescent="0.2">
      <c r="B251" s="40"/>
    </row>
    <row r="252" spans="2:2" x14ac:dyDescent="0.2">
      <c r="B252" s="40"/>
    </row>
    <row r="253" spans="2:2" x14ac:dyDescent="0.2">
      <c r="B253" s="40"/>
    </row>
    <row r="254" spans="2:2" x14ac:dyDescent="0.2">
      <c r="B254" s="40"/>
    </row>
    <row r="255" spans="2:2" x14ac:dyDescent="0.2">
      <c r="B255" s="40"/>
    </row>
    <row r="256" spans="2:2" x14ac:dyDescent="0.2">
      <c r="B256" s="40"/>
    </row>
    <row r="257" spans="2:2" x14ac:dyDescent="0.2">
      <c r="B257" s="40"/>
    </row>
    <row r="258" spans="2:2" x14ac:dyDescent="0.2">
      <c r="B258" s="40"/>
    </row>
    <row r="259" spans="2:2" x14ac:dyDescent="0.2">
      <c r="B259" s="40"/>
    </row>
    <row r="260" spans="2:2" x14ac:dyDescent="0.2">
      <c r="B260" s="40"/>
    </row>
    <row r="261" spans="2:2" x14ac:dyDescent="0.2">
      <c r="B261" s="40"/>
    </row>
    <row r="262" spans="2:2" x14ac:dyDescent="0.2">
      <c r="B262" s="40"/>
    </row>
    <row r="263" spans="2:2" x14ac:dyDescent="0.2">
      <c r="B263" s="40"/>
    </row>
    <row r="264" spans="2:2" x14ac:dyDescent="0.2">
      <c r="B264" s="40"/>
    </row>
    <row r="265" spans="2:2" x14ac:dyDescent="0.2">
      <c r="B265" s="40"/>
    </row>
    <row r="266" spans="2:2" x14ac:dyDescent="0.2">
      <c r="B266" s="40"/>
    </row>
    <row r="267" spans="2:2" x14ac:dyDescent="0.2">
      <c r="B267" s="40"/>
    </row>
    <row r="268" spans="2:2" x14ac:dyDescent="0.2">
      <c r="B268" s="40"/>
    </row>
    <row r="269" spans="2:2" x14ac:dyDescent="0.2">
      <c r="B269" s="40"/>
    </row>
    <row r="270" spans="2:2" x14ac:dyDescent="0.2">
      <c r="B270" s="40"/>
    </row>
    <row r="271" spans="2:2" x14ac:dyDescent="0.2">
      <c r="B271" s="40"/>
    </row>
    <row r="272" spans="2:2" x14ac:dyDescent="0.2">
      <c r="B272" s="40"/>
    </row>
    <row r="273" spans="2:2" x14ac:dyDescent="0.2">
      <c r="B273" s="40"/>
    </row>
    <row r="274" spans="2:2" x14ac:dyDescent="0.2">
      <c r="B274" s="40"/>
    </row>
    <row r="275" spans="2:2" x14ac:dyDescent="0.2">
      <c r="B275" s="40"/>
    </row>
    <row r="276" spans="2:2" x14ac:dyDescent="0.2">
      <c r="B276" s="40"/>
    </row>
    <row r="277" spans="2:2" x14ac:dyDescent="0.2">
      <c r="B277" s="40"/>
    </row>
    <row r="278" spans="2:2" x14ac:dyDescent="0.2">
      <c r="B278" s="40"/>
    </row>
    <row r="279" spans="2:2" x14ac:dyDescent="0.2">
      <c r="B279" s="40"/>
    </row>
    <row r="280" spans="2:2" x14ac:dyDescent="0.2">
      <c r="B280" s="40"/>
    </row>
    <row r="281" spans="2:2" x14ac:dyDescent="0.2">
      <c r="B281" s="40"/>
    </row>
    <row r="282" spans="2:2" x14ac:dyDescent="0.2">
      <c r="B282" s="40"/>
    </row>
    <row r="283" spans="2:2" x14ac:dyDescent="0.2">
      <c r="B283" s="40"/>
    </row>
    <row r="284" spans="2:2" x14ac:dyDescent="0.2">
      <c r="B284" s="40"/>
    </row>
    <row r="285" spans="2:2" x14ac:dyDescent="0.2">
      <c r="B285" s="40"/>
    </row>
    <row r="286" spans="2:2" x14ac:dyDescent="0.2">
      <c r="B286" s="40"/>
    </row>
    <row r="287" spans="2:2" x14ac:dyDescent="0.2">
      <c r="B287" s="40"/>
    </row>
    <row r="288" spans="2:2" x14ac:dyDescent="0.2">
      <c r="B288" s="40"/>
    </row>
    <row r="289" spans="2:2" x14ac:dyDescent="0.2">
      <c r="B289" s="40"/>
    </row>
    <row r="290" spans="2:2" x14ac:dyDescent="0.2">
      <c r="B290" s="40"/>
    </row>
    <row r="291" spans="2:2" x14ac:dyDescent="0.2">
      <c r="B291" s="40"/>
    </row>
    <row r="292" spans="2:2" x14ac:dyDescent="0.2">
      <c r="B292" s="40"/>
    </row>
    <row r="293" spans="2:2" x14ac:dyDescent="0.2">
      <c r="B293" s="40"/>
    </row>
    <row r="294" spans="2:2" x14ac:dyDescent="0.2">
      <c r="B294" s="40"/>
    </row>
    <row r="295" spans="2:2" x14ac:dyDescent="0.2">
      <c r="B295" s="40"/>
    </row>
    <row r="296" spans="2:2" x14ac:dyDescent="0.2">
      <c r="B296" s="40"/>
    </row>
    <row r="297" spans="2:2" x14ac:dyDescent="0.2">
      <c r="B297" s="40"/>
    </row>
    <row r="298" spans="2:2" x14ac:dyDescent="0.2">
      <c r="B298" s="40"/>
    </row>
    <row r="299" spans="2:2" x14ac:dyDescent="0.2">
      <c r="B299" s="40"/>
    </row>
    <row r="300" spans="2:2" x14ac:dyDescent="0.2">
      <c r="B300" s="40"/>
    </row>
    <row r="301" spans="2:2" x14ac:dyDescent="0.2">
      <c r="B301" s="40"/>
    </row>
    <row r="302" spans="2:2" x14ac:dyDescent="0.2">
      <c r="B302" s="40"/>
    </row>
    <row r="303" spans="2:2" x14ac:dyDescent="0.2">
      <c r="B303" s="40"/>
    </row>
    <row r="304" spans="2:2" x14ac:dyDescent="0.2">
      <c r="B304" s="40"/>
    </row>
    <row r="305" spans="2:2" x14ac:dyDescent="0.2">
      <c r="B305" s="40"/>
    </row>
    <row r="306" spans="2:2" x14ac:dyDescent="0.2">
      <c r="B306" s="40"/>
    </row>
    <row r="307" spans="2:2" x14ac:dyDescent="0.2">
      <c r="B307" s="40"/>
    </row>
    <row r="308" spans="2:2" x14ac:dyDescent="0.2">
      <c r="B308" s="40"/>
    </row>
    <row r="309" spans="2:2" x14ac:dyDescent="0.2">
      <c r="B309" s="40"/>
    </row>
    <row r="310" spans="2:2" x14ac:dyDescent="0.2">
      <c r="B310" s="40"/>
    </row>
    <row r="311" spans="2:2" x14ac:dyDescent="0.2">
      <c r="B311" s="40"/>
    </row>
    <row r="312" spans="2:2" x14ac:dyDescent="0.2">
      <c r="B312" s="40"/>
    </row>
    <row r="313" spans="2:2" x14ac:dyDescent="0.2">
      <c r="B313" s="40"/>
    </row>
    <row r="314" spans="2:2" x14ac:dyDescent="0.2">
      <c r="B314" s="40"/>
    </row>
    <row r="315" spans="2:2" x14ac:dyDescent="0.2">
      <c r="B315" s="40"/>
    </row>
    <row r="316" spans="2:2" x14ac:dyDescent="0.2">
      <c r="B316" s="40"/>
    </row>
    <row r="317" spans="2:2" x14ac:dyDescent="0.2">
      <c r="B317" s="40"/>
    </row>
    <row r="318" spans="2:2" x14ac:dyDescent="0.2">
      <c r="B318" s="40"/>
    </row>
    <row r="319" spans="2:2" x14ac:dyDescent="0.2">
      <c r="B319" s="40"/>
    </row>
    <row r="320" spans="2:2" x14ac:dyDescent="0.2">
      <c r="B320" s="40"/>
    </row>
    <row r="321" spans="2:2" x14ac:dyDescent="0.2">
      <c r="B321" s="40"/>
    </row>
    <row r="322" spans="2:2" x14ac:dyDescent="0.2">
      <c r="B322" s="40"/>
    </row>
    <row r="323" spans="2:2" x14ac:dyDescent="0.2">
      <c r="B323" s="40"/>
    </row>
    <row r="324" spans="2:2" x14ac:dyDescent="0.2">
      <c r="B324" s="40"/>
    </row>
    <row r="325" spans="2:2" x14ac:dyDescent="0.2">
      <c r="B325" s="40"/>
    </row>
    <row r="326" spans="2:2" x14ac:dyDescent="0.2">
      <c r="B326" s="40"/>
    </row>
    <row r="327" spans="2:2" x14ac:dyDescent="0.2">
      <c r="B327" s="40"/>
    </row>
    <row r="328" spans="2:2" x14ac:dyDescent="0.2">
      <c r="B328" s="40"/>
    </row>
    <row r="329" spans="2:2" x14ac:dyDescent="0.2">
      <c r="B329" s="40"/>
    </row>
    <row r="330" spans="2:2" x14ac:dyDescent="0.2">
      <c r="B330" s="40"/>
    </row>
    <row r="331" spans="2:2" x14ac:dyDescent="0.2">
      <c r="B331" s="40"/>
    </row>
    <row r="332" spans="2:2" x14ac:dyDescent="0.2">
      <c r="B332" s="40"/>
    </row>
    <row r="333" spans="2:2" x14ac:dyDescent="0.2">
      <c r="B333" s="40"/>
    </row>
    <row r="334" spans="2:2" x14ac:dyDescent="0.2">
      <c r="B334" s="40"/>
    </row>
    <row r="335" spans="2:2" x14ac:dyDescent="0.2">
      <c r="B335" s="40"/>
    </row>
    <row r="336" spans="2:2" x14ac:dyDescent="0.2">
      <c r="B336" s="40"/>
    </row>
    <row r="337" spans="2:2" x14ac:dyDescent="0.2">
      <c r="B337" s="40"/>
    </row>
    <row r="338" spans="2:2" x14ac:dyDescent="0.2">
      <c r="B338" s="40"/>
    </row>
    <row r="339" spans="2:2" x14ac:dyDescent="0.2">
      <c r="B339" s="40"/>
    </row>
    <row r="340" spans="2:2" x14ac:dyDescent="0.2">
      <c r="B340" s="40"/>
    </row>
    <row r="341" spans="2:2" x14ac:dyDescent="0.2">
      <c r="B341" s="40"/>
    </row>
    <row r="342" spans="2:2" x14ac:dyDescent="0.2">
      <c r="B342" s="40"/>
    </row>
    <row r="343" spans="2:2" x14ac:dyDescent="0.2">
      <c r="B343" s="40"/>
    </row>
    <row r="344" spans="2:2" x14ac:dyDescent="0.2">
      <c r="B344" s="40"/>
    </row>
    <row r="345" spans="2:2" x14ac:dyDescent="0.2">
      <c r="B345" s="40"/>
    </row>
    <row r="346" spans="2:2" x14ac:dyDescent="0.2">
      <c r="B346" s="40"/>
    </row>
    <row r="347" spans="2:2" x14ac:dyDescent="0.2">
      <c r="B347" s="40"/>
    </row>
    <row r="348" spans="2:2" x14ac:dyDescent="0.2">
      <c r="B348" s="40"/>
    </row>
    <row r="349" spans="2:2" x14ac:dyDescent="0.2">
      <c r="B349" s="40"/>
    </row>
    <row r="350" spans="2:2" x14ac:dyDescent="0.2">
      <c r="B350" s="40"/>
    </row>
    <row r="351" spans="2:2" x14ac:dyDescent="0.2">
      <c r="B351" s="40"/>
    </row>
    <row r="352" spans="2:2" x14ac:dyDescent="0.2">
      <c r="B352" s="40"/>
    </row>
    <row r="353" spans="2:2" x14ac:dyDescent="0.2">
      <c r="B353" s="40"/>
    </row>
    <row r="354" spans="2:2" x14ac:dyDescent="0.2">
      <c r="B354" s="40"/>
    </row>
    <row r="355" spans="2:2" x14ac:dyDescent="0.2">
      <c r="B355" s="40"/>
    </row>
    <row r="356" spans="2:2" x14ac:dyDescent="0.2">
      <c r="B356" s="40"/>
    </row>
    <row r="357" spans="2:2" x14ac:dyDescent="0.2">
      <c r="B357" s="40"/>
    </row>
    <row r="358" spans="2:2" x14ac:dyDescent="0.2">
      <c r="B358" s="40"/>
    </row>
    <row r="359" spans="2:2" x14ac:dyDescent="0.2">
      <c r="B359" s="40"/>
    </row>
    <row r="360" spans="2:2" x14ac:dyDescent="0.2">
      <c r="B360" s="40"/>
    </row>
    <row r="361" spans="2:2" x14ac:dyDescent="0.2">
      <c r="B361" s="40"/>
    </row>
    <row r="362" spans="2:2" x14ac:dyDescent="0.2">
      <c r="B362" s="40"/>
    </row>
    <row r="363" spans="2:2" x14ac:dyDescent="0.2">
      <c r="B363" s="40"/>
    </row>
    <row r="364" spans="2:2" x14ac:dyDescent="0.2">
      <c r="B364" s="40"/>
    </row>
    <row r="365" spans="2:2" x14ac:dyDescent="0.2">
      <c r="B365" s="40"/>
    </row>
    <row r="366" spans="2:2" x14ac:dyDescent="0.2">
      <c r="B366" s="40"/>
    </row>
    <row r="367" spans="2:2" x14ac:dyDescent="0.2">
      <c r="B367" s="40"/>
    </row>
    <row r="368" spans="2:2" x14ac:dyDescent="0.2">
      <c r="B368" s="40"/>
    </row>
    <row r="369" spans="2:2" x14ac:dyDescent="0.2">
      <c r="B369" s="40"/>
    </row>
    <row r="370" spans="2:2" x14ac:dyDescent="0.2">
      <c r="B370" s="40"/>
    </row>
    <row r="371" spans="2:2" x14ac:dyDescent="0.2">
      <c r="B371" s="40"/>
    </row>
    <row r="372" spans="2:2" x14ac:dyDescent="0.2">
      <c r="B372" s="40"/>
    </row>
    <row r="373" spans="2:2" x14ac:dyDescent="0.2">
      <c r="B373" s="40"/>
    </row>
    <row r="374" spans="2:2" x14ac:dyDescent="0.2">
      <c r="B374" s="40"/>
    </row>
    <row r="375" spans="2:2" x14ac:dyDescent="0.2">
      <c r="B375" s="40"/>
    </row>
    <row r="376" spans="2:2" x14ac:dyDescent="0.2">
      <c r="B376" s="40"/>
    </row>
    <row r="377" spans="2:2" x14ac:dyDescent="0.2">
      <c r="B377" s="40"/>
    </row>
    <row r="378" spans="2:2" x14ac:dyDescent="0.2">
      <c r="B378" s="40"/>
    </row>
    <row r="379" spans="2:2" x14ac:dyDescent="0.2">
      <c r="B379" s="40"/>
    </row>
    <row r="380" spans="2:2" x14ac:dyDescent="0.2">
      <c r="B380" s="40"/>
    </row>
    <row r="381" spans="2:2" x14ac:dyDescent="0.2">
      <c r="B381" s="40"/>
    </row>
    <row r="382" spans="2:2" x14ac:dyDescent="0.2">
      <c r="B382" s="40"/>
    </row>
    <row r="383" spans="2:2" x14ac:dyDescent="0.2">
      <c r="B383" s="40"/>
    </row>
    <row r="384" spans="2:2" x14ac:dyDescent="0.2">
      <c r="B384" s="40"/>
    </row>
    <row r="385" spans="2:2" x14ac:dyDescent="0.2">
      <c r="B385" s="40"/>
    </row>
    <row r="386" spans="2:2" x14ac:dyDescent="0.2">
      <c r="B386" s="40"/>
    </row>
    <row r="387" spans="2:2" x14ac:dyDescent="0.2">
      <c r="B387" s="40"/>
    </row>
    <row r="388" spans="2:2" x14ac:dyDescent="0.2">
      <c r="B388" s="40"/>
    </row>
    <row r="389" spans="2:2" x14ac:dyDescent="0.2">
      <c r="B389" s="40"/>
    </row>
    <row r="390" spans="2:2" x14ac:dyDescent="0.2">
      <c r="B390" s="40"/>
    </row>
    <row r="391" spans="2:2" x14ac:dyDescent="0.2">
      <c r="B391" s="40"/>
    </row>
    <row r="392" spans="2:2" x14ac:dyDescent="0.2">
      <c r="B392" s="40"/>
    </row>
    <row r="393" spans="2:2" x14ac:dyDescent="0.2">
      <c r="B393" s="40"/>
    </row>
    <row r="394" spans="2:2" x14ac:dyDescent="0.2">
      <c r="B394" s="40"/>
    </row>
    <row r="395" spans="2:2" x14ac:dyDescent="0.2">
      <c r="B395" s="40"/>
    </row>
    <row r="396" spans="2:2" x14ac:dyDescent="0.2">
      <c r="B396" s="40"/>
    </row>
    <row r="397" spans="2:2" x14ac:dyDescent="0.2">
      <c r="B397" s="40"/>
    </row>
    <row r="398" spans="2:2" x14ac:dyDescent="0.2">
      <c r="B398" s="40"/>
    </row>
    <row r="399" spans="2:2" x14ac:dyDescent="0.2">
      <c r="B399" s="40"/>
    </row>
    <row r="400" spans="2:2" x14ac:dyDescent="0.2">
      <c r="B400" s="40"/>
    </row>
    <row r="401" spans="2:2" x14ac:dyDescent="0.2">
      <c r="B401" s="40"/>
    </row>
    <row r="402" spans="2:2" x14ac:dyDescent="0.2">
      <c r="B402" s="40"/>
    </row>
    <row r="403" spans="2:2" x14ac:dyDescent="0.2">
      <c r="B403" s="40"/>
    </row>
    <row r="404" spans="2:2" x14ac:dyDescent="0.2">
      <c r="B404" s="40"/>
    </row>
    <row r="405" spans="2:2" x14ac:dyDescent="0.2">
      <c r="B405" s="40"/>
    </row>
    <row r="406" spans="2:2" x14ac:dyDescent="0.2">
      <c r="B406" s="40"/>
    </row>
    <row r="407" spans="2:2" x14ac:dyDescent="0.2">
      <c r="B407" s="40"/>
    </row>
    <row r="408" spans="2:2" x14ac:dyDescent="0.2">
      <c r="B408" s="40"/>
    </row>
    <row r="409" spans="2:2" x14ac:dyDescent="0.2">
      <c r="B409" s="40"/>
    </row>
    <row r="410" spans="2:2" x14ac:dyDescent="0.2">
      <c r="B410" s="40"/>
    </row>
    <row r="411" spans="2:2" x14ac:dyDescent="0.2">
      <c r="B411" s="40"/>
    </row>
    <row r="412" spans="2:2" x14ac:dyDescent="0.2">
      <c r="B412" s="40"/>
    </row>
    <row r="413" spans="2:2" x14ac:dyDescent="0.2">
      <c r="B413" s="40"/>
    </row>
    <row r="414" spans="2:2" x14ac:dyDescent="0.2">
      <c r="B414" s="40"/>
    </row>
    <row r="415" spans="2:2" x14ac:dyDescent="0.2">
      <c r="B415" s="40"/>
    </row>
    <row r="416" spans="2:2" x14ac:dyDescent="0.2">
      <c r="B416" s="40"/>
    </row>
    <row r="417" spans="2:2" x14ac:dyDescent="0.2">
      <c r="B417" s="40"/>
    </row>
    <row r="418" spans="2:2" x14ac:dyDescent="0.2">
      <c r="B418" s="40"/>
    </row>
    <row r="419" spans="2:2" x14ac:dyDescent="0.2">
      <c r="B419" s="40"/>
    </row>
    <row r="420" spans="2:2" x14ac:dyDescent="0.2">
      <c r="B420" s="40"/>
    </row>
    <row r="421" spans="2:2" x14ac:dyDescent="0.2">
      <c r="B421" s="40"/>
    </row>
    <row r="422" spans="2:2" x14ac:dyDescent="0.2">
      <c r="B422" s="40"/>
    </row>
    <row r="423" spans="2:2" x14ac:dyDescent="0.2">
      <c r="B423" s="40"/>
    </row>
    <row r="424" spans="2:2" x14ac:dyDescent="0.2">
      <c r="B424" s="40"/>
    </row>
    <row r="425" spans="2:2" x14ac:dyDescent="0.2">
      <c r="B425" s="40"/>
    </row>
    <row r="426" spans="2:2" x14ac:dyDescent="0.2">
      <c r="B426" s="40"/>
    </row>
    <row r="427" spans="2:2" x14ac:dyDescent="0.2">
      <c r="B427" s="40"/>
    </row>
    <row r="428" spans="2:2" x14ac:dyDescent="0.2">
      <c r="B428" s="40"/>
    </row>
    <row r="429" spans="2:2" x14ac:dyDescent="0.2">
      <c r="B429" s="40"/>
    </row>
    <row r="430" spans="2:2" x14ac:dyDescent="0.2">
      <c r="B430" s="40"/>
    </row>
    <row r="431" spans="2:2" x14ac:dyDescent="0.2">
      <c r="B431" s="40"/>
    </row>
    <row r="432" spans="2:2" x14ac:dyDescent="0.2">
      <c r="B432" s="40"/>
    </row>
    <row r="433" spans="2:2" x14ac:dyDescent="0.2">
      <c r="B433" s="40"/>
    </row>
    <row r="434" spans="2:2" x14ac:dyDescent="0.2">
      <c r="B434" s="40"/>
    </row>
    <row r="435" spans="2:2" x14ac:dyDescent="0.2">
      <c r="B435" s="40"/>
    </row>
    <row r="436" spans="2:2" x14ac:dyDescent="0.2">
      <c r="B436" s="40"/>
    </row>
    <row r="437" spans="2:2" x14ac:dyDescent="0.2">
      <c r="B437" s="40"/>
    </row>
    <row r="438" spans="2:2" x14ac:dyDescent="0.2">
      <c r="B438" s="40"/>
    </row>
    <row r="439" spans="2:2" x14ac:dyDescent="0.2">
      <c r="B439" s="40"/>
    </row>
    <row r="440" spans="2:2" x14ac:dyDescent="0.2">
      <c r="B440" s="40"/>
    </row>
    <row r="441" spans="2:2" x14ac:dyDescent="0.2">
      <c r="B441" s="40"/>
    </row>
    <row r="442" spans="2:2" x14ac:dyDescent="0.2">
      <c r="B442" s="40"/>
    </row>
    <row r="443" spans="2:2" x14ac:dyDescent="0.2">
      <c r="B443" s="40"/>
    </row>
    <row r="444" spans="2:2" x14ac:dyDescent="0.2">
      <c r="B444" s="40"/>
    </row>
    <row r="445" spans="2:2" x14ac:dyDescent="0.2">
      <c r="B445" s="40"/>
    </row>
    <row r="446" spans="2:2" x14ac:dyDescent="0.2">
      <c r="B446" s="40"/>
    </row>
    <row r="447" spans="2:2" x14ac:dyDescent="0.2">
      <c r="B447" s="40"/>
    </row>
    <row r="448" spans="2:2" x14ac:dyDescent="0.2">
      <c r="B448" s="40"/>
    </row>
    <row r="449" spans="2:2" x14ac:dyDescent="0.2">
      <c r="B449" s="40"/>
    </row>
    <row r="450" spans="2:2" x14ac:dyDescent="0.2">
      <c r="B450" s="40"/>
    </row>
    <row r="451" spans="2:2" x14ac:dyDescent="0.2">
      <c r="B451" s="40"/>
    </row>
    <row r="452" spans="2:2" x14ac:dyDescent="0.2">
      <c r="B452" s="40"/>
    </row>
    <row r="453" spans="2:2" x14ac:dyDescent="0.2">
      <c r="B453" s="40"/>
    </row>
    <row r="454" spans="2:2" x14ac:dyDescent="0.2">
      <c r="B454" s="40"/>
    </row>
    <row r="455" spans="2:2" x14ac:dyDescent="0.2">
      <c r="B455" s="40"/>
    </row>
    <row r="456" spans="2:2" x14ac:dyDescent="0.2">
      <c r="B456" s="40"/>
    </row>
    <row r="457" spans="2:2" x14ac:dyDescent="0.2">
      <c r="B457" s="40"/>
    </row>
    <row r="458" spans="2:2" x14ac:dyDescent="0.2">
      <c r="B458" s="40"/>
    </row>
    <row r="459" spans="2:2" x14ac:dyDescent="0.2">
      <c r="B459" s="40"/>
    </row>
    <row r="460" spans="2:2" x14ac:dyDescent="0.2">
      <c r="B460" s="40"/>
    </row>
    <row r="461" spans="2:2" x14ac:dyDescent="0.2">
      <c r="B461" s="40"/>
    </row>
    <row r="462" spans="2:2" x14ac:dyDescent="0.2">
      <c r="B462" s="40"/>
    </row>
    <row r="463" spans="2:2" x14ac:dyDescent="0.2">
      <c r="B463" s="40"/>
    </row>
    <row r="464" spans="2:2" x14ac:dyDescent="0.2">
      <c r="B464" s="40"/>
    </row>
    <row r="465" spans="2:2" x14ac:dyDescent="0.2">
      <c r="B465" s="40"/>
    </row>
    <row r="466" spans="2:2" x14ac:dyDescent="0.2">
      <c r="B466" s="40"/>
    </row>
    <row r="467" spans="2:2" x14ac:dyDescent="0.2">
      <c r="B467" s="40"/>
    </row>
    <row r="468" spans="2:2" x14ac:dyDescent="0.2">
      <c r="B468" s="40"/>
    </row>
    <row r="469" spans="2:2" x14ac:dyDescent="0.2">
      <c r="B469" s="40"/>
    </row>
    <row r="470" spans="2:2" x14ac:dyDescent="0.2">
      <c r="B470" s="40"/>
    </row>
    <row r="471" spans="2:2" x14ac:dyDescent="0.2">
      <c r="B471" s="40"/>
    </row>
    <row r="472" spans="2:2" x14ac:dyDescent="0.2">
      <c r="B472" s="40"/>
    </row>
    <row r="473" spans="2:2" x14ac:dyDescent="0.2">
      <c r="B473" s="40"/>
    </row>
    <row r="474" spans="2:2" x14ac:dyDescent="0.2">
      <c r="B474" s="40"/>
    </row>
    <row r="475" spans="2:2" x14ac:dyDescent="0.2">
      <c r="B475" s="40"/>
    </row>
    <row r="476" spans="2:2" x14ac:dyDescent="0.2">
      <c r="B476" s="40"/>
    </row>
    <row r="477" spans="2:2" x14ac:dyDescent="0.2">
      <c r="B477" s="40"/>
    </row>
    <row r="478" spans="2:2" x14ac:dyDescent="0.2">
      <c r="B478" s="40"/>
    </row>
    <row r="479" spans="2:2" x14ac:dyDescent="0.2">
      <c r="B479" s="40"/>
    </row>
    <row r="480" spans="2:2" x14ac:dyDescent="0.2">
      <c r="B480" s="40"/>
    </row>
    <row r="481" spans="2:2" x14ac:dyDescent="0.2">
      <c r="B481" s="40"/>
    </row>
    <row r="482" spans="2:2" x14ac:dyDescent="0.2">
      <c r="B482" s="40"/>
    </row>
    <row r="483" spans="2:2" x14ac:dyDescent="0.2">
      <c r="B483" s="40"/>
    </row>
    <row r="484" spans="2:2" x14ac:dyDescent="0.2">
      <c r="B484" s="40"/>
    </row>
    <row r="485" spans="2:2" x14ac:dyDescent="0.2">
      <c r="B485" s="40"/>
    </row>
    <row r="486" spans="2:2" x14ac:dyDescent="0.2">
      <c r="B486" s="40"/>
    </row>
    <row r="487" spans="2:2" x14ac:dyDescent="0.2">
      <c r="B487" s="40"/>
    </row>
    <row r="488" spans="2:2" x14ac:dyDescent="0.2">
      <c r="B488" s="40"/>
    </row>
    <row r="489" spans="2:2" x14ac:dyDescent="0.2">
      <c r="B489" s="40"/>
    </row>
    <row r="490" spans="2:2" x14ac:dyDescent="0.2">
      <c r="B490" s="40"/>
    </row>
    <row r="491" spans="2:2" x14ac:dyDescent="0.2">
      <c r="B491" s="40"/>
    </row>
    <row r="492" spans="2:2" x14ac:dyDescent="0.2">
      <c r="B492" s="40"/>
    </row>
    <row r="493" spans="2:2" x14ac:dyDescent="0.2">
      <c r="B493" s="40"/>
    </row>
    <row r="494" spans="2:2" x14ac:dyDescent="0.2">
      <c r="B494" s="40"/>
    </row>
    <row r="495" spans="2:2" x14ac:dyDescent="0.2">
      <c r="B495" s="40"/>
    </row>
    <row r="496" spans="2:2" x14ac:dyDescent="0.2">
      <c r="B496" s="40"/>
    </row>
    <row r="497" spans="2:2" x14ac:dyDescent="0.2">
      <c r="B497" s="40"/>
    </row>
    <row r="498" spans="2:2" x14ac:dyDescent="0.2">
      <c r="B498" s="40"/>
    </row>
    <row r="499" spans="2:2" x14ac:dyDescent="0.2">
      <c r="B499" s="40"/>
    </row>
    <row r="500" spans="2:2" x14ac:dyDescent="0.2">
      <c r="B500" s="40"/>
    </row>
    <row r="501" spans="2:2" x14ac:dyDescent="0.2">
      <c r="B501" s="40"/>
    </row>
    <row r="502" spans="2:2" x14ac:dyDescent="0.2">
      <c r="B502" s="40"/>
    </row>
    <row r="503" spans="2:2" x14ac:dyDescent="0.2">
      <c r="B503" s="40"/>
    </row>
    <row r="504" spans="2:2" x14ac:dyDescent="0.2">
      <c r="B504" s="40"/>
    </row>
    <row r="505" spans="2:2" x14ac:dyDescent="0.2">
      <c r="B505" s="40"/>
    </row>
    <row r="506" spans="2:2" x14ac:dyDescent="0.2">
      <c r="B506" s="40"/>
    </row>
    <row r="507" spans="2:2" x14ac:dyDescent="0.2">
      <c r="B507" s="40"/>
    </row>
    <row r="508" spans="2:2" x14ac:dyDescent="0.2">
      <c r="B508" s="40"/>
    </row>
    <row r="509" spans="2:2" x14ac:dyDescent="0.2">
      <c r="B509" s="40"/>
    </row>
    <row r="510" spans="2:2" x14ac:dyDescent="0.2">
      <c r="B510" s="40"/>
    </row>
    <row r="511" spans="2:2" x14ac:dyDescent="0.2">
      <c r="B511" s="40"/>
    </row>
    <row r="512" spans="2:2" x14ac:dyDescent="0.2">
      <c r="B512" s="40"/>
    </row>
    <row r="513" spans="2:2" x14ac:dyDescent="0.2">
      <c r="B513" s="40"/>
    </row>
    <row r="514" spans="2:2" x14ac:dyDescent="0.2">
      <c r="B514" s="40"/>
    </row>
    <row r="515" spans="2:2" x14ac:dyDescent="0.2">
      <c r="B515" s="40"/>
    </row>
    <row r="516" spans="2:2" x14ac:dyDescent="0.2">
      <c r="B516" s="40"/>
    </row>
    <row r="517" spans="2:2" x14ac:dyDescent="0.2">
      <c r="B517" s="40"/>
    </row>
    <row r="518" spans="2:2" x14ac:dyDescent="0.2">
      <c r="B518" s="40"/>
    </row>
    <row r="519" spans="2:2" x14ac:dyDescent="0.2">
      <c r="B519" s="40"/>
    </row>
    <row r="520" spans="2:2" x14ac:dyDescent="0.2">
      <c r="B520" s="40"/>
    </row>
    <row r="521" spans="2:2" x14ac:dyDescent="0.2">
      <c r="B521" s="40"/>
    </row>
    <row r="522" spans="2:2" x14ac:dyDescent="0.2">
      <c r="B522" s="40"/>
    </row>
    <row r="523" spans="2:2" x14ac:dyDescent="0.2">
      <c r="B523" s="40"/>
    </row>
    <row r="524" spans="2:2" x14ac:dyDescent="0.2">
      <c r="B524" s="40"/>
    </row>
    <row r="525" spans="2:2" x14ac:dyDescent="0.2">
      <c r="B525" s="40"/>
    </row>
    <row r="526" spans="2:2" x14ac:dyDescent="0.2">
      <c r="B526" s="40"/>
    </row>
    <row r="527" spans="2:2" x14ac:dyDescent="0.2">
      <c r="B527" s="40"/>
    </row>
    <row r="528" spans="2:2" x14ac:dyDescent="0.2">
      <c r="B528" s="40"/>
    </row>
    <row r="529" spans="2:2" x14ac:dyDescent="0.2">
      <c r="B529" s="40"/>
    </row>
    <row r="530" spans="2:2" x14ac:dyDescent="0.2">
      <c r="B530" s="40"/>
    </row>
    <row r="531" spans="2:2" x14ac:dyDescent="0.2">
      <c r="B531" s="40"/>
    </row>
    <row r="532" spans="2:2" x14ac:dyDescent="0.2">
      <c r="B532" s="40"/>
    </row>
    <row r="533" spans="2:2" x14ac:dyDescent="0.2">
      <c r="B533" s="40"/>
    </row>
    <row r="534" spans="2:2" x14ac:dyDescent="0.2">
      <c r="B534" s="40"/>
    </row>
    <row r="535" spans="2:2" x14ac:dyDescent="0.2">
      <c r="B535" s="40"/>
    </row>
    <row r="536" spans="2:2" x14ac:dyDescent="0.2">
      <c r="B536" s="40"/>
    </row>
    <row r="537" spans="2:2" x14ac:dyDescent="0.2">
      <c r="B537" s="40"/>
    </row>
    <row r="538" spans="2:2" x14ac:dyDescent="0.2">
      <c r="B538" s="40"/>
    </row>
    <row r="539" spans="2:2" x14ac:dyDescent="0.2">
      <c r="B539" s="40"/>
    </row>
    <row r="540" spans="2:2" x14ac:dyDescent="0.2">
      <c r="B540" s="40"/>
    </row>
    <row r="541" spans="2:2" x14ac:dyDescent="0.2">
      <c r="B541" s="40"/>
    </row>
    <row r="542" spans="2:2" x14ac:dyDescent="0.2">
      <c r="B542" s="40"/>
    </row>
    <row r="543" spans="2:2" x14ac:dyDescent="0.2">
      <c r="B543" s="40"/>
    </row>
    <row r="544" spans="2:2" x14ac:dyDescent="0.2">
      <c r="B544" s="40"/>
    </row>
    <row r="545" spans="2:2" x14ac:dyDescent="0.2">
      <c r="B545" s="40"/>
    </row>
    <row r="546" spans="2:2" x14ac:dyDescent="0.2">
      <c r="B546" s="40"/>
    </row>
    <row r="547" spans="2:2" x14ac:dyDescent="0.2">
      <c r="B547" s="40"/>
    </row>
    <row r="548" spans="2:2" x14ac:dyDescent="0.2">
      <c r="B548" s="40"/>
    </row>
    <row r="549" spans="2:2" x14ac:dyDescent="0.2">
      <c r="B549" s="40"/>
    </row>
    <row r="550" spans="2:2" x14ac:dyDescent="0.2">
      <c r="B550" s="40"/>
    </row>
    <row r="551" spans="2:2" x14ac:dyDescent="0.2">
      <c r="B551" s="40"/>
    </row>
    <row r="552" spans="2:2" x14ac:dyDescent="0.2">
      <c r="B552" s="40"/>
    </row>
    <row r="553" spans="2:2" x14ac:dyDescent="0.2">
      <c r="B553" s="40"/>
    </row>
    <row r="554" spans="2:2" x14ac:dyDescent="0.2">
      <c r="B554" s="40"/>
    </row>
    <row r="555" spans="2:2" x14ac:dyDescent="0.2">
      <c r="B555" s="40"/>
    </row>
    <row r="556" spans="2:2" x14ac:dyDescent="0.2">
      <c r="B556" s="40"/>
    </row>
    <row r="557" spans="2:2" x14ac:dyDescent="0.2">
      <c r="B557" s="40"/>
    </row>
    <row r="558" spans="2:2" x14ac:dyDescent="0.2">
      <c r="B558" s="40"/>
    </row>
    <row r="559" spans="2:2" x14ac:dyDescent="0.2">
      <c r="B559" s="40"/>
    </row>
    <row r="560" spans="2:2" x14ac:dyDescent="0.2">
      <c r="B560" s="40"/>
    </row>
    <row r="561" spans="2:2" x14ac:dyDescent="0.2">
      <c r="B561" s="40"/>
    </row>
    <row r="562" spans="2:2" x14ac:dyDescent="0.2">
      <c r="B562" s="40"/>
    </row>
    <row r="563" spans="2:2" x14ac:dyDescent="0.2">
      <c r="B563" s="40"/>
    </row>
    <row r="564" spans="2:2" x14ac:dyDescent="0.2">
      <c r="B564" s="40"/>
    </row>
    <row r="565" spans="2:2" x14ac:dyDescent="0.2">
      <c r="B565" s="40"/>
    </row>
    <row r="566" spans="2:2" x14ac:dyDescent="0.2">
      <c r="B566" s="40"/>
    </row>
    <row r="567" spans="2:2" x14ac:dyDescent="0.2">
      <c r="B567" s="40"/>
    </row>
    <row r="568" spans="2:2" x14ac:dyDescent="0.2">
      <c r="B568" s="40"/>
    </row>
    <row r="569" spans="2:2" x14ac:dyDescent="0.2">
      <c r="B569" s="40"/>
    </row>
    <row r="570" spans="2:2" x14ac:dyDescent="0.2">
      <c r="B570" s="40"/>
    </row>
    <row r="571" spans="2:2" x14ac:dyDescent="0.2">
      <c r="B571" s="40"/>
    </row>
    <row r="572" spans="2:2" x14ac:dyDescent="0.2">
      <c r="B572" s="40"/>
    </row>
    <row r="573" spans="2:2" x14ac:dyDescent="0.2">
      <c r="B573" s="40"/>
    </row>
    <row r="574" spans="2:2" x14ac:dyDescent="0.2">
      <c r="B574" s="40"/>
    </row>
    <row r="575" spans="2:2" x14ac:dyDescent="0.2">
      <c r="B575" s="40"/>
    </row>
    <row r="576" spans="2:2" x14ac:dyDescent="0.2">
      <c r="B576" s="40"/>
    </row>
    <row r="577" spans="2:2" x14ac:dyDescent="0.2">
      <c r="B577" s="40"/>
    </row>
    <row r="578" spans="2:2" x14ac:dyDescent="0.2">
      <c r="B578" s="40"/>
    </row>
    <row r="579" spans="2:2" x14ac:dyDescent="0.2">
      <c r="B579" s="40"/>
    </row>
    <row r="580" spans="2:2" x14ac:dyDescent="0.2">
      <c r="B580" s="40"/>
    </row>
    <row r="581" spans="2:2" x14ac:dyDescent="0.2">
      <c r="B581" s="40"/>
    </row>
    <row r="582" spans="2:2" x14ac:dyDescent="0.2">
      <c r="B582" s="40"/>
    </row>
    <row r="583" spans="2:2" x14ac:dyDescent="0.2">
      <c r="B583" s="40"/>
    </row>
    <row r="584" spans="2:2" x14ac:dyDescent="0.2">
      <c r="B584" s="40"/>
    </row>
    <row r="585" spans="2:2" x14ac:dyDescent="0.2">
      <c r="B585" s="40"/>
    </row>
    <row r="586" spans="2:2" x14ac:dyDescent="0.2">
      <c r="B586" s="40"/>
    </row>
    <row r="587" spans="2:2" x14ac:dyDescent="0.2">
      <c r="B587" s="40"/>
    </row>
    <row r="588" spans="2:2" x14ac:dyDescent="0.2">
      <c r="B588" s="40"/>
    </row>
    <row r="589" spans="2:2" x14ac:dyDescent="0.2">
      <c r="B589" s="40"/>
    </row>
    <row r="590" spans="2:2" x14ac:dyDescent="0.2">
      <c r="B590" s="40"/>
    </row>
    <row r="591" spans="2:2" x14ac:dyDescent="0.2">
      <c r="B591" s="40"/>
    </row>
    <row r="592" spans="2:2" x14ac:dyDescent="0.2">
      <c r="B592" s="40"/>
    </row>
    <row r="593" spans="2:2" x14ac:dyDescent="0.2">
      <c r="B593" s="40"/>
    </row>
    <row r="594" spans="2:2" x14ac:dyDescent="0.2">
      <c r="B594" s="40"/>
    </row>
    <row r="595" spans="2:2" x14ac:dyDescent="0.2">
      <c r="B595" s="40"/>
    </row>
    <row r="596" spans="2:2" x14ac:dyDescent="0.2">
      <c r="B596" s="40"/>
    </row>
    <row r="597" spans="2:2" x14ac:dyDescent="0.2">
      <c r="B597" s="40"/>
    </row>
    <row r="598" spans="2:2" x14ac:dyDescent="0.2">
      <c r="B598" s="40"/>
    </row>
    <row r="599" spans="2:2" x14ac:dyDescent="0.2">
      <c r="B599" s="40"/>
    </row>
    <row r="600" spans="2:2" x14ac:dyDescent="0.2">
      <c r="B600" s="40"/>
    </row>
    <row r="601" spans="2:2" x14ac:dyDescent="0.2">
      <c r="B601" s="40"/>
    </row>
    <row r="602" spans="2:2" x14ac:dyDescent="0.2">
      <c r="B602" s="40"/>
    </row>
    <row r="603" spans="2:2" x14ac:dyDescent="0.2">
      <c r="B603" s="40"/>
    </row>
    <row r="604" spans="2:2" x14ac:dyDescent="0.2">
      <c r="B604" s="40"/>
    </row>
    <row r="605" spans="2:2" x14ac:dyDescent="0.2">
      <c r="B605" s="40"/>
    </row>
    <row r="606" spans="2:2" x14ac:dyDescent="0.2">
      <c r="B606" s="40"/>
    </row>
    <row r="607" spans="2:2" x14ac:dyDescent="0.2">
      <c r="B607" s="40"/>
    </row>
    <row r="608" spans="2:2" x14ac:dyDescent="0.2">
      <c r="B608" s="40"/>
    </row>
    <row r="609" spans="2:2" x14ac:dyDescent="0.2">
      <c r="B609" s="40"/>
    </row>
    <row r="610" spans="2:2" x14ac:dyDescent="0.2">
      <c r="B610" s="40"/>
    </row>
    <row r="611" spans="2:2" x14ac:dyDescent="0.2">
      <c r="B611" s="40"/>
    </row>
    <row r="612" spans="2:2" x14ac:dyDescent="0.2">
      <c r="B612" s="40"/>
    </row>
    <row r="613" spans="2:2" x14ac:dyDescent="0.2">
      <c r="B613" s="40"/>
    </row>
    <row r="614" spans="2:2" x14ac:dyDescent="0.2">
      <c r="B614" s="40"/>
    </row>
    <row r="615" spans="2:2" x14ac:dyDescent="0.2">
      <c r="B615" s="40"/>
    </row>
    <row r="616" spans="2:2" x14ac:dyDescent="0.2">
      <c r="B616" s="40"/>
    </row>
    <row r="617" spans="2:2" x14ac:dyDescent="0.2">
      <c r="B617" s="40"/>
    </row>
    <row r="618" spans="2:2" x14ac:dyDescent="0.2">
      <c r="B618" s="40"/>
    </row>
    <row r="619" spans="2:2" x14ac:dyDescent="0.2">
      <c r="B619" s="40"/>
    </row>
    <row r="620" spans="2:2" x14ac:dyDescent="0.2">
      <c r="B620" s="40"/>
    </row>
    <row r="621" spans="2:2" x14ac:dyDescent="0.2">
      <c r="B621" s="40"/>
    </row>
    <row r="622" spans="2:2" x14ac:dyDescent="0.2">
      <c r="B622" s="40"/>
    </row>
    <row r="623" spans="2:2" x14ac:dyDescent="0.2">
      <c r="B623" s="40"/>
    </row>
    <row r="624" spans="2:2" x14ac:dyDescent="0.2">
      <c r="B624" s="40"/>
    </row>
    <row r="625" spans="2:2" x14ac:dyDescent="0.2">
      <c r="B625" s="40"/>
    </row>
    <row r="626" spans="2:2" x14ac:dyDescent="0.2">
      <c r="B626" s="40"/>
    </row>
    <row r="627" spans="2:2" x14ac:dyDescent="0.2">
      <c r="B627" s="40"/>
    </row>
    <row r="628" spans="2:2" x14ac:dyDescent="0.2">
      <c r="B628" s="40"/>
    </row>
    <row r="629" spans="2:2" x14ac:dyDescent="0.2">
      <c r="B629" s="40"/>
    </row>
    <row r="630" spans="2:2" x14ac:dyDescent="0.2">
      <c r="B630" s="40"/>
    </row>
    <row r="631" spans="2:2" x14ac:dyDescent="0.2">
      <c r="B631" s="40"/>
    </row>
    <row r="632" spans="2:2" x14ac:dyDescent="0.2">
      <c r="B632" s="40"/>
    </row>
    <row r="633" spans="2:2" x14ac:dyDescent="0.2">
      <c r="B633" s="40"/>
    </row>
    <row r="634" spans="2:2" x14ac:dyDescent="0.2">
      <c r="B634" s="40"/>
    </row>
    <row r="635" spans="2:2" x14ac:dyDescent="0.2">
      <c r="B635" s="40"/>
    </row>
    <row r="636" spans="2:2" x14ac:dyDescent="0.2">
      <c r="B636" s="40"/>
    </row>
    <row r="637" spans="2:2" x14ac:dyDescent="0.2">
      <c r="B637" s="40"/>
    </row>
    <row r="638" spans="2:2" x14ac:dyDescent="0.2">
      <c r="B638" s="40"/>
    </row>
    <row r="639" spans="2:2" x14ac:dyDescent="0.2">
      <c r="B639" s="40"/>
    </row>
    <row r="640" spans="2:2" x14ac:dyDescent="0.2">
      <c r="B640" s="40"/>
    </row>
    <row r="641" spans="2:2" x14ac:dyDescent="0.2">
      <c r="B641" s="40"/>
    </row>
    <row r="642" spans="2:2" x14ac:dyDescent="0.2">
      <c r="B642" s="40"/>
    </row>
    <row r="643" spans="2:2" x14ac:dyDescent="0.2">
      <c r="B643" s="40"/>
    </row>
    <row r="644" spans="2:2" x14ac:dyDescent="0.2">
      <c r="B644" s="40"/>
    </row>
    <row r="645" spans="2:2" x14ac:dyDescent="0.2">
      <c r="B645" s="40"/>
    </row>
    <row r="646" spans="2:2" x14ac:dyDescent="0.2">
      <c r="B646" s="40"/>
    </row>
    <row r="647" spans="2:2" x14ac:dyDescent="0.2">
      <c r="B647" s="40"/>
    </row>
    <row r="648" spans="2:2" x14ac:dyDescent="0.2">
      <c r="B648" s="40"/>
    </row>
    <row r="649" spans="2:2" x14ac:dyDescent="0.2">
      <c r="B649" s="40"/>
    </row>
    <row r="650" spans="2:2" x14ac:dyDescent="0.2">
      <c r="B650" s="40"/>
    </row>
    <row r="651" spans="2:2" x14ac:dyDescent="0.2">
      <c r="B651" s="40"/>
    </row>
    <row r="652" spans="2:2" x14ac:dyDescent="0.2">
      <c r="B652" s="40"/>
    </row>
    <row r="653" spans="2:2" x14ac:dyDescent="0.2">
      <c r="B653" s="40"/>
    </row>
    <row r="654" spans="2:2" x14ac:dyDescent="0.2">
      <c r="B654" s="40"/>
    </row>
    <row r="655" spans="2:2" x14ac:dyDescent="0.2">
      <c r="B655" s="40"/>
    </row>
    <row r="656" spans="2:2" x14ac:dyDescent="0.2">
      <c r="B656" s="40"/>
    </row>
    <row r="657" spans="2:2" x14ac:dyDescent="0.2">
      <c r="B657" s="40"/>
    </row>
    <row r="658" spans="2:2" x14ac:dyDescent="0.2">
      <c r="B658" s="40"/>
    </row>
    <row r="659" spans="2:2" x14ac:dyDescent="0.2">
      <c r="B659" s="40"/>
    </row>
    <row r="660" spans="2:2" x14ac:dyDescent="0.2">
      <c r="B660" s="40"/>
    </row>
    <row r="661" spans="2:2" x14ac:dyDescent="0.2">
      <c r="B661" s="40"/>
    </row>
    <row r="662" spans="2:2" x14ac:dyDescent="0.2">
      <c r="B662" s="40"/>
    </row>
    <row r="663" spans="2:2" x14ac:dyDescent="0.2">
      <c r="B663" s="40"/>
    </row>
    <row r="664" spans="2:2" x14ac:dyDescent="0.2">
      <c r="B664" s="40"/>
    </row>
    <row r="665" spans="2:2" x14ac:dyDescent="0.2">
      <c r="B665" s="40"/>
    </row>
    <row r="666" spans="2:2" x14ac:dyDescent="0.2">
      <c r="B666" s="40"/>
    </row>
    <row r="667" spans="2:2" x14ac:dyDescent="0.2">
      <c r="B667" s="40"/>
    </row>
    <row r="668" spans="2:2" x14ac:dyDescent="0.2">
      <c r="B668" s="40"/>
    </row>
    <row r="669" spans="2:2" x14ac:dyDescent="0.2">
      <c r="B669" s="40"/>
    </row>
    <row r="670" spans="2:2" x14ac:dyDescent="0.2">
      <c r="B670" s="40"/>
    </row>
    <row r="671" spans="2:2" x14ac:dyDescent="0.2">
      <c r="B671" s="40"/>
    </row>
    <row r="672" spans="2:2" x14ac:dyDescent="0.2">
      <c r="B672" s="40"/>
    </row>
    <row r="673" spans="2:2" x14ac:dyDescent="0.2">
      <c r="B673" s="40"/>
    </row>
    <row r="674" spans="2:2" x14ac:dyDescent="0.2">
      <c r="B674" s="40"/>
    </row>
    <row r="675" spans="2:2" x14ac:dyDescent="0.2">
      <c r="B675" s="40"/>
    </row>
    <row r="676" spans="2:2" x14ac:dyDescent="0.2">
      <c r="B676" s="40"/>
    </row>
    <row r="677" spans="2:2" x14ac:dyDescent="0.2">
      <c r="B677" s="40"/>
    </row>
    <row r="678" spans="2:2" x14ac:dyDescent="0.2">
      <c r="B678" s="40"/>
    </row>
    <row r="679" spans="2:2" x14ac:dyDescent="0.2">
      <c r="B679" s="40"/>
    </row>
    <row r="680" spans="2:2" x14ac:dyDescent="0.2">
      <c r="B680" s="40"/>
    </row>
    <row r="681" spans="2:2" x14ac:dyDescent="0.2">
      <c r="B681" s="40"/>
    </row>
    <row r="682" spans="2:2" x14ac:dyDescent="0.2">
      <c r="B682" s="40"/>
    </row>
    <row r="683" spans="2:2" x14ac:dyDescent="0.2">
      <c r="B683" s="40"/>
    </row>
    <row r="684" spans="2:2" x14ac:dyDescent="0.2">
      <c r="B684" s="40"/>
    </row>
    <row r="685" spans="2:2" x14ac:dyDescent="0.2">
      <c r="B685" s="40"/>
    </row>
    <row r="686" spans="2:2" x14ac:dyDescent="0.2">
      <c r="B686" s="40"/>
    </row>
    <row r="687" spans="2:2" x14ac:dyDescent="0.2">
      <c r="B687" s="40"/>
    </row>
    <row r="688" spans="2:2" x14ac:dyDescent="0.2">
      <c r="B688" s="40"/>
    </row>
    <row r="689" spans="2:2" x14ac:dyDescent="0.2">
      <c r="B689" s="40"/>
    </row>
    <row r="690" spans="2:2" x14ac:dyDescent="0.2">
      <c r="B690" s="40"/>
    </row>
    <row r="691" spans="2:2" x14ac:dyDescent="0.2">
      <c r="B691" s="40"/>
    </row>
    <row r="692" spans="2:2" x14ac:dyDescent="0.2">
      <c r="B692" s="40"/>
    </row>
    <row r="693" spans="2:2" x14ac:dyDescent="0.2">
      <c r="B693" s="40"/>
    </row>
    <row r="694" spans="2:2" x14ac:dyDescent="0.2">
      <c r="B694" s="40"/>
    </row>
    <row r="695" spans="2:2" x14ac:dyDescent="0.2">
      <c r="B695" s="40"/>
    </row>
    <row r="696" spans="2:2" x14ac:dyDescent="0.2">
      <c r="B696" s="40"/>
    </row>
    <row r="697" spans="2:2" x14ac:dyDescent="0.2">
      <c r="B697" s="40"/>
    </row>
    <row r="698" spans="2:2" x14ac:dyDescent="0.2">
      <c r="B698" s="40"/>
    </row>
    <row r="699" spans="2:2" x14ac:dyDescent="0.2">
      <c r="B699" s="40"/>
    </row>
    <row r="700" spans="2:2" x14ac:dyDescent="0.2">
      <c r="B700" s="40"/>
    </row>
    <row r="701" spans="2:2" x14ac:dyDescent="0.2">
      <c r="B701" s="40"/>
    </row>
    <row r="702" spans="2:2" x14ac:dyDescent="0.2">
      <c r="B702" s="40"/>
    </row>
    <row r="703" spans="2:2" x14ac:dyDescent="0.2">
      <c r="B703" s="40"/>
    </row>
    <row r="704" spans="2:2" x14ac:dyDescent="0.2">
      <c r="B704" s="40"/>
    </row>
    <row r="705" spans="2:2" x14ac:dyDescent="0.2">
      <c r="B705" s="40"/>
    </row>
    <row r="706" spans="2:2" x14ac:dyDescent="0.2">
      <c r="B706" s="40"/>
    </row>
    <row r="707" spans="2:2" x14ac:dyDescent="0.2">
      <c r="B707" s="40"/>
    </row>
    <row r="708" spans="2:2" x14ac:dyDescent="0.2">
      <c r="B708" s="40"/>
    </row>
    <row r="709" spans="2:2" x14ac:dyDescent="0.2">
      <c r="B709" s="40"/>
    </row>
    <row r="710" spans="2:2" x14ac:dyDescent="0.2">
      <c r="B710" s="40"/>
    </row>
    <row r="711" spans="2:2" x14ac:dyDescent="0.2">
      <c r="B711" s="40"/>
    </row>
    <row r="712" spans="2:2" x14ac:dyDescent="0.2">
      <c r="B712" s="40"/>
    </row>
    <row r="713" spans="2:2" x14ac:dyDescent="0.2">
      <c r="B713" s="40"/>
    </row>
    <row r="714" spans="2:2" x14ac:dyDescent="0.2">
      <c r="B714" s="40"/>
    </row>
    <row r="715" spans="2:2" x14ac:dyDescent="0.2">
      <c r="B715" s="40"/>
    </row>
    <row r="716" spans="2:2" x14ac:dyDescent="0.2">
      <c r="B716" s="40"/>
    </row>
    <row r="717" spans="2:2" x14ac:dyDescent="0.2">
      <c r="B717" s="40"/>
    </row>
    <row r="718" spans="2:2" x14ac:dyDescent="0.2">
      <c r="B718" s="40"/>
    </row>
    <row r="719" spans="2:2" x14ac:dyDescent="0.2">
      <c r="B719" s="40"/>
    </row>
    <row r="720" spans="2:2" x14ac:dyDescent="0.2">
      <c r="B720" s="40"/>
    </row>
    <row r="721" spans="2:2" x14ac:dyDescent="0.2">
      <c r="B721" s="40"/>
    </row>
    <row r="722" spans="2:2" x14ac:dyDescent="0.2">
      <c r="B722" s="40"/>
    </row>
    <row r="723" spans="2:2" x14ac:dyDescent="0.2">
      <c r="B723" s="40"/>
    </row>
    <row r="724" spans="2:2" x14ac:dyDescent="0.2">
      <c r="B724" s="40"/>
    </row>
    <row r="725" spans="2:2" x14ac:dyDescent="0.2">
      <c r="B725" s="40"/>
    </row>
    <row r="726" spans="2:2" x14ac:dyDescent="0.2">
      <c r="B726" s="40"/>
    </row>
    <row r="727" spans="2:2" x14ac:dyDescent="0.2">
      <c r="B727" s="40"/>
    </row>
    <row r="728" spans="2:2" x14ac:dyDescent="0.2">
      <c r="B728" s="40"/>
    </row>
    <row r="729" spans="2:2" x14ac:dyDescent="0.2">
      <c r="B729" s="40"/>
    </row>
    <row r="730" spans="2:2" x14ac:dyDescent="0.2">
      <c r="B730" s="40"/>
    </row>
    <row r="731" spans="2:2" x14ac:dyDescent="0.2">
      <c r="B731" s="40"/>
    </row>
    <row r="732" spans="2:2" x14ac:dyDescent="0.2">
      <c r="B732" s="40"/>
    </row>
    <row r="733" spans="2:2" x14ac:dyDescent="0.2">
      <c r="B733" s="40"/>
    </row>
    <row r="734" spans="2:2" x14ac:dyDescent="0.2">
      <c r="B734" s="40"/>
    </row>
    <row r="735" spans="2:2" x14ac:dyDescent="0.2">
      <c r="B735" s="40"/>
    </row>
    <row r="736" spans="2:2" x14ac:dyDescent="0.2">
      <c r="B736" s="40"/>
    </row>
    <row r="737" spans="2:2" x14ac:dyDescent="0.2">
      <c r="B737" s="40"/>
    </row>
    <row r="738" spans="2:2" x14ac:dyDescent="0.2">
      <c r="B738" s="40"/>
    </row>
    <row r="739" spans="2:2" x14ac:dyDescent="0.2">
      <c r="B739" s="40"/>
    </row>
    <row r="740" spans="2:2" x14ac:dyDescent="0.2">
      <c r="B740" s="40"/>
    </row>
    <row r="741" spans="2:2" x14ac:dyDescent="0.2">
      <c r="B741" s="40"/>
    </row>
    <row r="742" spans="2:2" x14ac:dyDescent="0.2">
      <c r="B742" s="40"/>
    </row>
    <row r="743" spans="2:2" x14ac:dyDescent="0.2">
      <c r="B743" s="40"/>
    </row>
    <row r="744" spans="2:2" x14ac:dyDescent="0.2">
      <c r="B744" s="40"/>
    </row>
    <row r="745" spans="2:2" x14ac:dyDescent="0.2">
      <c r="B745" s="40"/>
    </row>
    <row r="746" spans="2:2" x14ac:dyDescent="0.2">
      <c r="B746" s="40"/>
    </row>
    <row r="747" spans="2:2" x14ac:dyDescent="0.2">
      <c r="B747" s="40"/>
    </row>
    <row r="748" spans="2:2" x14ac:dyDescent="0.2">
      <c r="B748" s="40"/>
    </row>
    <row r="749" spans="2:2" x14ac:dyDescent="0.2">
      <c r="B749" s="40"/>
    </row>
    <row r="750" spans="2:2" x14ac:dyDescent="0.2">
      <c r="B750" s="40"/>
    </row>
    <row r="751" spans="2:2" x14ac:dyDescent="0.2">
      <c r="B751" s="40"/>
    </row>
    <row r="752" spans="2:2" x14ac:dyDescent="0.2">
      <c r="B752" s="40"/>
    </row>
    <row r="753" spans="2:2" x14ac:dyDescent="0.2">
      <c r="B753" s="40"/>
    </row>
    <row r="754" spans="2:2" x14ac:dyDescent="0.2">
      <c r="B754" s="40"/>
    </row>
    <row r="755" spans="2:2" x14ac:dyDescent="0.2">
      <c r="B755" s="40"/>
    </row>
    <row r="756" spans="2:2" x14ac:dyDescent="0.2">
      <c r="B756" s="40"/>
    </row>
    <row r="757" spans="2:2" x14ac:dyDescent="0.2">
      <c r="B757" s="40"/>
    </row>
    <row r="758" spans="2:2" x14ac:dyDescent="0.2">
      <c r="B758" s="40"/>
    </row>
    <row r="759" spans="2:2" x14ac:dyDescent="0.2">
      <c r="B759" s="40"/>
    </row>
    <row r="760" spans="2:2" x14ac:dyDescent="0.2">
      <c r="B760" s="40"/>
    </row>
    <row r="761" spans="2:2" x14ac:dyDescent="0.2">
      <c r="B761" s="40"/>
    </row>
    <row r="762" spans="2:2" x14ac:dyDescent="0.2">
      <c r="B762" s="40"/>
    </row>
    <row r="763" spans="2:2" x14ac:dyDescent="0.2">
      <c r="B763" s="40"/>
    </row>
    <row r="764" spans="2:2" x14ac:dyDescent="0.2">
      <c r="B764" s="40"/>
    </row>
    <row r="765" spans="2:2" x14ac:dyDescent="0.2">
      <c r="B765" s="40"/>
    </row>
    <row r="766" spans="2:2" x14ac:dyDescent="0.2">
      <c r="B766" s="40"/>
    </row>
    <row r="767" spans="2:2" x14ac:dyDescent="0.2">
      <c r="B767" s="40"/>
    </row>
    <row r="768" spans="2:2" x14ac:dyDescent="0.2">
      <c r="B768" s="40"/>
    </row>
    <row r="769" spans="2:2" x14ac:dyDescent="0.2">
      <c r="B769" s="40"/>
    </row>
    <row r="770" spans="2:2" x14ac:dyDescent="0.2">
      <c r="B770" s="40"/>
    </row>
    <row r="771" spans="2:2" x14ac:dyDescent="0.2">
      <c r="B771" s="40"/>
    </row>
    <row r="772" spans="2:2" x14ac:dyDescent="0.2">
      <c r="B772" s="40"/>
    </row>
    <row r="773" spans="2:2" x14ac:dyDescent="0.2">
      <c r="B773" s="40"/>
    </row>
    <row r="774" spans="2:2" x14ac:dyDescent="0.2">
      <c r="B774" s="40"/>
    </row>
    <row r="775" spans="2:2" x14ac:dyDescent="0.2">
      <c r="B775" s="40"/>
    </row>
    <row r="776" spans="2:2" x14ac:dyDescent="0.2">
      <c r="B776" s="40"/>
    </row>
    <row r="777" spans="2:2" x14ac:dyDescent="0.2">
      <c r="B777" s="40"/>
    </row>
    <row r="778" spans="2:2" x14ac:dyDescent="0.2">
      <c r="B778" s="40"/>
    </row>
    <row r="779" spans="2:2" x14ac:dyDescent="0.2">
      <c r="B779" s="40"/>
    </row>
    <row r="780" spans="2:2" x14ac:dyDescent="0.2">
      <c r="B780" s="40"/>
    </row>
    <row r="781" spans="2:2" x14ac:dyDescent="0.2">
      <c r="B781" s="40"/>
    </row>
    <row r="782" spans="2:2" x14ac:dyDescent="0.2">
      <c r="B782" s="40"/>
    </row>
    <row r="783" spans="2:2" x14ac:dyDescent="0.2">
      <c r="B783" s="40"/>
    </row>
    <row r="784" spans="2:2" x14ac:dyDescent="0.2">
      <c r="B784" s="40"/>
    </row>
    <row r="785" spans="2:2" x14ac:dyDescent="0.2">
      <c r="B785" s="40"/>
    </row>
    <row r="786" spans="2:2" x14ac:dyDescent="0.2">
      <c r="B786" s="40"/>
    </row>
    <row r="787" spans="2:2" x14ac:dyDescent="0.2">
      <c r="B787" s="40"/>
    </row>
    <row r="788" spans="2:2" x14ac:dyDescent="0.2">
      <c r="B788" s="40"/>
    </row>
    <row r="789" spans="2:2" x14ac:dyDescent="0.2">
      <c r="B789" s="40"/>
    </row>
    <row r="790" spans="2:2" x14ac:dyDescent="0.2">
      <c r="B790" s="40"/>
    </row>
    <row r="791" spans="2:2" x14ac:dyDescent="0.2">
      <c r="B791" s="40"/>
    </row>
    <row r="792" spans="2:2" x14ac:dyDescent="0.2">
      <c r="B792" s="40"/>
    </row>
    <row r="793" spans="2:2" x14ac:dyDescent="0.2">
      <c r="B793" s="40"/>
    </row>
    <row r="794" spans="2:2" x14ac:dyDescent="0.2">
      <c r="B794" s="40"/>
    </row>
    <row r="795" spans="2:2" x14ac:dyDescent="0.2">
      <c r="B795" s="40"/>
    </row>
    <row r="796" spans="2:2" x14ac:dyDescent="0.2">
      <c r="B796" s="40"/>
    </row>
    <row r="797" spans="2:2" x14ac:dyDescent="0.2">
      <c r="B797" s="40"/>
    </row>
    <row r="798" spans="2:2" x14ac:dyDescent="0.2">
      <c r="B798" s="40"/>
    </row>
    <row r="799" spans="2:2" x14ac:dyDescent="0.2">
      <c r="B799" s="40"/>
    </row>
    <row r="800" spans="2:2" x14ac:dyDescent="0.2">
      <c r="B800" s="40"/>
    </row>
    <row r="801" spans="2:2" x14ac:dyDescent="0.2">
      <c r="B801" s="40"/>
    </row>
    <row r="802" spans="2:2" x14ac:dyDescent="0.2">
      <c r="B802" s="40"/>
    </row>
    <row r="803" spans="2:2" x14ac:dyDescent="0.2">
      <c r="B803" s="40"/>
    </row>
    <row r="804" spans="2:2" x14ac:dyDescent="0.2">
      <c r="B804" s="40"/>
    </row>
    <row r="805" spans="2:2" x14ac:dyDescent="0.2">
      <c r="B805" s="40"/>
    </row>
    <row r="806" spans="2:2" x14ac:dyDescent="0.2">
      <c r="B806" s="40"/>
    </row>
    <row r="807" spans="2:2" x14ac:dyDescent="0.2">
      <c r="B807" s="40"/>
    </row>
    <row r="808" spans="2:2" x14ac:dyDescent="0.2">
      <c r="B808" s="40"/>
    </row>
    <row r="809" spans="2:2" x14ac:dyDescent="0.2">
      <c r="B809" s="40"/>
    </row>
    <row r="810" spans="2:2" x14ac:dyDescent="0.2">
      <c r="B810" s="40"/>
    </row>
    <row r="811" spans="2:2" x14ac:dyDescent="0.2">
      <c r="B811" s="40"/>
    </row>
    <row r="812" spans="2:2" x14ac:dyDescent="0.2">
      <c r="B812" s="40"/>
    </row>
    <row r="813" spans="2:2" x14ac:dyDescent="0.2">
      <c r="B813" s="40"/>
    </row>
    <row r="814" spans="2:2" x14ac:dyDescent="0.2">
      <c r="B814" s="40"/>
    </row>
    <row r="815" spans="2:2" x14ac:dyDescent="0.2">
      <c r="B815" s="40"/>
    </row>
    <row r="816" spans="2:2" x14ac:dyDescent="0.2">
      <c r="B816" s="40"/>
    </row>
    <row r="817" spans="2:2" x14ac:dyDescent="0.2">
      <c r="B817" s="40"/>
    </row>
    <row r="818" spans="2:2" x14ac:dyDescent="0.2">
      <c r="B818" s="40"/>
    </row>
    <row r="819" spans="2:2" x14ac:dyDescent="0.2">
      <c r="B819" s="40"/>
    </row>
    <row r="820" spans="2:2" x14ac:dyDescent="0.2">
      <c r="B820" s="40"/>
    </row>
    <row r="821" spans="2:2" x14ac:dyDescent="0.2">
      <c r="B821" s="40"/>
    </row>
    <row r="822" spans="2:2" x14ac:dyDescent="0.2">
      <c r="B822" s="40"/>
    </row>
    <row r="823" spans="2:2" x14ac:dyDescent="0.2">
      <c r="B823" s="40"/>
    </row>
    <row r="824" spans="2:2" x14ac:dyDescent="0.2">
      <c r="B824" s="40"/>
    </row>
    <row r="825" spans="2:2" x14ac:dyDescent="0.2">
      <c r="B825" s="40"/>
    </row>
    <row r="826" spans="2:2" x14ac:dyDescent="0.2">
      <c r="B826" s="40"/>
    </row>
    <row r="827" spans="2:2" x14ac:dyDescent="0.2">
      <c r="B827" s="40"/>
    </row>
    <row r="828" spans="2:2" x14ac:dyDescent="0.2">
      <c r="B828" s="40"/>
    </row>
    <row r="829" spans="2:2" x14ac:dyDescent="0.2">
      <c r="B829" s="40"/>
    </row>
    <row r="830" spans="2:2" x14ac:dyDescent="0.2">
      <c r="B830" s="40"/>
    </row>
    <row r="831" spans="2:2" x14ac:dyDescent="0.2">
      <c r="B831" s="40"/>
    </row>
    <row r="832" spans="2:2" x14ac:dyDescent="0.2">
      <c r="B832" s="40"/>
    </row>
    <row r="833" spans="2:2" x14ac:dyDescent="0.2">
      <c r="B833" s="40"/>
    </row>
    <row r="834" spans="2:2" x14ac:dyDescent="0.2">
      <c r="B834" s="40"/>
    </row>
    <row r="835" spans="2:2" x14ac:dyDescent="0.2">
      <c r="B835" s="40"/>
    </row>
    <row r="836" spans="2:2" x14ac:dyDescent="0.2">
      <c r="B836" s="40"/>
    </row>
    <row r="837" spans="2:2" x14ac:dyDescent="0.2">
      <c r="B837" s="40"/>
    </row>
    <row r="838" spans="2:2" x14ac:dyDescent="0.2">
      <c r="B838" s="40"/>
    </row>
    <row r="839" spans="2:2" x14ac:dyDescent="0.2">
      <c r="B839" s="40"/>
    </row>
    <row r="840" spans="2:2" x14ac:dyDescent="0.2">
      <c r="B840" s="40"/>
    </row>
    <row r="841" spans="2:2" x14ac:dyDescent="0.2">
      <c r="B841" s="40"/>
    </row>
    <row r="842" spans="2:2" x14ac:dyDescent="0.2">
      <c r="B842" s="40"/>
    </row>
    <row r="843" spans="2:2" x14ac:dyDescent="0.2">
      <c r="B843" s="40"/>
    </row>
    <row r="844" spans="2:2" x14ac:dyDescent="0.2">
      <c r="B844" s="40"/>
    </row>
    <row r="845" spans="2:2" x14ac:dyDescent="0.2">
      <c r="B845" s="40"/>
    </row>
    <row r="846" spans="2:2" x14ac:dyDescent="0.2">
      <c r="B846" s="40"/>
    </row>
    <row r="847" spans="2:2" x14ac:dyDescent="0.2">
      <c r="B847" s="40"/>
    </row>
    <row r="848" spans="2:2" x14ac:dyDescent="0.2">
      <c r="B848" s="40"/>
    </row>
    <row r="849" spans="2:2" x14ac:dyDescent="0.2">
      <c r="B849" s="40"/>
    </row>
    <row r="850" spans="2:2" x14ac:dyDescent="0.2">
      <c r="B850" s="40"/>
    </row>
    <row r="851" spans="2:2" x14ac:dyDescent="0.2">
      <c r="B851" s="40"/>
    </row>
    <row r="852" spans="2:2" x14ac:dyDescent="0.2">
      <c r="B852" s="40"/>
    </row>
    <row r="853" spans="2:2" x14ac:dyDescent="0.2">
      <c r="B853" s="40"/>
    </row>
    <row r="854" spans="2:2" x14ac:dyDescent="0.2">
      <c r="B854" s="40"/>
    </row>
    <row r="855" spans="2:2" x14ac:dyDescent="0.2">
      <c r="B855" s="40"/>
    </row>
    <row r="856" spans="2:2" x14ac:dyDescent="0.2">
      <c r="B856" s="40"/>
    </row>
    <row r="857" spans="2:2" x14ac:dyDescent="0.2">
      <c r="B857" s="40"/>
    </row>
    <row r="858" spans="2:2" x14ac:dyDescent="0.2">
      <c r="B858" s="40"/>
    </row>
    <row r="859" spans="2:2" x14ac:dyDescent="0.2">
      <c r="B859" s="40"/>
    </row>
    <row r="860" spans="2:2" x14ac:dyDescent="0.2">
      <c r="B860" s="40"/>
    </row>
    <row r="861" spans="2:2" x14ac:dyDescent="0.2">
      <c r="B861" s="40"/>
    </row>
    <row r="862" spans="2:2" x14ac:dyDescent="0.2">
      <c r="B862" s="40"/>
    </row>
    <row r="863" spans="2:2" x14ac:dyDescent="0.2">
      <c r="B863" s="40"/>
    </row>
    <row r="864" spans="2:2" x14ac:dyDescent="0.2">
      <c r="B864" s="40"/>
    </row>
    <row r="865" spans="2:2" x14ac:dyDescent="0.2">
      <c r="B865" s="40"/>
    </row>
    <row r="866" spans="2:2" x14ac:dyDescent="0.2">
      <c r="B866" s="40"/>
    </row>
    <row r="867" spans="2:2" x14ac:dyDescent="0.2">
      <c r="B867" s="40"/>
    </row>
    <row r="868" spans="2:2" x14ac:dyDescent="0.2">
      <c r="B868" s="40"/>
    </row>
    <row r="869" spans="2:2" x14ac:dyDescent="0.2">
      <c r="B869" s="40"/>
    </row>
    <row r="870" spans="2:2" x14ac:dyDescent="0.2">
      <c r="B870" s="40"/>
    </row>
    <row r="871" spans="2:2" x14ac:dyDescent="0.2">
      <c r="B871" s="40"/>
    </row>
    <row r="872" spans="2:2" x14ac:dyDescent="0.2">
      <c r="B872" s="40"/>
    </row>
    <row r="873" spans="2:2" x14ac:dyDescent="0.2">
      <c r="B873" s="40"/>
    </row>
    <row r="874" spans="2:2" x14ac:dyDescent="0.2">
      <c r="B874" s="40"/>
    </row>
    <row r="875" spans="2:2" x14ac:dyDescent="0.2">
      <c r="B875" s="40"/>
    </row>
    <row r="876" spans="2:2" x14ac:dyDescent="0.2">
      <c r="B876" s="40"/>
    </row>
    <row r="877" spans="2:2" x14ac:dyDescent="0.2">
      <c r="B877" s="40"/>
    </row>
    <row r="878" spans="2:2" x14ac:dyDescent="0.2">
      <c r="B878" s="40"/>
    </row>
    <row r="879" spans="2:2" x14ac:dyDescent="0.2">
      <c r="B879" s="40"/>
    </row>
    <row r="880" spans="2:2" x14ac:dyDescent="0.2">
      <c r="B880" s="40"/>
    </row>
    <row r="881" spans="2:2" x14ac:dyDescent="0.2">
      <c r="B881" s="40"/>
    </row>
    <row r="882" spans="2:2" x14ac:dyDescent="0.2">
      <c r="B882" s="40"/>
    </row>
    <row r="883" spans="2:2" x14ac:dyDescent="0.2">
      <c r="B883" s="40"/>
    </row>
    <row r="884" spans="2:2" x14ac:dyDescent="0.2">
      <c r="B884" s="40"/>
    </row>
    <row r="885" spans="2:2" x14ac:dyDescent="0.2">
      <c r="B885" s="40"/>
    </row>
    <row r="886" spans="2:2" x14ac:dyDescent="0.2">
      <c r="B886" s="40"/>
    </row>
    <row r="887" spans="2:2" x14ac:dyDescent="0.2">
      <c r="B887" s="40"/>
    </row>
    <row r="888" spans="2:2" x14ac:dyDescent="0.2">
      <c r="B888" s="40"/>
    </row>
    <row r="889" spans="2:2" x14ac:dyDescent="0.2">
      <c r="B889" s="40"/>
    </row>
    <row r="890" spans="2:2" x14ac:dyDescent="0.2">
      <c r="B890" s="40"/>
    </row>
    <row r="891" spans="2:2" x14ac:dyDescent="0.2">
      <c r="B891" s="40"/>
    </row>
    <row r="892" spans="2:2" x14ac:dyDescent="0.2">
      <c r="B892" s="40"/>
    </row>
    <row r="893" spans="2:2" x14ac:dyDescent="0.2">
      <c r="B893" s="40"/>
    </row>
    <row r="894" spans="2:2" x14ac:dyDescent="0.2">
      <c r="B894" s="40"/>
    </row>
    <row r="895" spans="2:2" x14ac:dyDescent="0.2">
      <c r="B895" s="40"/>
    </row>
    <row r="896" spans="2:2" x14ac:dyDescent="0.2">
      <c r="B896" s="40"/>
    </row>
    <row r="897" spans="2:2" x14ac:dyDescent="0.2">
      <c r="B897" s="40"/>
    </row>
    <row r="898" spans="2:2" x14ac:dyDescent="0.2">
      <c r="B898" s="40"/>
    </row>
    <row r="899" spans="2:2" x14ac:dyDescent="0.2">
      <c r="B899" s="40"/>
    </row>
    <row r="900" spans="2:2" x14ac:dyDescent="0.2">
      <c r="B900" s="40"/>
    </row>
    <row r="901" spans="2:2" x14ac:dyDescent="0.2">
      <c r="B901" s="40"/>
    </row>
    <row r="902" spans="2:2" x14ac:dyDescent="0.2">
      <c r="B902" s="40"/>
    </row>
    <row r="903" spans="2:2" x14ac:dyDescent="0.2">
      <c r="B903" s="40"/>
    </row>
    <row r="904" spans="2:2" x14ac:dyDescent="0.2">
      <c r="B904" s="40"/>
    </row>
    <row r="905" spans="2:2" x14ac:dyDescent="0.2">
      <c r="B905" s="40"/>
    </row>
    <row r="906" spans="2:2" x14ac:dyDescent="0.2">
      <c r="B906" s="40"/>
    </row>
    <row r="907" spans="2:2" x14ac:dyDescent="0.2">
      <c r="B907" s="40"/>
    </row>
    <row r="908" spans="2:2" x14ac:dyDescent="0.2">
      <c r="B908" s="40"/>
    </row>
    <row r="909" spans="2:2" x14ac:dyDescent="0.2">
      <c r="B909" s="40"/>
    </row>
    <row r="910" spans="2:2" x14ac:dyDescent="0.2">
      <c r="B910" s="40"/>
    </row>
    <row r="911" spans="2:2" x14ac:dyDescent="0.2">
      <c r="B911" s="40"/>
    </row>
    <row r="912" spans="2:2" x14ac:dyDescent="0.2">
      <c r="B912" s="40"/>
    </row>
    <row r="913" spans="2:2" x14ac:dyDescent="0.2">
      <c r="B913" s="40"/>
    </row>
    <row r="914" spans="2:2" x14ac:dyDescent="0.2">
      <c r="B914" s="40"/>
    </row>
    <row r="915" spans="2:2" x14ac:dyDescent="0.2">
      <c r="B915" s="40"/>
    </row>
    <row r="916" spans="2:2" x14ac:dyDescent="0.2">
      <c r="B916" s="40"/>
    </row>
    <row r="917" spans="2:2" x14ac:dyDescent="0.2">
      <c r="B917" s="40"/>
    </row>
    <row r="918" spans="2:2" x14ac:dyDescent="0.2">
      <c r="B918" s="40"/>
    </row>
    <row r="919" spans="2:2" x14ac:dyDescent="0.2">
      <c r="B919" s="40"/>
    </row>
    <row r="920" spans="2:2" x14ac:dyDescent="0.2">
      <c r="B920" s="40"/>
    </row>
    <row r="921" spans="2:2" x14ac:dyDescent="0.2">
      <c r="B921" s="40"/>
    </row>
    <row r="922" spans="2:2" x14ac:dyDescent="0.2">
      <c r="B922" s="40"/>
    </row>
    <row r="923" spans="2:2" x14ac:dyDescent="0.2">
      <c r="B923" s="40"/>
    </row>
    <row r="924" spans="2:2" x14ac:dyDescent="0.2">
      <c r="B924" s="40"/>
    </row>
    <row r="925" spans="2:2" x14ac:dyDescent="0.2">
      <c r="B925" s="40"/>
    </row>
    <row r="926" spans="2:2" x14ac:dyDescent="0.2">
      <c r="B926" s="40"/>
    </row>
    <row r="927" spans="2:2" x14ac:dyDescent="0.2">
      <c r="B927" s="40"/>
    </row>
    <row r="928" spans="2:2" x14ac:dyDescent="0.2">
      <c r="B928" s="40"/>
    </row>
    <row r="929" spans="2:2" x14ac:dyDescent="0.2">
      <c r="B929" s="40"/>
    </row>
    <row r="930" spans="2:2" x14ac:dyDescent="0.2">
      <c r="B930" s="40"/>
    </row>
    <row r="931" spans="2:2" x14ac:dyDescent="0.2">
      <c r="B931" s="40"/>
    </row>
    <row r="932" spans="2:2" x14ac:dyDescent="0.2">
      <c r="B932" s="40"/>
    </row>
    <row r="933" spans="2:2" x14ac:dyDescent="0.2">
      <c r="B933" s="40"/>
    </row>
    <row r="934" spans="2:2" x14ac:dyDescent="0.2">
      <c r="B934" s="40"/>
    </row>
    <row r="935" spans="2:2" x14ac:dyDescent="0.2">
      <c r="B935" s="40"/>
    </row>
    <row r="936" spans="2:2" x14ac:dyDescent="0.2">
      <c r="B936" s="40"/>
    </row>
    <row r="937" spans="2:2" x14ac:dyDescent="0.2">
      <c r="B937" s="40"/>
    </row>
    <row r="938" spans="2:2" x14ac:dyDescent="0.2">
      <c r="B938" s="40"/>
    </row>
    <row r="939" spans="2:2" x14ac:dyDescent="0.2">
      <c r="B939" s="40"/>
    </row>
    <row r="940" spans="2:2" x14ac:dyDescent="0.2">
      <c r="B940" s="40"/>
    </row>
    <row r="941" spans="2:2" x14ac:dyDescent="0.2">
      <c r="B941" s="40"/>
    </row>
    <row r="942" spans="2:2" x14ac:dyDescent="0.2">
      <c r="B942" s="40"/>
    </row>
    <row r="943" spans="2:2" x14ac:dyDescent="0.2">
      <c r="B943" s="40"/>
    </row>
    <row r="944" spans="2:2" x14ac:dyDescent="0.2">
      <c r="B944" s="40"/>
    </row>
    <row r="945" spans="2:2" x14ac:dyDescent="0.2">
      <c r="B945" s="40"/>
    </row>
    <row r="946" spans="2:2" x14ac:dyDescent="0.2">
      <c r="B946" s="40"/>
    </row>
    <row r="947" spans="2:2" x14ac:dyDescent="0.2">
      <c r="B947" s="40"/>
    </row>
    <row r="948" spans="2:2" x14ac:dyDescent="0.2">
      <c r="B948" s="40"/>
    </row>
    <row r="949" spans="2:2" x14ac:dyDescent="0.2">
      <c r="B949" s="40"/>
    </row>
    <row r="950" spans="2:2" x14ac:dyDescent="0.2">
      <c r="B950" s="40"/>
    </row>
    <row r="951" spans="2:2" x14ac:dyDescent="0.2">
      <c r="B951" s="40"/>
    </row>
    <row r="952" spans="2:2" x14ac:dyDescent="0.2">
      <c r="B952" s="40"/>
    </row>
    <row r="953" spans="2:2" x14ac:dyDescent="0.2">
      <c r="B953" s="40"/>
    </row>
    <row r="954" spans="2:2" x14ac:dyDescent="0.2">
      <c r="B954" s="40"/>
    </row>
    <row r="955" spans="2:2" x14ac:dyDescent="0.2">
      <c r="B955" s="40"/>
    </row>
    <row r="956" spans="2:2" x14ac:dyDescent="0.2">
      <c r="B956" s="40"/>
    </row>
    <row r="957" spans="2:2" x14ac:dyDescent="0.2">
      <c r="B957" s="40"/>
    </row>
    <row r="958" spans="2:2" x14ac:dyDescent="0.2">
      <c r="B958" s="40"/>
    </row>
    <row r="959" spans="2:2" x14ac:dyDescent="0.2">
      <c r="B959" s="40"/>
    </row>
    <row r="960" spans="2:2" x14ac:dyDescent="0.2">
      <c r="B960" s="40"/>
    </row>
    <row r="961" spans="2:2" x14ac:dyDescent="0.2">
      <c r="B961" s="40"/>
    </row>
    <row r="962" spans="2:2" x14ac:dyDescent="0.2">
      <c r="B962" s="40"/>
    </row>
    <row r="963" spans="2:2" x14ac:dyDescent="0.2">
      <c r="B963" s="40"/>
    </row>
    <row r="964" spans="2:2" x14ac:dyDescent="0.2">
      <c r="B964" s="40"/>
    </row>
    <row r="965" spans="2:2" x14ac:dyDescent="0.2">
      <c r="B965" s="40"/>
    </row>
    <row r="966" spans="2:2" x14ac:dyDescent="0.2">
      <c r="B966" s="40"/>
    </row>
    <row r="967" spans="2:2" x14ac:dyDescent="0.2">
      <c r="B967" s="40"/>
    </row>
    <row r="968" spans="2:2" x14ac:dyDescent="0.2">
      <c r="B968" s="40"/>
    </row>
    <row r="969" spans="2:2" x14ac:dyDescent="0.2">
      <c r="B969" s="40"/>
    </row>
    <row r="970" spans="2:2" x14ac:dyDescent="0.2">
      <c r="B970" s="40"/>
    </row>
    <row r="971" spans="2:2" x14ac:dyDescent="0.2">
      <c r="B971" s="40"/>
    </row>
    <row r="972" spans="2:2" x14ac:dyDescent="0.2">
      <c r="B972" s="40"/>
    </row>
    <row r="973" spans="2:2" x14ac:dyDescent="0.2">
      <c r="B973" s="40"/>
    </row>
    <row r="974" spans="2:2" x14ac:dyDescent="0.2">
      <c r="B974" s="40"/>
    </row>
    <row r="975" spans="2:2" x14ac:dyDescent="0.2">
      <c r="B975" s="40"/>
    </row>
    <row r="976" spans="2:2" x14ac:dyDescent="0.2">
      <c r="B976" s="40"/>
    </row>
    <row r="977" spans="2:2" x14ac:dyDescent="0.2">
      <c r="B977" s="40"/>
    </row>
    <row r="978" spans="2:2" x14ac:dyDescent="0.2">
      <c r="B978" s="40"/>
    </row>
    <row r="979" spans="2:2" x14ac:dyDescent="0.2">
      <c r="B979" s="40"/>
    </row>
    <row r="980" spans="2:2" x14ac:dyDescent="0.2">
      <c r="B980" s="40"/>
    </row>
    <row r="981" spans="2:2" x14ac:dyDescent="0.2">
      <c r="B981" s="40"/>
    </row>
    <row r="982" spans="2:2" x14ac:dyDescent="0.2">
      <c r="B982" s="40"/>
    </row>
    <row r="983" spans="2:2" x14ac:dyDescent="0.2">
      <c r="B983" s="40"/>
    </row>
    <row r="984" spans="2:2" x14ac:dyDescent="0.2">
      <c r="B984" s="40"/>
    </row>
    <row r="985" spans="2:2" x14ac:dyDescent="0.2">
      <c r="B985" s="40"/>
    </row>
    <row r="986" spans="2:2" x14ac:dyDescent="0.2">
      <c r="B986" s="40"/>
    </row>
    <row r="987" spans="2:2" x14ac:dyDescent="0.2">
      <c r="B987" s="40"/>
    </row>
    <row r="988" spans="2:2" x14ac:dyDescent="0.2">
      <c r="B988" s="40"/>
    </row>
    <row r="989" spans="2:2" x14ac:dyDescent="0.2">
      <c r="B989" s="40"/>
    </row>
    <row r="990" spans="2:2" x14ac:dyDescent="0.2">
      <c r="B990" s="40"/>
    </row>
    <row r="991" spans="2:2" x14ac:dyDescent="0.2">
      <c r="B991" s="40"/>
    </row>
    <row r="992" spans="2:2" x14ac:dyDescent="0.2">
      <c r="B992" s="40"/>
    </row>
    <row r="993" spans="2:2" x14ac:dyDescent="0.2">
      <c r="B993" s="40"/>
    </row>
    <row r="994" spans="2:2" x14ac:dyDescent="0.2">
      <c r="B994" s="40"/>
    </row>
    <row r="995" spans="2:2" x14ac:dyDescent="0.2">
      <c r="B995" s="40"/>
    </row>
    <row r="996" spans="2:2" x14ac:dyDescent="0.2">
      <c r="B996" s="40"/>
    </row>
    <row r="997" spans="2:2" x14ac:dyDescent="0.2">
      <c r="B997" s="40"/>
    </row>
    <row r="998" spans="2:2" x14ac:dyDescent="0.2">
      <c r="B998" s="40"/>
    </row>
    <row r="999" spans="2:2" x14ac:dyDescent="0.2">
      <c r="B999" s="40"/>
    </row>
    <row r="1000" spans="2:2" x14ac:dyDescent="0.2">
      <c r="B1000" s="40"/>
    </row>
    <row r="1001" spans="2:2" x14ac:dyDescent="0.2">
      <c r="B1001" s="40"/>
    </row>
    <row r="1002" spans="2:2" x14ac:dyDescent="0.2">
      <c r="B1002" s="40"/>
    </row>
    <row r="1003" spans="2:2" x14ac:dyDescent="0.2">
      <c r="B1003" s="40"/>
    </row>
    <row r="1004" spans="2:2" x14ac:dyDescent="0.2">
      <c r="B1004" s="40"/>
    </row>
    <row r="1005" spans="2:2" x14ac:dyDescent="0.2">
      <c r="B1005" s="40"/>
    </row>
    <row r="1006" spans="2:2" x14ac:dyDescent="0.2">
      <c r="B1006" s="40"/>
    </row>
    <row r="1007" spans="2:2" x14ac:dyDescent="0.2">
      <c r="B1007" s="40"/>
    </row>
    <row r="1008" spans="2:2" x14ac:dyDescent="0.2">
      <c r="B1008" s="40"/>
    </row>
    <row r="1009" spans="2:2" x14ac:dyDescent="0.2">
      <c r="B1009" s="40"/>
    </row>
    <row r="1010" spans="2:2" x14ac:dyDescent="0.2">
      <c r="B1010" s="40"/>
    </row>
    <row r="1011" spans="2:2" x14ac:dyDescent="0.2">
      <c r="B1011" s="40"/>
    </row>
    <row r="1012" spans="2:2" x14ac:dyDescent="0.2">
      <c r="B1012" s="40"/>
    </row>
    <row r="1013" spans="2:2" x14ac:dyDescent="0.2">
      <c r="B1013" s="40"/>
    </row>
    <row r="1014" spans="2:2" x14ac:dyDescent="0.2">
      <c r="B1014" s="40"/>
    </row>
    <row r="1015" spans="2:2" x14ac:dyDescent="0.2">
      <c r="B1015" s="40"/>
    </row>
    <row r="1016" spans="2:2" x14ac:dyDescent="0.2">
      <c r="B1016" s="40"/>
    </row>
    <row r="1017" spans="2:2" x14ac:dyDescent="0.2">
      <c r="B1017" s="40"/>
    </row>
    <row r="1018" spans="2:2" x14ac:dyDescent="0.2">
      <c r="B1018" s="40"/>
    </row>
    <row r="1019" spans="2:2" x14ac:dyDescent="0.2">
      <c r="B1019" s="40"/>
    </row>
    <row r="1020" spans="2:2" x14ac:dyDescent="0.2">
      <c r="B1020" s="40"/>
    </row>
    <row r="1021" spans="2:2" x14ac:dyDescent="0.2">
      <c r="B1021" s="40"/>
    </row>
    <row r="1022" spans="2:2" x14ac:dyDescent="0.2">
      <c r="B1022" s="40"/>
    </row>
    <row r="1023" spans="2:2" x14ac:dyDescent="0.2">
      <c r="B1023" s="40"/>
    </row>
    <row r="1024" spans="2:2" x14ac:dyDescent="0.2">
      <c r="B1024" s="40"/>
    </row>
    <row r="1025" spans="2:2" x14ac:dyDescent="0.2">
      <c r="B1025" s="40"/>
    </row>
    <row r="1026" spans="2:2" x14ac:dyDescent="0.2">
      <c r="B1026" s="40"/>
    </row>
    <row r="1027" spans="2:2" x14ac:dyDescent="0.2">
      <c r="B1027" s="40"/>
    </row>
    <row r="1028" spans="2:2" x14ac:dyDescent="0.2">
      <c r="B1028" s="40"/>
    </row>
    <row r="1029" spans="2:2" x14ac:dyDescent="0.2">
      <c r="B1029" s="40"/>
    </row>
    <row r="1030" spans="2:2" x14ac:dyDescent="0.2">
      <c r="B1030" s="40"/>
    </row>
    <row r="1031" spans="2:2" x14ac:dyDescent="0.2">
      <c r="B1031" s="40"/>
    </row>
    <row r="1032" spans="2:2" x14ac:dyDescent="0.2">
      <c r="B1032" s="40"/>
    </row>
    <row r="1033" spans="2:2" x14ac:dyDescent="0.2">
      <c r="B1033" s="40"/>
    </row>
    <row r="1034" spans="2:2" x14ac:dyDescent="0.2">
      <c r="B1034" s="40"/>
    </row>
    <row r="1035" spans="2:2" x14ac:dyDescent="0.2">
      <c r="B1035" s="40"/>
    </row>
    <row r="1036" spans="2:2" x14ac:dyDescent="0.2">
      <c r="B1036" s="40"/>
    </row>
    <row r="1037" spans="2:2" x14ac:dyDescent="0.2">
      <c r="B1037" s="40"/>
    </row>
    <row r="1038" spans="2:2" x14ac:dyDescent="0.2">
      <c r="B1038" s="40"/>
    </row>
    <row r="1039" spans="2:2" x14ac:dyDescent="0.2">
      <c r="B1039" s="40"/>
    </row>
    <row r="1040" spans="2:2" x14ac:dyDescent="0.2">
      <c r="B1040" s="40"/>
    </row>
    <row r="1041" spans="2:2" x14ac:dyDescent="0.2">
      <c r="B1041" s="40"/>
    </row>
    <row r="1042" spans="2:2" x14ac:dyDescent="0.2">
      <c r="B1042" s="40"/>
    </row>
    <row r="1043" spans="2:2" x14ac:dyDescent="0.2">
      <c r="B1043" s="40"/>
    </row>
    <row r="1044" spans="2:2" x14ac:dyDescent="0.2">
      <c r="B1044" s="40"/>
    </row>
    <row r="1045" spans="2:2" x14ac:dyDescent="0.2">
      <c r="B1045" s="40"/>
    </row>
    <row r="1046" spans="2:2" x14ac:dyDescent="0.2">
      <c r="B1046" s="40"/>
    </row>
    <row r="1047" spans="2:2" x14ac:dyDescent="0.2">
      <c r="B1047" s="40"/>
    </row>
    <row r="1048" spans="2:2" x14ac:dyDescent="0.2">
      <c r="B1048" s="40"/>
    </row>
    <row r="1049" spans="2:2" x14ac:dyDescent="0.2">
      <c r="B1049" s="40"/>
    </row>
    <row r="1050" spans="2:2" x14ac:dyDescent="0.2">
      <c r="B1050" s="40"/>
    </row>
    <row r="1051" spans="2:2" x14ac:dyDescent="0.2">
      <c r="B1051" s="40"/>
    </row>
    <row r="1052" spans="2:2" x14ac:dyDescent="0.2">
      <c r="B1052" s="40"/>
    </row>
    <row r="1053" spans="2:2" x14ac:dyDescent="0.2">
      <c r="B1053" s="40"/>
    </row>
    <row r="1054" spans="2:2" x14ac:dyDescent="0.2">
      <c r="B1054" s="40"/>
    </row>
    <row r="1055" spans="2:2" x14ac:dyDescent="0.2">
      <c r="B1055" s="40"/>
    </row>
    <row r="1056" spans="2:2" x14ac:dyDescent="0.2">
      <c r="B1056" s="40"/>
    </row>
    <row r="1057" spans="2:2" x14ac:dyDescent="0.2">
      <c r="B1057" s="40"/>
    </row>
    <row r="1058" spans="2:2" x14ac:dyDescent="0.2">
      <c r="B1058" s="40"/>
    </row>
    <row r="1059" spans="2:2" x14ac:dyDescent="0.2">
      <c r="B1059" s="40"/>
    </row>
    <row r="1060" spans="2:2" x14ac:dyDescent="0.2">
      <c r="B1060" s="40"/>
    </row>
    <row r="1061" spans="2:2" x14ac:dyDescent="0.2">
      <c r="B1061" s="40"/>
    </row>
    <row r="1062" spans="2:2" x14ac:dyDescent="0.2">
      <c r="B1062" s="40"/>
    </row>
    <row r="1063" spans="2:2" x14ac:dyDescent="0.2">
      <c r="B1063" s="40"/>
    </row>
    <row r="1064" spans="2:2" x14ac:dyDescent="0.2">
      <c r="B1064" s="40"/>
    </row>
    <row r="1065" spans="2:2" x14ac:dyDescent="0.2">
      <c r="B1065" s="40"/>
    </row>
    <row r="1066" spans="2:2" x14ac:dyDescent="0.2">
      <c r="B1066" s="40"/>
    </row>
    <row r="1067" spans="2:2" x14ac:dyDescent="0.2">
      <c r="B1067" s="40"/>
    </row>
    <row r="1068" spans="2:2" x14ac:dyDescent="0.2">
      <c r="B1068" s="40"/>
    </row>
    <row r="1069" spans="2:2" x14ac:dyDescent="0.2">
      <c r="B1069" s="40"/>
    </row>
    <row r="1070" spans="2:2" x14ac:dyDescent="0.2">
      <c r="B1070" s="40"/>
    </row>
    <row r="1071" spans="2:2" x14ac:dyDescent="0.2">
      <c r="B1071" s="40"/>
    </row>
    <row r="1072" spans="2:2" x14ac:dyDescent="0.2">
      <c r="B1072" s="40"/>
    </row>
    <row r="1073" spans="2:2" x14ac:dyDescent="0.2">
      <c r="B1073" s="40"/>
    </row>
    <row r="1074" spans="2:2" x14ac:dyDescent="0.2">
      <c r="B1074" s="40"/>
    </row>
    <row r="1075" spans="2:2" x14ac:dyDescent="0.2">
      <c r="B1075" s="40"/>
    </row>
    <row r="1076" spans="2:2" x14ac:dyDescent="0.2">
      <c r="B1076" s="40"/>
    </row>
    <row r="1077" spans="2:2" x14ac:dyDescent="0.2">
      <c r="B1077" s="40"/>
    </row>
    <row r="1078" spans="2:2" x14ac:dyDescent="0.2">
      <c r="B1078" s="40"/>
    </row>
    <row r="1079" spans="2:2" x14ac:dyDescent="0.2">
      <c r="B1079" s="40"/>
    </row>
    <row r="1080" spans="2:2" x14ac:dyDescent="0.2">
      <c r="B1080" s="40"/>
    </row>
    <row r="1081" spans="2:2" x14ac:dyDescent="0.2">
      <c r="B1081" s="40"/>
    </row>
    <row r="1082" spans="2:2" x14ac:dyDescent="0.2">
      <c r="B1082" s="40"/>
    </row>
    <row r="1083" spans="2:2" x14ac:dyDescent="0.2">
      <c r="B1083" s="40"/>
    </row>
    <row r="1084" spans="2:2" x14ac:dyDescent="0.2">
      <c r="B1084" s="40"/>
    </row>
    <row r="1085" spans="2:2" x14ac:dyDescent="0.2">
      <c r="B1085" s="40"/>
    </row>
    <row r="1086" spans="2:2" x14ac:dyDescent="0.2">
      <c r="B1086" s="40"/>
    </row>
    <row r="1087" spans="2:2" x14ac:dyDescent="0.2">
      <c r="B1087" s="40"/>
    </row>
    <row r="1088" spans="2:2" x14ac:dyDescent="0.2">
      <c r="B1088" s="40"/>
    </row>
    <row r="1089" spans="2:2" x14ac:dyDescent="0.2">
      <c r="B1089" s="40"/>
    </row>
    <row r="1090" spans="2:2" x14ac:dyDescent="0.2">
      <c r="B1090" s="40"/>
    </row>
    <row r="1091" spans="2:2" x14ac:dyDescent="0.2">
      <c r="B1091" s="40"/>
    </row>
    <row r="1092" spans="2:2" x14ac:dyDescent="0.2">
      <c r="B1092" s="40"/>
    </row>
    <row r="1093" spans="2:2" x14ac:dyDescent="0.2">
      <c r="B1093" s="40"/>
    </row>
    <row r="1094" spans="2:2" x14ac:dyDescent="0.2">
      <c r="B1094" s="40"/>
    </row>
    <row r="1095" spans="2:2" x14ac:dyDescent="0.2">
      <c r="B1095" s="40"/>
    </row>
    <row r="1096" spans="2:2" x14ac:dyDescent="0.2">
      <c r="B1096" s="40"/>
    </row>
    <row r="1097" spans="2:2" x14ac:dyDescent="0.2">
      <c r="B1097" s="40"/>
    </row>
    <row r="1098" spans="2:2" x14ac:dyDescent="0.2">
      <c r="B1098" s="40"/>
    </row>
    <row r="1099" spans="2:2" x14ac:dyDescent="0.2">
      <c r="B1099" s="40"/>
    </row>
    <row r="1100" spans="2:2" x14ac:dyDescent="0.2">
      <c r="B1100" s="40"/>
    </row>
    <row r="1101" spans="2:2" x14ac:dyDescent="0.2">
      <c r="B1101" s="40"/>
    </row>
    <row r="1102" spans="2:2" x14ac:dyDescent="0.2">
      <c r="B1102" s="40"/>
    </row>
    <row r="1103" spans="2:2" x14ac:dyDescent="0.2">
      <c r="B1103" s="40"/>
    </row>
    <row r="1104" spans="2:2" x14ac:dyDescent="0.2">
      <c r="B1104" s="40"/>
    </row>
    <row r="1105" spans="2:2" x14ac:dyDescent="0.2">
      <c r="B1105" s="40"/>
    </row>
    <row r="1106" spans="2:2" x14ac:dyDescent="0.2">
      <c r="B1106" s="40"/>
    </row>
    <row r="1107" spans="2:2" x14ac:dyDescent="0.2">
      <c r="B1107" s="40"/>
    </row>
    <row r="1108" spans="2:2" x14ac:dyDescent="0.2">
      <c r="B1108" s="40"/>
    </row>
    <row r="1109" spans="2:2" x14ac:dyDescent="0.2">
      <c r="B1109" s="40"/>
    </row>
    <row r="1110" spans="2:2" x14ac:dyDescent="0.2">
      <c r="B1110" s="40"/>
    </row>
    <row r="1111" spans="2:2" x14ac:dyDescent="0.2">
      <c r="B1111" s="40"/>
    </row>
    <row r="1112" spans="2:2" x14ac:dyDescent="0.2">
      <c r="B1112" s="40"/>
    </row>
    <row r="1113" spans="2:2" x14ac:dyDescent="0.2">
      <c r="B1113" s="40"/>
    </row>
    <row r="1114" spans="2:2" x14ac:dyDescent="0.2">
      <c r="B1114" s="40"/>
    </row>
    <row r="1115" spans="2:2" x14ac:dyDescent="0.2">
      <c r="B1115" s="40"/>
    </row>
    <row r="1116" spans="2:2" x14ac:dyDescent="0.2">
      <c r="B1116" s="40"/>
    </row>
    <row r="1117" spans="2:2" x14ac:dyDescent="0.2">
      <c r="B1117" s="40"/>
    </row>
    <row r="1118" spans="2:2" x14ac:dyDescent="0.2">
      <c r="B1118" s="40"/>
    </row>
    <row r="1119" spans="2:2" x14ac:dyDescent="0.2">
      <c r="B1119" s="40"/>
    </row>
    <row r="1120" spans="2:2" x14ac:dyDescent="0.2">
      <c r="B1120" s="40"/>
    </row>
    <row r="1121" spans="2:2" x14ac:dyDescent="0.2">
      <c r="B1121" s="40"/>
    </row>
    <row r="1122" spans="2:2" x14ac:dyDescent="0.2">
      <c r="B1122" s="40"/>
    </row>
    <row r="1123" spans="2:2" x14ac:dyDescent="0.2">
      <c r="B1123" s="40"/>
    </row>
    <row r="1124" spans="2:2" x14ac:dyDescent="0.2">
      <c r="B1124" s="40"/>
    </row>
    <row r="1125" spans="2:2" x14ac:dyDescent="0.2">
      <c r="B1125" s="40"/>
    </row>
    <row r="1126" spans="2:2" x14ac:dyDescent="0.2">
      <c r="B1126" s="40"/>
    </row>
    <row r="1127" spans="2:2" x14ac:dyDescent="0.2">
      <c r="B1127" s="40"/>
    </row>
    <row r="1128" spans="2:2" x14ac:dyDescent="0.2">
      <c r="B1128" s="40"/>
    </row>
    <row r="1129" spans="2:2" x14ac:dyDescent="0.2">
      <c r="B1129" s="40"/>
    </row>
    <row r="1130" spans="2:2" x14ac:dyDescent="0.2">
      <c r="B1130" s="40"/>
    </row>
    <row r="1131" spans="2:2" x14ac:dyDescent="0.2">
      <c r="B1131" s="40"/>
    </row>
    <row r="1132" spans="2:2" x14ac:dyDescent="0.2">
      <c r="B1132" s="40"/>
    </row>
    <row r="1133" spans="2:2" x14ac:dyDescent="0.2">
      <c r="B1133" s="40"/>
    </row>
    <row r="1134" spans="2:2" x14ac:dyDescent="0.2">
      <c r="B1134" s="40"/>
    </row>
    <row r="1135" spans="2:2" x14ac:dyDescent="0.2">
      <c r="B1135" s="40"/>
    </row>
    <row r="1136" spans="2:2" x14ac:dyDescent="0.2">
      <c r="B1136" s="40"/>
    </row>
    <row r="1137" spans="2:2" x14ac:dyDescent="0.2">
      <c r="B1137" s="40"/>
    </row>
    <row r="1138" spans="2:2" x14ac:dyDescent="0.2">
      <c r="B1138" s="40"/>
    </row>
    <row r="1139" spans="2:2" x14ac:dyDescent="0.2">
      <c r="B1139" s="40"/>
    </row>
    <row r="1140" spans="2:2" x14ac:dyDescent="0.2">
      <c r="B1140" s="40"/>
    </row>
    <row r="1141" spans="2:2" x14ac:dyDescent="0.2">
      <c r="B1141" s="40"/>
    </row>
    <row r="1142" spans="2:2" x14ac:dyDescent="0.2">
      <c r="B1142" s="40"/>
    </row>
    <row r="1143" spans="2:2" x14ac:dyDescent="0.2">
      <c r="B1143" s="40"/>
    </row>
    <row r="1144" spans="2:2" x14ac:dyDescent="0.2">
      <c r="B1144" s="40"/>
    </row>
    <row r="1145" spans="2:2" x14ac:dyDescent="0.2">
      <c r="B1145" s="40"/>
    </row>
    <row r="1146" spans="2:2" x14ac:dyDescent="0.2">
      <c r="B1146" s="40"/>
    </row>
    <row r="1147" spans="2:2" x14ac:dyDescent="0.2">
      <c r="B1147" s="40"/>
    </row>
    <row r="1148" spans="2:2" x14ac:dyDescent="0.2">
      <c r="B1148" s="40"/>
    </row>
    <row r="1149" spans="2:2" x14ac:dyDescent="0.2">
      <c r="B1149" s="40"/>
    </row>
    <row r="1150" spans="2:2" x14ac:dyDescent="0.2">
      <c r="B1150" s="40"/>
    </row>
    <row r="1151" spans="2:2" x14ac:dyDescent="0.2">
      <c r="B1151" s="40"/>
    </row>
    <row r="1152" spans="2:2" x14ac:dyDescent="0.2">
      <c r="B1152" s="40"/>
    </row>
    <row r="1153" spans="2:2" x14ac:dyDescent="0.2">
      <c r="B1153" s="40"/>
    </row>
    <row r="1154" spans="2:2" x14ac:dyDescent="0.2">
      <c r="B1154" s="40"/>
    </row>
    <row r="1155" spans="2:2" x14ac:dyDescent="0.2">
      <c r="B1155" s="40"/>
    </row>
    <row r="1156" spans="2:2" x14ac:dyDescent="0.2">
      <c r="B1156" s="40"/>
    </row>
    <row r="1157" spans="2:2" x14ac:dyDescent="0.2">
      <c r="B1157" s="40"/>
    </row>
    <row r="1158" spans="2:2" x14ac:dyDescent="0.2">
      <c r="B1158" s="40"/>
    </row>
    <row r="1159" spans="2:2" x14ac:dyDescent="0.2">
      <c r="B1159" s="40"/>
    </row>
    <row r="1160" spans="2:2" x14ac:dyDescent="0.2">
      <c r="B1160" s="40"/>
    </row>
    <row r="1161" spans="2:2" x14ac:dyDescent="0.2">
      <c r="B1161" s="40"/>
    </row>
    <row r="1162" spans="2:2" x14ac:dyDescent="0.2">
      <c r="B1162" s="40"/>
    </row>
    <row r="1163" spans="2:2" x14ac:dyDescent="0.2">
      <c r="B1163" s="40"/>
    </row>
    <row r="1164" spans="2:2" x14ac:dyDescent="0.2">
      <c r="B1164" s="40"/>
    </row>
    <row r="1165" spans="2:2" x14ac:dyDescent="0.2">
      <c r="B1165" s="40"/>
    </row>
    <row r="1166" spans="2:2" x14ac:dyDescent="0.2">
      <c r="B1166" s="40"/>
    </row>
    <row r="1167" spans="2:2" x14ac:dyDescent="0.2">
      <c r="B1167" s="40"/>
    </row>
    <row r="1168" spans="2:2" x14ac:dyDescent="0.2">
      <c r="B1168" s="40"/>
    </row>
    <row r="1169" spans="2:2" x14ac:dyDescent="0.2">
      <c r="B1169" s="40"/>
    </row>
    <row r="1170" spans="2:2" x14ac:dyDescent="0.2">
      <c r="B1170" s="40"/>
    </row>
    <row r="1171" spans="2:2" x14ac:dyDescent="0.2">
      <c r="B1171" s="40"/>
    </row>
    <row r="1172" spans="2:2" x14ac:dyDescent="0.2">
      <c r="B1172" s="40"/>
    </row>
    <row r="1173" spans="2:2" x14ac:dyDescent="0.2">
      <c r="B1173" s="40"/>
    </row>
    <row r="1174" spans="2:2" x14ac:dyDescent="0.2">
      <c r="B1174" s="40"/>
    </row>
    <row r="1175" spans="2:2" x14ac:dyDescent="0.2">
      <c r="B1175" s="40"/>
    </row>
    <row r="1176" spans="2:2" x14ac:dyDescent="0.2">
      <c r="B1176" s="40"/>
    </row>
    <row r="1177" spans="2:2" x14ac:dyDescent="0.2">
      <c r="B1177" s="40"/>
    </row>
    <row r="1178" spans="2:2" x14ac:dyDescent="0.2">
      <c r="B1178" s="40"/>
    </row>
    <row r="1179" spans="2:2" x14ac:dyDescent="0.2">
      <c r="B1179" s="40"/>
    </row>
    <row r="1180" spans="2:2" x14ac:dyDescent="0.2">
      <c r="B1180" s="40"/>
    </row>
    <row r="1181" spans="2:2" x14ac:dyDescent="0.2">
      <c r="B1181" s="40"/>
    </row>
    <row r="1182" spans="2:2" x14ac:dyDescent="0.2">
      <c r="B1182" s="40"/>
    </row>
    <row r="1183" spans="2:2" x14ac:dyDescent="0.2">
      <c r="B1183" s="40"/>
    </row>
    <row r="1184" spans="2:2" x14ac:dyDescent="0.2">
      <c r="B1184" s="40"/>
    </row>
    <row r="1185" spans="2:2" x14ac:dyDescent="0.2">
      <c r="B1185" s="40"/>
    </row>
    <row r="1186" spans="2:2" x14ac:dyDescent="0.2">
      <c r="B1186" s="40"/>
    </row>
    <row r="1187" spans="2:2" x14ac:dyDescent="0.2">
      <c r="B1187" s="40"/>
    </row>
    <row r="1188" spans="2:2" x14ac:dyDescent="0.2">
      <c r="B1188" s="40"/>
    </row>
    <row r="1189" spans="2:2" x14ac:dyDescent="0.2">
      <c r="B1189" s="40"/>
    </row>
    <row r="1190" spans="2:2" x14ac:dyDescent="0.2">
      <c r="B1190" s="40"/>
    </row>
    <row r="1191" spans="2:2" x14ac:dyDescent="0.2">
      <c r="B1191" s="40"/>
    </row>
    <row r="1192" spans="2:2" x14ac:dyDescent="0.2">
      <c r="B1192" s="40"/>
    </row>
    <row r="1193" spans="2:2" x14ac:dyDescent="0.2">
      <c r="B1193" s="40"/>
    </row>
    <row r="1194" spans="2:2" x14ac:dyDescent="0.2">
      <c r="B1194" s="40"/>
    </row>
    <row r="1195" spans="2:2" x14ac:dyDescent="0.2">
      <c r="B1195" s="40"/>
    </row>
    <row r="1196" spans="2:2" x14ac:dyDescent="0.2">
      <c r="B1196" s="40"/>
    </row>
    <row r="1197" spans="2:2" x14ac:dyDescent="0.2">
      <c r="B1197" s="40"/>
    </row>
    <row r="1198" spans="2:2" x14ac:dyDescent="0.2">
      <c r="B1198" s="40"/>
    </row>
    <row r="1199" spans="2:2" x14ac:dyDescent="0.2">
      <c r="B1199" s="40"/>
    </row>
    <row r="1200" spans="2:2" x14ac:dyDescent="0.2">
      <c r="B1200" s="40"/>
    </row>
    <row r="1201" spans="2:2" x14ac:dyDescent="0.2">
      <c r="B1201" s="40"/>
    </row>
    <row r="1202" spans="2:2" x14ac:dyDescent="0.2">
      <c r="B1202" s="40"/>
    </row>
    <row r="1203" spans="2:2" x14ac:dyDescent="0.2">
      <c r="B1203" s="40"/>
    </row>
    <row r="1204" spans="2:2" x14ac:dyDescent="0.2">
      <c r="B1204" s="40"/>
    </row>
    <row r="1205" spans="2:2" x14ac:dyDescent="0.2">
      <c r="B1205" s="40"/>
    </row>
    <row r="1206" spans="2:2" x14ac:dyDescent="0.2">
      <c r="B1206" s="40"/>
    </row>
    <row r="1207" spans="2:2" x14ac:dyDescent="0.2">
      <c r="B1207" s="40"/>
    </row>
    <row r="1208" spans="2:2" x14ac:dyDescent="0.2">
      <c r="B1208" s="40"/>
    </row>
    <row r="1209" spans="2:2" x14ac:dyDescent="0.2">
      <c r="B1209" s="40"/>
    </row>
    <row r="1210" spans="2:2" x14ac:dyDescent="0.2">
      <c r="B1210" s="40"/>
    </row>
    <row r="1211" spans="2:2" x14ac:dyDescent="0.2">
      <c r="B1211" s="40"/>
    </row>
    <row r="1212" spans="2:2" x14ac:dyDescent="0.2">
      <c r="B1212" s="40"/>
    </row>
    <row r="1213" spans="2:2" x14ac:dyDescent="0.2">
      <c r="B1213" s="40"/>
    </row>
    <row r="1214" spans="2:2" x14ac:dyDescent="0.2">
      <c r="B1214" s="40"/>
    </row>
    <row r="1215" spans="2:2" x14ac:dyDescent="0.2">
      <c r="B1215" s="40"/>
    </row>
    <row r="1216" spans="2:2" x14ac:dyDescent="0.2">
      <c r="B1216" s="40"/>
    </row>
    <row r="1217" spans="2:2" x14ac:dyDescent="0.2">
      <c r="B1217" s="40"/>
    </row>
    <row r="1218" spans="2:2" x14ac:dyDescent="0.2">
      <c r="B1218" s="40"/>
    </row>
    <row r="1219" spans="2:2" x14ac:dyDescent="0.2">
      <c r="B1219" s="40"/>
    </row>
    <row r="1220" spans="2:2" x14ac:dyDescent="0.2">
      <c r="B1220" s="40"/>
    </row>
    <row r="1221" spans="2:2" x14ac:dyDescent="0.2">
      <c r="B1221" s="40"/>
    </row>
    <row r="1222" spans="2:2" x14ac:dyDescent="0.2">
      <c r="B1222" s="40"/>
    </row>
    <row r="1223" spans="2:2" x14ac:dyDescent="0.2">
      <c r="B1223" s="40"/>
    </row>
    <row r="1224" spans="2:2" x14ac:dyDescent="0.2">
      <c r="B1224" s="40"/>
    </row>
    <row r="1225" spans="2:2" x14ac:dyDescent="0.2">
      <c r="B1225" s="40"/>
    </row>
    <row r="1226" spans="2:2" x14ac:dyDescent="0.2">
      <c r="B1226" s="40"/>
    </row>
    <row r="1227" spans="2:2" x14ac:dyDescent="0.2">
      <c r="B1227" s="40"/>
    </row>
    <row r="1228" spans="2:2" x14ac:dyDescent="0.2">
      <c r="B1228" s="40"/>
    </row>
    <row r="1229" spans="2:2" x14ac:dyDescent="0.2">
      <c r="B1229" s="40"/>
    </row>
    <row r="1230" spans="2:2" x14ac:dyDescent="0.2">
      <c r="B1230" s="40"/>
    </row>
    <row r="1231" spans="2:2" x14ac:dyDescent="0.2">
      <c r="B1231" s="40"/>
    </row>
    <row r="1232" spans="2:2" x14ac:dyDescent="0.2">
      <c r="B1232" s="40"/>
    </row>
    <row r="1233" spans="2:2" x14ac:dyDescent="0.2">
      <c r="B1233" s="40"/>
    </row>
    <row r="1234" spans="2:2" x14ac:dyDescent="0.2">
      <c r="B1234" s="40"/>
    </row>
    <row r="1235" spans="2:2" x14ac:dyDescent="0.2">
      <c r="B1235" s="40"/>
    </row>
    <row r="1236" spans="2:2" x14ac:dyDescent="0.2">
      <c r="B1236" s="40"/>
    </row>
    <row r="1237" spans="2:2" x14ac:dyDescent="0.2">
      <c r="B1237" s="40"/>
    </row>
    <row r="1238" spans="2:2" x14ac:dyDescent="0.2">
      <c r="B1238" s="40"/>
    </row>
    <row r="1239" spans="2:2" x14ac:dyDescent="0.2">
      <c r="B1239" s="40"/>
    </row>
    <row r="1240" spans="2:2" x14ac:dyDescent="0.2">
      <c r="B1240" s="40"/>
    </row>
    <row r="1241" spans="2:2" x14ac:dyDescent="0.2">
      <c r="B1241" s="40"/>
    </row>
    <row r="1242" spans="2:2" x14ac:dyDescent="0.2">
      <c r="B1242" s="40"/>
    </row>
    <row r="1243" spans="2:2" x14ac:dyDescent="0.2">
      <c r="B1243" s="40"/>
    </row>
    <row r="1244" spans="2:2" x14ac:dyDescent="0.2">
      <c r="B1244" s="40"/>
    </row>
    <row r="1245" spans="2:2" x14ac:dyDescent="0.2">
      <c r="B1245" s="40"/>
    </row>
    <row r="1246" spans="2:2" x14ac:dyDescent="0.2">
      <c r="B1246" s="40"/>
    </row>
    <row r="1247" spans="2:2" x14ac:dyDescent="0.2">
      <c r="B1247" s="40"/>
    </row>
    <row r="1248" spans="2:2" x14ac:dyDescent="0.2">
      <c r="B1248" s="40"/>
    </row>
    <row r="1249" spans="2:2" x14ac:dyDescent="0.2">
      <c r="B1249" s="40"/>
    </row>
    <row r="1250" spans="2:2" x14ac:dyDescent="0.2">
      <c r="B1250" s="40"/>
    </row>
    <row r="1251" spans="2:2" x14ac:dyDescent="0.2">
      <c r="B1251" s="40"/>
    </row>
    <row r="1252" spans="2:2" x14ac:dyDescent="0.2">
      <c r="B1252" s="40"/>
    </row>
    <row r="1253" spans="2:2" x14ac:dyDescent="0.2">
      <c r="B1253" s="40"/>
    </row>
    <row r="1254" spans="2:2" x14ac:dyDescent="0.2">
      <c r="B1254" s="40"/>
    </row>
    <row r="1255" spans="2:2" x14ac:dyDescent="0.2">
      <c r="B1255" s="40"/>
    </row>
    <row r="1256" spans="2:2" x14ac:dyDescent="0.2">
      <c r="B1256" s="40"/>
    </row>
    <row r="1257" spans="2:2" x14ac:dyDescent="0.2">
      <c r="B1257" s="40"/>
    </row>
    <row r="1258" spans="2:2" x14ac:dyDescent="0.2">
      <c r="B1258" s="40"/>
    </row>
    <row r="1259" spans="2:2" x14ac:dyDescent="0.2">
      <c r="B1259" s="40"/>
    </row>
    <row r="1260" spans="2:2" x14ac:dyDescent="0.2">
      <c r="B1260" s="40"/>
    </row>
    <row r="1261" spans="2:2" x14ac:dyDescent="0.2">
      <c r="B1261" s="40"/>
    </row>
    <row r="1262" spans="2:2" x14ac:dyDescent="0.2">
      <c r="B1262" s="40"/>
    </row>
    <row r="1263" spans="2:2" x14ac:dyDescent="0.2">
      <c r="B1263" s="40"/>
    </row>
    <row r="1264" spans="2:2" x14ac:dyDescent="0.2">
      <c r="B1264" s="40"/>
    </row>
    <row r="1265" spans="2:2" x14ac:dyDescent="0.2">
      <c r="B1265" s="40"/>
    </row>
    <row r="1266" spans="2:2" x14ac:dyDescent="0.2">
      <c r="B1266" s="40"/>
    </row>
    <row r="1267" spans="2:2" x14ac:dyDescent="0.2">
      <c r="B1267" s="40"/>
    </row>
    <row r="1268" spans="2:2" x14ac:dyDescent="0.2">
      <c r="B1268" s="40"/>
    </row>
    <row r="1269" spans="2:2" x14ac:dyDescent="0.2">
      <c r="B1269" s="40"/>
    </row>
    <row r="1270" spans="2:2" x14ac:dyDescent="0.2">
      <c r="B1270" s="40"/>
    </row>
    <row r="1271" spans="2:2" x14ac:dyDescent="0.2">
      <c r="B1271" s="40"/>
    </row>
    <row r="1272" spans="2:2" x14ac:dyDescent="0.2">
      <c r="B1272" s="40"/>
    </row>
    <row r="1273" spans="2:2" x14ac:dyDescent="0.2">
      <c r="B1273" s="40"/>
    </row>
    <row r="1274" spans="2:2" x14ac:dyDescent="0.2">
      <c r="B1274" s="40"/>
    </row>
    <row r="1275" spans="2:2" x14ac:dyDescent="0.2">
      <c r="B1275" s="40"/>
    </row>
    <row r="1276" spans="2:2" x14ac:dyDescent="0.2">
      <c r="B1276" s="40"/>
    </row>
    <row r="1277" spans="2:2" x14ac:dyDescent="0.2">
      <c r="B1277" s="40"/>
    </row>
    <row r="1278" spans="2:2" x14ac:dyDescent="0.2">
      <c r="B1278" s="40"/>
    </row>
    <row r="1279" spans="2:2" x14ac:dyDescent="0.2">
      <c r="B1279" s="40"/>
    </row>
    <row r="1280" spans="2:2" x14ac:dyDescent="0.2">
      <c r="B1280" s="40"/>
    </row>
    <row r="1281" spans="2:2" x14ac:dyDescent="0.2">
      <c r="B1281" s="40"/>
    </row>
    <row r="1282" spans="2:2" x14ac:dyDescent="0.2">
      <c r="B1282" s="40"/>
    </row>
    <row r="1283" spans="2:2" x14ac:dyDescent="0.2">
      <c r="B1283" s="40"/>
    </row>
    <row r="1284" spans="2:2" x14ac:dyDescent="0.2">
      <c r="B1284" s="40"/>
    </row>
    <row r="1285" spans="2:2" x14ac:dyDescent="0.2">
      <c r="B1285" s="40"/>
    </row>
    <row r="1286" spans="2:2" x14ac:dyDescent="0.2">
      <c r="B1286" s="40"/>
    </row>
    <row r="1287" spans="2:2" x14ac:dyDescent="0.2">
      <c r="B1287" s="40"/>
    </row>
    <row r="1288" spans="2:2" x14ac:dyDescent="0.2">
      <c r="B1288" s="40"/>
    </row>
    <row r="1289" spans="2:2" x14ac:dyDescent="0.2">
      <c r="B1289" s="40"/>
    </row>
    <row r="1290" spans="2:2" x14ac:dyDescent="0.2">
      <c r="B1290" s="40"/>
    </row>
    <row r="1291" spans="2:2" x14ac:dyDescent="0.2">
      <c r="B1291" s="40"/>
    </row>
    <row r="1292" spans="2:2" x14ac:dyDescent="0.2">
      <c r="B1292" s="40"/>
    </row>
    <row r="1293" spans="2:2" x14ac:dyDescent="0.2">
      <c r="B1293" s="40"/>
    </row>
    <row r="1294" spans="2:2" x14ac:dyDescent="0.2">
      <c r="B1294" s="40"/>
    </row>
    <row r="1295" spans="2:2" x14ac:dyDescent="0.2">
      <c r="B1295" s="40"/>
    </row>
    <row r="1296" spans="2:2" x14ac:dyDescent="0.2">
      <c r="B1296" s="40"/>
    </row>
    <row r="1297" spans="2:2" x14ac:dyDescent="0.2">
      <c r="B1297" s="40"/>
    </row>
    <row r="1298" spans="2:2" x14ac:dyDescent="0.2">
      <c r="B1298" s="40"/>
    </row>
    <row r="1299" spans="2:2" x14ac:dyDescent="0.2">
      <c r="B1299" s="40"/>
    </row>
    <row r="1300" spans="2:2" x14ac:dyDescent="0.2">
      <c r="B1300" s="40"/>
    </row>
    <row r="1301" spans="2:2" x14ac:dyDescent="0.2">
      <c r="B1301" s="40"/>
    </row>
    <row r="1302" spans="2:2" x14ac:dyDescent="0.2">
      <c r="B1302" s="40"/>
    </row>
    <row r="1303" spans="2:2" x14ac:dyDescent="0.2">
      <c r="B1303" s="40"/>
    </row>
    <row r="1304" spans="2:2" x14ac:dyDescent="0.2">
      <c r="B1304" s="40"/>
    </row>
    <row r="1305" spans="2:2" x14ac:dyDescent="0.2">
      <c r="B1305" s="40"/>
    </row>
    <row r="1306" spans="2:2" x14ac:dyDescent="0.2">
      <c r="B1306" s="40"/>
    </row>
    <row r="1307" spans="2:2" x14ac:dyDescent="0.2">
      <c r="B1307" s="40"/>
    </row>
    <row r="1308" spans="2:2" x14ac:dyDescent="0.2">
      <c r="B1308" s="40"/>
    </row>
    <row r="1309" spans="2:2" x14ac:dyDescent="0.2">
      <c r="B1309" s="40"/>
    </row>
    <row r="1310" spans="2:2" x14ac:dyDescent="0.2">
      <c r="B1310" s="40"/>
    </row>
    <row r="1311" spans="2:2" x14ac:dyDescent="0.2">
      <c r="B1311" s="40"/>
    </row>
    <row r="1312" spans="2:2" x14ac:dyDescent="0.2">
      <c r="B1312" s="40"/>
    </row>
    <row r="1313" spans="2:2" x14ac:dyDescent="0.2">
      <c r="B1313" s="40"/>
    </row>
    <row r="1314" spans="2:2" x14ac:dyDescent="0.2">
      <c r="B1314" s="40"/>
    </row>
    <row r="1315" spans="2:2" x14ac:dyDescent="0.2">
      <c r="B1315" s="40"/>
    </row>
    <row r="1316" spans="2:2" x14ac:dyDescent="0.2">
      <c r="B1316" s="40"/>
    </row>
    <row r="1317" spans="2:2" x14ac:dyDescent="0.2">
      <c r="B1317" s="40"/>
    </row>
    <row r="1318" spans="2:2" x14ac:dyDescent="0.2">
      <c r="B1318" s="40"/>
    </row>
    <row r="1319" spans="2:2" x14ac:dyDescent="0.2">
      <c r="B1319" s="40"/>
    </row>
    <row r="1320" spans="2:2" x14ac:dyDescent="0.2">
      <c r="B1320" s="40"/>
    </row>
    <row r="1321" spans="2:2" x14ac:dyDescent="0.2">
      <c r="B1321" s="40"/>
    </row>
    <row r="1322" spans="2:2" x14ac:dyDescent="0.2">
      <c r="B1322" s="40"/>
    </row>
    <row r="1323" spans="2:2" x14ac:dyDescent="0.2">
      <c r="B1323" s="40"/>
    </row>
    <row r="1324" spans="2:2" x14ac:dyDescent="0.2">
      <c r="B1324" s="40"/>
    </row>
    <row r="1325" spans="2:2" x14ac:dyDescent="0.2">
      <c r="B1325" s="40"/>
    </row>
    <row r="1326" spans="2:2" x14ac:dyDescent="0.2">
      <c r="B1326" s="40"/>
    </row>
    <row r="1327" spans="2:2" x14ac:dyDescent="0.2">
      <c r="B1327" s="40"/>
    </row>
    <row r="1328" spans="2:2" x14ac:dyDescent="0.2">
      <c r="B1328" s="40"/>
    </row>
    <row r="1329" spans="2:2" x14ac:dyDescent="0.2">
      <c r="B1329" s="40"/>
    </row>
    <row r="1330" spans="2:2" x14ac:dyDescent="0.2">
      <c r="B1330" s="40"/>
    </row>
    <row r="1331" spans="2:2" x14ac:dyDescent="0.2">
      <c r="B1331" s="40"/>
    </row>
    <row r="1332" spans="2:2" x14ac:dyDescent="0.2">
      <c r="B1332" s="40"/>
    </row>
    <row r="1333" spans="2:2" x14ac:dyDescent="0.2">
      <c r="B1333" s="40"/>
    </row>
    <row r="1334" spans="2:2" x14ac:dyDescent="0.2">
      <c r="B1334" s="40"/>
    </row>
    <row r="1335" spans="2:2" x14ac:dyDescent="0.2">
      <c r="B1335" s="40"/>
    </row>
    <row r="1336" spans="2:2" x14ac:dyDescent="0.2">
      <c r="B1336" s="40"/>
    </row>
    <row r="1337" spans="2:2" x14ac:dyDescent="0.2">
      <c r="B1337" s="40"/>
    </row>
    <row r="1338" spans="2:2" x14ac:dyDescent="0.2">
      <c r="B1338" s="40"/>
    </row>
    <row r="1339" spans="2:2" x14ac:dyDescent="0.2">
      <c r="B1339" s="40"/>
    </row>
    <row r="1340" spans="2:2" x14ac:dyDescent="0.2">
      <c r="B1340" s="40"/>
    </row>
    <row r="1341" spans="2:2" x14ac:dyDescent="0.2">
      <c r="B1341" s="40"/>
    </row>
    <row r="1342" spans="2:2" x14ac:dyDescent="0.2">
      <c r="B1342" s="40"/>
    </row>
    <row r="1343" spans="2:2" x14ac:dyDescent="0.2">
      <c r="B1343" s="40"/>
    </row>
    <row r="1344" spans="2:2" x14ac:dyDescent="0.2">
      <c r="B1344" s="40"/>
    </row>
    <row r="1345" spans="2:2" x14ac:dyDescent="0.2">
      <c r="B1345" s="40"/>
    </row>
    <row r="1346" spans="2:2" x14ac:dyDescent="0.2">
      <c r="B1346" s="40"/>
    </row>
    <row r="1347" spans="2:2" x14ac:dyDescent="0.2">
      <c r="B1347" s="40"/>
    </row>
    <row r="1348" spans="2:2" x14ac:dyDescent="0.2">
      <c r="B1348" s="40"/>
    </row>
    <row r="1349" spans="2:2" x14ac:dyDescent="0.2">
      <c r="B1349" s="40"/>
    </row>
    <row r="1350" spans="2:2" x14ac:dyDescent="0.2">
      <c r="B1350" s="40"/>
    </row>
    <row r="1351" spans="2:2" x14ac:dyDescent="0.2">
      <c r="B1351" s="40"/>
    </row>
    <row r="1352" spans="2:2" x14ac:dyDescent="0.2">
      <c r="B1352" s="40"/>
    </row>
    <row r="1353" spans="2:2" x14ac:dyDescent="0.2">
      <c r="B1353" s="40"/>
    </row>
    <row r="1354" spans="2:2" x14ac:dyDescent="0.2">
      <c r="B1354" s="40"/>
    </row>
    <row r="1355" spans="2:2" x14ac:dyDescent="0.2">
      <c r="B1355" s="40"/>
    </row>
    <row r="1356" spans="2:2" x14ac:dyDescent="0.2">
      <c r="B1356" s="40"/>
    </row>
    <row r="1357" spans="2:2" x14ac:dyDescent="0.2">
      <c r="B1357" s="40"/>
    </row>
    <row r="1358" spans="2:2" x14ac:dyDescent="0.2">
      <c r="B1358" s="40"/>
    </row>
    <row r="1359" spans="2:2" x14ac:dyDescent="0.2">
      <c r="B1359" s="40"/>
    </row>
    <row r="1360" spans="2:2" x14ac:dyDescent="0.2">
      <c r="B1360" s="40"/>
    </row>
    <row r="1361" spans="2:2" x14ac:dyDescent="0.2">
      <c r="B1361" s="40"/>
    </row>
    <row r="1362" spans="2:2" x14ac:dyDescent="0.2">
      <c r="B1362" s="40"/>
    </row>
    <row r="1363" spans="2:2" x14ac:dyDescent="0.2">
      <c r="B1363" s="40"/>
    </row>
    <row r="1364" spans="2:2" x14ac:dyDescent="0.2">
      <c r="B1364" s="40"/>
    </row>
    <row r="1365" spans="2:2" x14ac:dyDescent="0.2">
      <c r="B1365" s="40"/>
    </row>
    <row r="1366" spans="2:2" x14ac:dyDescent="0.2">
      <c r="B1366" s="40"/>
    </row>
    <row r="1367" spans="2:2" x14ac:dyDescent="0.2">
      <c r="B1367" s="40"/>
    </row>
    <row r="1368" spans="2:2" x14ac:dyDescent="0.2">
      <c r="B1368" s="40"/>
    </row>
    <row r="1369" spans="2:2" x14ac:dyDescent="0.2">
      <c r="B1369" s="40"/>
    </row>
    <row r="1370" spans="2:2" x14ac:dyDescent="0.2">
      <c r="B1370" s="40"/>
    </row>
    <row r="1371" spans="2:2" x14ac:dyDescent="0.2">
      <c r="B1371" s="40"/>
    </row>
    <row r="1372" spans="2:2" x14ac:dyDescent="0.2">
      <c r="B1372" s="40"/>
    </row>
    <row r="1373" spans="2:2" x14ac:dyDescent="0.2">
      <c r="B1373" s="40"/>
    </row>
    <row r="1374" spans="2:2" x14ac:dyDescent="0.2">
      <c r="B1374" s="40"/>
    </row>
    <row r="1375" spans="2:2" x14ac:dyDescent="0.2">
      <c r="B1375" s="40"/>
    </row>
    <row r="1376" spans="2:2" x14ac:dyDescent="0.2">
      <c r="B1376" s="40"/>
    </row>
    <row r="1377" spans="2:2" x14ac:dyDescent="0.2">
      <c r="B1377" s="40"/>
    </row>
    <row r="1378" spans="2:2" x14ac:dyDescent="0.2">
      <c r="B1378" s="40"/>
    </row>
    <row r="1379" spans="2:2" x14ac:dyDescent="0.2">
      <c r="B1379" s="40"/>
    </row>
    <row r="1380" spans="2:2" x14ac:dyDescent="0.2">
      <c r="B1380" s="40"/>
    </row>
    <row r="1381" spans="2:2" x14ac:dyDescent="0.2">
      <c r="B1381" s="40"/>
    </row>
    <row r="1382" spans="2:2" x14ac:dyDescent="0.2">
      <c r="B1382" s="40"/>
    </row>
    <row r="1383" spans="2:2" x14ac:dyDescent="0.2">
      <c r="B1383" s="40"/>
    </row>
    <row r="1384" spans="2:2" x14ac:dyDescent="0.2">
      <c r="B1384" s="40"/>
    </row>
    <row r="1385" spans="2:2" x14ac:dyDescent="0.2">
      <c r="B1385" s="40"/>
    </row>
    <row r="1386" spans="2:2" x14ac:dyDescent="0.2">
      <c r="B1386" s="40"/>
    </row>
    <row r="1387" spans="2:2" x14ac:dyDescent="0.2">
      <c r="B1387" s="40"/>
    </row>
    <row r="1388" spans="2:2" x14ac:dyDescent="0.2">
      <c r="B1388" s="40"/>
    </row>
    <row r="1389" spans="2:2" x14ac:dyDescent="0.2">
      <c r="B1389" s="40"/>
    </row>
    <row r="1390" spans="2:2" x14ac:dyDescent="0.2">
      <c r="B1390" s="40"/>
    </row>
    <row r="1391" spans="2:2" x14ac:dyDescent="0.2">
      <c r="B1391" s="40"/>
    </row>
    <row r="1392" spans="2:2" x14ac:dyDescent="0.2">
      <c r="B1392" s="40"/>
    </row>
    <row r="1393" spans="2:2" x14ac:dyDescent="0.2">
      <c r="B1393" s="40"/>
    </row>
    <row r="1394" spans="2:2" x14ac:dyDescent="0.2">
      <c r="B1394" s="40"/>
    </row>
    <row r="1395" spans="2:2" x14ac:dyDescent="0.2">
      <c r="B1395" s="40"/>
    </row>
    <row r="1396" spans="2:2" x14ac:dyDescent="0.2">
      <c r="B1396" s="40"/>
    </row>
    <row r="1397" spans="2:2" x14ac:dyDescent="0.2">
      <c r="B1397" s="40"/>
    </row>
    <row r="1398" spans="2:2" x14ac:dyDescent="0.2">
      <c r="B1398" s="40"/>
    </row>
    <row r="1399" spans="2:2" x14ac:dyDescent="0.2">
      <c r="B1399" s="40"/>
    </row>
    <row r="1400" spans="2:2" x14ac:dyDescent="0.2">
      <c r="B1400" s="40"/>
    </row>
    <row r="1401" spans="2:2" x14ac:dyDescent="0.2">
      <c r="B1401" s="40"/>
    </row>
    <row r="1402" spans="2:2" x14ac:dyDescent="0.2">
      <c r="B1402" s="40"/>
    </row>
    <row r="1403" spans="2:2" x14ac:dyDescent="0.2">
      <c r="B1403" s="40"/>
    </row>
    <row r="1404" spans="2:2" x14ac:dyDescent="0.2">
      <c r="B1404" s="40"/>
    </row>
    <row r="1405" spans="2:2" x14ac:dyDescent="0.2">
      <c r="B1405" s="40"/>
    </row>
    <row r="1406" spans="2:2" x14ac:dyDescent="0.2">
      <c r="B1406" s="40"/>
    </row>
    <row r="1407" spans="2:2" x14ac:dyDescent="0.2">
      <c r="B1407" s="40"/>
    </row>
    <row r="1408" spans="2:2" x14ac:dyDescent="0.2">
      <c r="B1408" s="40"/>
    </row>
    <row r="1409" spans="2:2" x14ac:dyDescent="0.2">
      <c r="B1409" s="40"/>
    </row>
    <row r="1410" spans="2:2" x14ac:dyDescent="0.2">
      <c r="B1410" s="40"/>
    </row>
    <row r="1411" spans="2:2" x14ac:dyDescent="0.2">
      <c r="B1411" s="40"/>
    </row>
    <row r="1412" spans="2:2" x14ac:dyDescent="0.2">
      <c r="B1412" s="40"/>
    </row>
    <row r="1413" spans="2:2" x14ac:dyDescent="0.2">
      <c r="B1413" s="40"/>
    </row>
    <row r="1414" spans="2:2" x14ac:dyDescent="0.2">
      <c r="B1414" s="40"/>
    </row>
    <row r="1415" spans="2:2" x14ac:dyDescent="0.2">
      <c r="B1415" s="40"/>
    </row>
    <row r="1416" spans="2:2" x14ac:dyDescent="0.2">
      <c r="B1416" s="40"/>
    </row>
    <row r="1417" spans="2:2" x14ac:dyDescent="0.2">
      <c r="B1417" s="40"/>
    </row>
    <row r="1418" spans="2:2" x14ac:dyDescent="0.2">
      <c r="B1418" s="40"/>
    </row>
    <row r="1419" spans="2:2" x14ac:dyDescent="0.2">
      <c r="B1419" s="40"/>
    </row>
    <row r="1420" spans="2:2" x14ac:dyDescent="0.2">
      <c r="B1420" s="40"/>
    </row>
    <row r="1421" spans="2:2" x14ac:dyDescent="0.2">
      <c r="B1421" s="40"/>
    </row>
    <row r="1422" spans="2:2" x14ac:dyDescent="0.2">
      <c r="B1422" s="40"/>
    </row>
    <row r="1423" spans="2:2" x14ac:dyDescent="0.2">
      <c r="B1423" s="40"/>
    </row>
    <row r="1424" spans="2:2" x14ac:dyDescent="0.2">
      <c r="B1424" s="40"/>
    </row>
    <row r="1425" spans="2:2" x14ac:dyDescent="0.2">
      <c r="B1425" s="40"/>
    </row>
    <row r="1426" spans="2:2" x14ac:dyDescent="0.2">
      <c r="B1426" s="40"/>
    </row>
    <row r="1427" spans="2:2" x14ac:dyDescent="0.2">
      <c r="B1427" s="40"/>
    </row>
    <row r="1428" spans="2:2" x14ac:dyDescent="0.2">
      <c r="B1428" s="40"/>
    </row>
    <row r="1429" spans="2:2" x14ac:dyDescent="0.2">
      <c r="B1429" s="40"/>
    </row>
    <row r="1430" spans="2:2" x14ac:dyDescent="0.2">
      <c r="B1430" s="40"/>
    </row>
    <row r="1431" spans="2:2" x14ac:dyDescent="0.2">
      <c r="B1431" s="40"/>
    </row>
    <row r="1432" spans="2:2" x14ac:dyDescent="0.2">
      <c r="B1432" s="40"/>
    </row>
    <row r="1433" spans="2:2" x14ac:dyDescent="0.2">
      <c r="B1433" s="40"/>
    </row>
    <row r="1434" spans="2:2" x14ac:dyDescent="0.2">
      <c r="B1434" s="40"/>
    </row>
    <row r="1435" spans="2:2" x14ac:dyDescent="0.2">
      <c r="B1435" s="40"/>
    </row>
    <row r="1436" spans="2:2" x14ac:dyDescent="0.2">
      <c r="B1436" s="40"/>
    </row>
    <row r="1437" spans="2:2" x14ac:dyDescent="0.2">
      <c r="B1437" s="40"/>
    </row>
    <row r="1438" spans="2:2" x14ac:dyDescent="0.2">
      <c r="B1438" s="40"/>
    </row>
    <row r="1439" spans="2:2" x14ac:dyDescent="0.2">
      <c r="B1439" s="40"/>
    </row>
    <row r="1440" spans="2:2" x14ac:dyDescent="0.2">
      <c r="B1440" s="40"/>
    </row>
    <row r="1441" spans="2:2" x14ac:dyDescent="0.2">
      <c r="B1441" s="40"/>
    </row>
    <row r="1442" spans="2:2" x14ac:dyDescent="0.2">
      <c r="B1442" s="40"/>
    </row>
    <row r="1443" spans="2:2" x14ac:dyDescent="0.2">
      <c r="B1443" s="40"/>
    </row>
    <row r="1444" spans="2:2" x14ac:dyDescent="0.2">
      <c r="B1444" s="40"/>
    </row>
    <row r="1445" spans="2:2" x14ac:dyDescent="0.2">
      <c r="B1445" s="40"/>
    </row>
    <row r="1446" spans="2:2" x14ac:dyDescent="0.2">
      <c r="B1446" s="40"/>
    </row>
    <row r="1447" spans="2:2" x14ac:dyDescent="0.2">
      <c r="B1447" s="40"/>
    </row>
    <row r="1448" spans="2:2" x14ac:dyDescent="0.2">
      <c r="B1448" s="40"/>
    </row>
    <row r="1449" spans="2:2" x14ac:dyDescent="0.2">
      <c r="B1449" s="40"/>
    </row>
    <row r="1450" spans="2:2" x14ac:dyDescent="0.2">
      <c r="B1450" s="40"/>
    </row>
    <row r="1451" spans="2:2" x14ac:dyDescent="0.2">
      <c r="B1451" s="40"/>
    </row>
    <row r="1452" spans="2:2" x14ac:dyDescent="0.2">
      <c r="B1452" s="40"/>
    </row>
    <row r="1453" spans="2:2" x14ac:dyDescent="0.2">
      <c r="B1453" s="40"/>
    </row>
    <row r="1454" spans="2:2" x14ac:dyDescent="0.2">
      <c r="B1454" s="40"/>
    </row>
    <row r="1455" spans="2:2" x14ac:dyDescent="0.2">
      <c r="B1455" s="40"/>
    </row>
    <row r="1456" spans="2:2" x14ac:dyDescent="0.2">
      <c r="B1456" s="40"/>
    </row>
    <row r="1457" spans="2:2" x14ac:dyDescent="0.2">
      <c r="B1457" s="40"/>
    </row>
    <row r="1458" spans="2:2" x14ac:dyDescent="0.2">
      <c r="B1458" s="40"/>
    </row>
    <row r="1459" spans="2:2" x14ac:dyDescent="0.2">
      <c r="B1459" s="40"/>
    </row>
    <row r="1460" spans="2:2" x14ac:dyDescent="0.2">
      <c r="B1460" s="40"/>
    </row>
    <row r="1461" spans="2:2" x14ac:dyDescent="0.2">
      <c r="B1461" s="40"/>
    </row>
    <row r="1462" spans="2:2" x14ac:dyDescent="0.2">
      <c r="B1462" s="40"/>
    </row>
    <row r="1463" spans="2:2" x14ac:dyDescent="0.2">
      <c r="B1463" s="40"/>
    </row>
    <row r="1464" spans="2:2" x14ac:dyDescent="0.2">
      <c r="B1464" s="40"/>
    </row>
    <row r="1465" spans="2:2" x14ac:dyDescent="0.2">
      <c r="B1465" s="40"/>
    </row>
    <row r="1466" spans="2:2" x14ac:dyDescent="0.2">
      <c r="B1466" s="40"/>
    </row>
    <row r="1467" spans="2:2" x14ac:dyDescent="0.2">
      <c r="B1467" s="40"/>
    </row>
    <row r="1468" spans="2:2" x14ac:dyDescent="0.2">
      <c r="B1468" s="40"/>
    </row>
    <row r="1469" spans="2:2" x14ac:dyDescent="0.2">
      <c r="B1469" s="40"/>
    </row>
    <row r="1470" spans="2:2" x14ac:dyDescent="0.2">
      <c r="B1470" s="40"/>
    </row>
    <row r="1471" spans="2:2" x14ac:dyDescent="0.2">
      <c r="B1471" s="40"/>
    </row>
    <row r="1472" spans="2:2" x14ac:dyDescent="0.2">
      <c r="B1472" s="40"/>
    </row>
    <row r="1473" spans="2:2" x14ac:dyDescent="0.2">
      <c r="B1473" s="40"/>
    </row>
    <row r="1474" spans="2:2" x14ac:dyDescent="0.2">
      <c r="B1474" s="40"/>
    </row>
    <row r="1475" spans="2:2" x14ac:dyDescent="0.2">
      <c r="B1475" s="40"/>
    </row>
    <row r="1476" spans="2:2" x14ac:dyDescent="0.2">
      <c r="B1476" s="40"/>
    </row>
    <row r="1477" spans="2:2" x14ac:dyDescent="0.2">
      <c r="B1477" s="40"/>
    </row>
    <row r="1478" spans="2:2" x14ac:dyDescent="0.2">
      <c r="B1478" s="40"/>
    </row>
    <row r="1479" spans="2:2" x14ac:dyDescent="0.2">
      <c r="B1479" s="40"/>
    </row>
    <row r="1480" spans="2:2" x14ac:dyDescent="0.2">
      <c r="B1480" s="40"/>
    </row>
    <row r="1481" spans="2:2" x14ac:dyDescent="0.2">
      <c r="B1481" s="40"/>
    </row>
    <row r="1482" spans="2:2" x14ac:dyDescent="0.2">
      <c r="B1482" s="40"/>
    </row>
    <row r="1483" spans="2:2" x14ac:dyDescent="0.2">
      <c r="B1483" s="40"/>
    </row>
    <row r="1484" spans="2:2" x14ac:dyDescent="0.2">
      <c r="B1484" s="40"/>
    </row>
    <row r="1485" spans="2:2" x14ac:dyDescent="0.2">
      <c r="B1485" s="40"/>
    </row>
    <row r="1486" spans="2:2" x14ac:dyDescent="0.2">
      <c r="B1486" s="40"/>
    </row>
    <row r="1487" spans="2:2" x14ac:dyDescent="0.2">
      <c r="B1487" s="40"/>
    </row>
    <row r="1488" spans="2:2" x14ac:dyDescent="0.2">
      <c r="B1488" s="40"/>
    </row>
    <row r="1489" spans="2:2" x14ac:dyDescent="0.2">
      <c r="B1489" s="40"/>
    </row>
    <row r="1490" spans="2:2" x14ac:dyDescent="0.2">
      <c r="B1490" s="40"/>
    </row>
    <row r="1491" spans="2:2" x14ac:dyDescent="0.2">
      <c r="B1491" s="40"/>
    </row>
    <row r="1492" spans="2:2" x14ac:dyDescent="0.2">
      <c r="B1492" s="40"/>
    </row>
    <row r="1493" spans="2:2" x14ac:dyDescent="0.2">
      <c r="B1493" s="40"/>
    </row>
    <row r="1494" spans="2:2" x14ac:dyDescent="0.2">
      <c r="B1494" s="40"/>
    </row>
    <row r="1495" spans="2:2" x14ac:dyDescent="0.2">
      <c r="B1495" s="40"/>
    </row>
    <row r="1496" spans="2:2" x14ac:dyDescent="0.2">
      <c r="B1496" s="40"/>
    </row>
    <row r="1497" spans="2:2" x14ac:dyDescent="0.2">
      <c r="B1497" s="40"/>
    </row>
    <row r="1498" spans="2:2" x14ac:dyDescent="0.2">
      <c r="B1498" s="40"/>
    </row>
    <row r="1499" spans="2:2" x14ac:dyDescent="0.2">
      <c r="B1499" s="40"/>
    </row>
    <row r="1500" spans="2:2" x14ac:dyDescent="0.2">
      <c r="B1500" s="40"/>
    </row>
    <row r="1501" spans="2:2" x14ac:dyDescent="0.2">
      <c r="B1501" s="40"/>
    </row>
    <row r="1502" spans="2:2" x14ac:dyDescent="0.2">
      <c r="B1502" s="40"/>
    </row>
    <row r="1503" spans="2:2" x14ac:dyDescent="0.2">
      <c r="B1503" s="40"/>
    </row>
    <row r="1504" spans="2:2" x14ac:dyDescent="0.2">
      <c r="B1504" s="40"/>
    </row>
    <row r="1505" spans="2:2" x14ac:dyDescent="0.2">
      <c r="B1505" s="40"/>
    </row>
    <row r="1506" spans="2:2" x14ac:dyDescent="0.2">
      <c r="B1506" s="40"/>
    </row>
    <row r="1507" spans="2:2" x14ac:dyDescent="0.2">
      <c r="B1507" s="40"/>
    </row>
    <row r="1508" spans="2:2" x14ac:dyDescent="0.2">
      <c r="B1508" s="40"/>
    </row>
    <row r="1509" spans="2:2" x14ac:dyDescent="0.2">
      <c r="B1509" s="40"/>
    </row>
    <row r="1510" spans="2:2" x14ac:dyDescent="0.2">
      <c r="B1510" s="40"/>
    </row>
    <row r="1511" spans="2:2" x14ac:dyDescent="0.2">
      <c r="B1511" s="40"/>
    </row>
    <row r="1512" spans="2:2" x14ac:dyDescent="0.2">
      <c r="B1512" s="40"/>
    </row>
    <row r="1513" spans="2:2" x14ac:dyDescent="0.2">
      <c r="B1513" s="40"/>
    </row>
    <row r="1514" spans="2:2" x14ac:dyDescent="0.2">
      <c r="B1514" s="40"/>
    </row>
    <row r="1515" spans="2:2" x14ac:dyDescent="0.2">
      <c r="B1515" s="40"/>
    </row>
    <row r="1516" spans="2:2" x14ac:dyDescent="0.2">
      <c r="B1516" s="40"/>
    </row>
    <row r="1517" spans="2:2" x14ac:dyDescent="0.2">
      <c r="B1517" s="40"/>
    </row>
    <row r="1518" spans="2:2" x14ac:dyDescent="0.2">
      <c r="B1518" s="40"/>
    </row>
    <row r="1519" spans="2:2" x14ac:dyDescent="0.2">
      <c r="B1519" s="40"/>
    </row>
    <row r="1520" spans="2:2" x14ac:dyDescent="0.2">
      <c r="B1520" s="40"/>
    </row>
    <row r="1521" spans="2:2" x14ac:dyDescent="0.2">
      <c r="B1521" s="40"/>
    </row>
    <row r="1522" spans="2:2" x14ac:dyDescent="0.2">
      <c r="B1522" s="40"/>
    </row>
    <row r="1523" spans="2:2" x14ac:dyDescent="0.2">
      <c r="B1523" s="40"/>
    </row>
    <row r="1524" spans="2:2" x14ac:dyDescent="0.2">
      <c r="B1524" s="40"/>
    </row>
    <row r="1525" spans="2:2" x14ac:dyDescent="0.2">
      <c r="B1525" s="40"/>
    </row>
    <row r="1526" spans="2:2" x14ac:dyDescent="0.2">
      <c r="B1526" s="40"/>
    </row>
    <row r="1527" spans="2:2" x14ac:dyDescent="0.2">
      <c r="B1527" s="40"/>
    </row>
    <row r="1528" spans="2:2" x14ac:dyDescent="0.2">
      <c r="B1528" s="40"/>
    </row>
    <row r="1529" spans="2:2" x14ac:dyDescent="0.2">
      <c r="B1529" s="40"/>
    </row>
    <row r="1530" spans="2:2" x14ac:dyDescent="0.2">
      <c r="B1530" s="40"/>
    </row>
    <row r="1531" spans="2:2" x14ac:dyDescent="0.2">
      <c r="B1531" s="40"/>
    </row>
    <row r="1532" spans="2:2" x14ac:dyDescent="0.2">
      <c r="B1532" s="40"/>
    </row>
    <row r="1533" spans="2:2" x14ac:dyDescent="0.2">
      <c r="B1533" s="40"/>
    </row>
    <row r="1534" spans="2:2" x14ac:dyDescent="0.2">
      <c r="B1534" s="40"/>
    </row>
    <row r="1535" spans="2:2" x14ac:dyDescent="0.2">
      <c r="B1535" s="40"/>
    </row>
    <row r="1536" spans="2:2" x14ac:dyDescent="0.2">
      <c r="B1536" s="40"/>
    </row>
    <row r="1537" spans="2:2" x14ac:dyDescent="0.2">
      <c r="B1537" s="40"/>
    </row>
    <row r="1538" spans="2:2" x14ac:dyDescent="0.2">
      <c r="B1538" s="40"/>
    </row>
    <row r="1539" spans="2:2" x14ac:dyDescent="0.2">
      <c r="B1539" s="40"/>
    </row>
    <row r="1540" spans="2:2" x14ac:dyDescent="0.2">
      <c r="B1540" s="40"/>
    </row>
    <row r="1541" spans="2:2" x14ac:dyDescent="0.2">
      <c r="B1541" s="40"/>
    </row>
    <row r="1542" spans="2:2" x14ac:dyDescent="0.2">
      <c r="B1542" s="40"/>
    </row>
    <row r="1543" spans="2:2" x14ac:dyDescent="0.2">
      <c r="B1543" s="40"/>
    </row>
    <row r="1544" spans="2:2" x14ac:dyDescent="0.2">
      <c r="B1544" s="40"/>
    </row>
    <row r="1545" spans="2:2" x14ac:dyDescent="0.2">
      <c r="B1545" s="40"/>
    </row>
    <row r="1546" spans="2:2" x14ac:dyDescent="0.2">
      <c r="B1546" s="40"/>
    </row>
    <row r="1547" spans="2:2" x14ac:dyDescent="0.2">
      <c r="B1547" s="40"/>
    </row>
    <row r="1548" spans="2:2" x14ac:dyDescent="0.2">
      <c r="B1548" s="40"/>
    </row>
    <row r="1549" spans="2:2" x14ac:dyDescent="0.2">
      <c r="B1549" s="40"/>
    </row>
    <row r="1550" spans="2:2" x14ac:dyDescent="0.2">
      <c r="B1550" s="40"/>
    </row>
    <row r="1551" spans="2:2" x14ac:dyDescent="0.2">
      <c r="B1551" s="40"/>
    </row>
    <row r="1552" spans="2:2" x14ac:dyDescent="0.2">
      <c r="B1552" s="40"/>
    </row>
    <row r="1553" spans="2:2" x14ac:dyDescent="0.2">
      <c r="B1553" s="40"/>
    </row>
    <row r="1554" spans="2:2" x14ac:dyDescent="0.2">
      <c r="B1554" s="40"/>
    </row>
    <row r="1555" spans="2:2" x14ac:dyDescent="0.2">
      <c r="B1555" s="40"/>
    </row>
    <row r="1556" spans="2:2" x14ac:dyDescent="0.2">
      <c r="B1556" s="40"/>
    </row>
    <row r="1557" spans="2:2" x14ac:dyDescent="0.2">
      <c r="B1557" s="40"/>
    </row>
    <row r="1558" spans="2:2" x14ac:dyDescent="0.2">
      <c r="B1558" s="40"/>
    </row>
    <row r="1559" spans="2:2" x14ac:dyDescent="0.2">
      <c r="B1559" s="40"/>
    </row>
    <row r="1560" spans="2:2" x14ac:dyDescent="0.2">
      <c r="B1560" s="40"/>
    </row>
    <row r="1561" spans="2:2" x14ac:dyDescent="0.2">
      <c r="B1561" s="40"/>
    </row>
    <row r="1562" spans="2:2" x14ac:dyDescent="0.2">
      <c r="B1562" s="40"/>
    </row>
    <row r="1563" spans="2:2" x14ac:dyDescent="0.2">
      <c r="B1563" s="40"/>
    </row>
    <row r="1564" spans="2:2" x14ac:dyDescent="0.2">
      <c r="B1564" s="40"/>
    </row>
    <row r="1565" spans="2:2" x14ac:dyDescent="0.2">
      <c r="B1565" s="40"/>
    </row>
    <row r="1566" spans="2:2" x14ac:dyDescent="0.2">
      <c r="B1566" s="40"/>
    </row>
    <row r="1567" spans="2:2" x14ac:dyDescent="0.2">
      <c r="B1567" s="40"/>
    </row>
    <row r="1568" spans="2:2" x14ac:dyDescent="0.2">
      <c r="B1568" s="40"/>
    </row>
    <row r="1569" spans="2:2" x14ac:dyDescent="0.2">
      <c r="B1569" s="40"/>
    </row>
    <row r="1570" spans="2:2" x14ac:dyDescent="0.2">
      <c r="B1570" s="40"/>
    </row>
    <row r="1571" spans="2:2" x14ac:dyDescent="0.2">
      <c r="B1571" s="40"/>
    </row>
    <row r="1572" spans="2:2" x14ac:dyDescent="0.2">
      <c r="B1572" s="40"/>
    </row>
    <row r="1573" spans="2:2" x14ac:dyDescent="0.2">
      <c r="B1573" s="40"/>
    </row>
    <row r="1574" spans="2:2" x14ac:dyDescent="0.2">
      <c r="B1574" s="40"/>
    </row>
    <row r="1575" spans="2:2" x14ac:dyDescent="0.2">
      <c r="B1575" s="40"/>
    </row>
    <row r="1576" spans="2:2" x14ac:dyDescent="0.2">
      <c r="B1576" s="40"/>
    </row>
    <row r="1577" spans="2:2" x14ac:dyDescent="0.2">
      <c r="B1577" s="40"/>
    </row>
    <row r="1578" spans="2:2" x14ac:dyDescent="0.2">
      <c r="B1578" s="40"/>
    </row>
    <row r="1579" spans="2:2" x14ac:dyDescent="0.2">
      <c r="B1579" s="40"/>
    </row>
    <row r="1580" spans="2:2" x14ac:dyDescent="0.2">
      <c r="B1580" s="40"/>
    </row>
    <row r="1581" spans="2:2" x14ac:dyDescent="0.2">
      <c r="B1581" s="40"/>
    </row>
    <row r="1582" spans="2:2" x14ac:dyDescent="0.2">
      <c r="B1582" s="40"/>
    </row>
    <row r="1583" spans="2:2" x14ac:dyDescent="0.2">
      <c r="B1583" s="40"/>
    </row>
    <row r="1584" spans="2:2" x14ac:dyDescent="0.2">
      <c r="B1584" s="40"/>
    </row>
    <row r="1585" spans="2:2" x14ac:dyDescent="0.2">
      <c r="B1585" s="40"/>
    </row>
    <row r="1586" spans="2:2" x14ac:dyDescent="0.2">
      <c r="B1586" s="40"/>
    </row>
    <row r="1587" spans="2:2" x14ac:dyDescent="0.2">
      <c r="B1587" s="40"/>
    </row>
    <row r="1588" spans="2:2" x14ac:dyDescent="0.2">
      <c r="B1588" s="40"/>
    </row>
    <row r="1589" spans="2:2" x14ac:dyDescent="0.2">
      <c r="B1589" s="40"/>
    </row>
    <row r="1590" spans="2:2" x14ac:dyDescent="0.2">
      <c r="B1590" s="40"/>
    </row>
    <row r="1591" spans="2:2" x14ac:dyDescent="0.2">
      <c r="B1591" s="40"/>
    </row>
    <row r="1592" spans="2:2" x14ac:dyDescent="0.2">
      <c r="B1592" s="40"/>
    </row>
    <row r="1593" spans="2:2" x14ac:dyDescent="0.2">
      <c r="B1593" s="40"/>
    </row>
    <row r="1594" spans="2:2" x14ac:dyDescent="0.2">
      <c r="B1594" s="40"/>
    </row>
    <row r="1595" spans="2:2" x14ac:dyDescent="0.2">
      <c r="B1595" s="40"/>
    </row>
    <row r="1596" spans="2:2" x14ac:dyDescent="0.2">
      <c r="B1596" s="40"/>
    </row>
    <row r="1597" spans="2:2" x14ac:dyDescent="0.2">
      <c r="B1597" s="40"/>
    </row>
    <row r="1598" spans="2:2" x14ac:dyDescent="0.2">
      <c r="B1598" s="40"/>
    </row>
    <row r="1599" spans="2:2" x14ac:dyDescent="0.2">
      <c r="B1599" s="40"/>
    </row>
    <row r="1600" spans="2:2" x14ac:dyDescent="0.2">
      <c r="B1600" s="40"/>
    </row>
    <row r="1601" spans="2:2" x14ac:dyDescent="0.2">
      <c r="B1601" s="40"/>
    </row>
    <row r="1602" spans="2:2" x14ac:dyDescent="0.2">
      <c r="B1602" s="40"/>
    </row>
    <row r="1603" spans="2:2" x14ac:dyDescent="0.2">
      <c r="B1603" s="40"/>
    </row>
    <row r="1604" spans="2:2" x14ac:dyDescent="0.2">
      <c r="B1604" s="40"/>
    </row>
    <row r="1605" spans="2:2" x14ac:dyDescent="0.2">
      <c r="B1605" s="40"/>
    </row>
    <row r="1606" spans="2:2" x14ac:dyDescent="0.2">
      <c r="B1606" s="40"/>
    </row>
    <row r="1607" spans="2:2" x14ac:dyDescent="0.2">
      <c r="B1607" s="40"/>
    </row>
    <row r="1608" spans="2:2" x14ac:dyDescent="0.2">
      <c r="B1608" s="40"/>
    </row>
    <row r="1609" spans="2:2" x14ac:dyDescent="0.2">
      <c r="B1609" s="40"/>
    </row>
    <row r="1610" spans="2:2" x14ac:dyDescent="0.2">
      <c r="B1610" s="40"/>
    </row>
    <row r="1611" spans="2:2" x14ac:dyDescent="0.2">
      <c r="B1611" s="40"/>
    </row>
    <row r="1612" spans="2:2" x14ac:dyDescent="0.2">
      <c r="B1612" s="40"/>
    </row>
    <row r="1613" spans="2:2" x14ac:dyDescent="0.2">
      <c r="B1613" s="40"/>
    </row>
    <row r="1614" spans="2:2" x14ac:dyDescent="0.2">
      <c r="B1614" s="40"/>
    </row>
    <row r="1615" spans="2:2" x14ac:dyDescent="0.2">
      <c r="B1615" s="40"/>
    </row>
    <row r="1616" spans="2:2" x14ac:dyDescent="0.2">
      <c r="B1616" s="40"/>
    </row>
    <row r="1617" spans="2:2" x14ac:dyDescent="0.2">
      <c r="B1617" s="40"/>
    </row>
    <row r="1618" spans="2:2" x14ac:dyDescent="0.2">
      <c r="B1618" s="40"/>
    </row>
    <row r="1619" spans="2:2" x14ac:dyDescent="0.2">
      <c r="B1619" s="40"/>
    </row>
    <row r="1620" spans="2:2" x14ac:dyDescent="0.2">
      <c r="B1620" s="40"/>
    </row>
    <row r="1621" spans="2:2" x14ac:dyDescent="0.2">
      <c r="B1621" s="40"/>
    </row>
    <row r="1622" spans="2:2" x14ac:dyDescent="0.2">
      <c r="B1622" s="40"/>
    </row>
    <row r="1623" spans="2:2" x14ac:dyDescent="0.2">
      <c r="B1623" s="40"/>
    </row>
    <row r="1624" spans="2:2" x14ac:dyDescent="0.2">
      <c r="B1624" s="40"/>
    </row>
    <row r="1625" spans="2:2" x14ac:dyDescent="0.2">
      <c r="B1625" s="40"/>
    </row>
    <row r="1626" spans="2:2" x14ac:dyDescent="0.2">
      <c r="B1626" s="40"/>
    </row>
    <row r="1627" spans="2:2" x14ac:dyDescent="0.2">
      <c r="B1627" s="40"/>
    </row>
    <row r="1628" spans="2:2" x14ac:dyDescent="0.2">
      <c r="B1628" s="40"/>
    </row>
    <row r="1629" spans="2:2" x14ac:dyDescent="0.2">
      <c r="B1629" s="40"/>
    </row>
    <row r="1630" spans="2:2" x14ac:dyDescent="0.2">
      <c r="B1630" s="40"/>
    </row>
    <row r="1631" spans="2:2" x14ac:dyDescent="0.2">
      <c r="B1631" s="40"/>
    </row>
    <row r="1632" spans="2:2" x14ac:dyDescent="0.2">
      <c r="B1632" s="40"/>
    </row>
    <row r="1633" spans="2:2" x14ac:dyDescent="0.2">
      <c r="B1633" s="40"/>
    </row>
    <row r="1634" spans="2:2" x14ac:dyDescent="0.2">
      <c r="B1634" s="40"/>
    </row>
    <row r="1635" spans="2:2" x14ac:dyDescent="0.2">
      <c r="B1635" s="40"/>
    </row>
    <row r="1636" spans="2:2" x14ac:dyDescent="0.2">
      <c r="B1636" s="40"/>
    </row>
    <row r="1637" spans="2:2" x14ac:dyDescent="0.2">
      <c r="B1637" s="40"/>
    </row>
    <row r="1638" spans="2:2" x14ac:dyDescent="0.2">
      <c r="B1638" s="40"/>
    </row>
    <row r="1639" spans="2:2" x14ac:dyDescent="0.2">
      <c r="B1639" s="40"/>
    </row>
    <row r="1640" spans="2:2" x14ac:dyDescent="0.2">
      <c r="B1640" s="40"/>
    </row>
    <row r="1641" spans="2:2" x14ac:dyDescent="0.2">
      <c r="B1641" s="40"/>
    </row>
    <row r="1642" spans="2:2" x14ac:dyDescent="0.2">
      <c r="B1642" s="40"/>
    </row>
    <row r="1643" spans="2:2" x14ac:dyDescent="0.2">
      <c r="B1643" s="40"/>
    </row>
    <row r="1644" spans="2:2" x14ac:dyDescent="0.2">
      <c r="B1644" s="40"/>
    </row>
    <row r="1645" spans="2:2" x14ac:dyDescent="0.2">
      <c r="B1645" s="40"/>
    </row>
    <row r="1646" spans="2:2" x14ac:dyDescent="0.2">
      <c r="B1646" s="40"/>
    </row>
    <row r="1647" spans="2:2" x14ac:dyDescent="0.2">
      <c r="B1647" s="40"/>
    </row>
    <row r="1648" spans="2:2" x14ac:dyDescent="0.2">
      <c r="B1648" s="40"/>
    </row>
    <row r="1649" spans="2:2" x14ac:dyDescent="0.2">
      <c r="B1649" s="40"/>
    </row>
    <row r="1650" spans="2:2" x14ac:dyDescent="0.2">
      <c r="B1650" s="40"/>
    </row>
    <row r="1651" spans="2:2" x14ac:dyDescent="0.2">
      <c r="B1651" s="40"/>
    </row>
    <row r="1652" spans="2:2" x14ac:dyDescent="0.2">
      <c r="B1652" s="40"/>
    </row>
    <row r="1653" spans="2:2" x14ac:dyDescent="0.2">
      <c r="B1653" s="40"/>
    </row>
    <row r="1654" spans="2:2" x14ac:dyDescent="0.2">
      <c r="B1654" s="40"/>
    </row>
    <row r="1655" spans="2:2" x14ac:dyDescent="0.2">
      <c r="B1655" s="40"/>
    </row>
    <row r="1656" spans="2:2" x14ac:dyDescent="0.2">
      <c r="B1656" s="40"/>
    </row>
    <row r="1657" spans="2:2" x14ac:dyDescent="0.2">
      <c r="B1657" s="40"/>
    </row>
    <row r="1658" spans="2:2" x14ac:dyDescent="0.2">
      <c r="B1658" s="40"/>
    </row>
    <row r="1659" spans="2:2" x14ac:dyDescent="0.2">
      <c r="B1659" s="40"/>
    </row>
    <row r="1660" spans="2:2" x14ac:dyDescent="0.2">
      <c r="B1660" s="40"/>
    </row>
    <row r="1661" spans="2:2" x14ac:dyDescent="0.2">
      <c r="B1661" s="40"/>
    </row>
    <row r="1662" spans="2:2" x14ac:dyDescent="0.2">
      <c r="B1662" s="40"/>
    </row>
    <row r="1663" spans="2:2" x14ac:dyDescent="0.2">
      <c r="B1663" s="40"/>
    </row>
    <row r="1664" spans="2:2" x14ac:dyDescent="0.2">
      <c r="B1664" s="40"/>
    </row>
    <row r="1665" spans="2:2" x14ac:dyDescent="0.2">
      <c r="B1665" s="40"/>
    </row>
    <row r="1666" spans="2:2" x14ac:dyDescent="0.2">
      <c r="B1666" s="40"/>
    </row>
    <row r="1667" spans="2:2" x14ac:dyDescent="0.2">
      <c r="B1667" s="40"/>
    </row>
    <row r="1668" spans="2:2" x14ac:dyDescent="0.2">
      <c r="B1668" s="40"/>
    </row>
    <row r="1669" spans="2:2" x14ac:dyDescent="0.2">
      <c r="B1669" s="40"/>
    </row>
    <row r="1670" spans="2:2" x14ac:dyDescent="0.2">
      <c r="B1670" s="40"/>
    </row>
    <row r="1671" spans="2:2" x14ac:dyDescent="0.2">
      <c r="B1671" s="40"/>
    </row>
    <row r="1672" spans="2:2" x14ac:dyDescent="0.2">
      <c r="B1672" s="40"/>
    </row>
    <row r="1673" spans="2:2" x14ac:dyDescent="0.2">
      <c r="B1673" s="40"/>
    </row>
    <row r="1674" spans="2:2" x14ac:dyDescent="0.2">
      <c r="B1674" s="40"/>
    </row>
    <row r="1675" spans="2:2" x14ac:dyDescent="0.2">
      <c r="B1675" s="40"/>
    </row>
    <row r="1676" spans="2:2" x14ac:dyDescent="0.2">
      <c r="B1676" s="40"/>
    </row>
    <row r="1677" spans="2:2" x14ac:dyDescent="0.2">
      <c r="B1677" s="40"/>
    </row>
    <row r="1678" spans="2:2" x14ac:dyDescent="0.2">
      <c r="B1678" s="40"/>
    </row>
    <row r="1679" spans="2:2" x14ac:dyDescent="0.2">
      <c r="B1679" s="40"/>
    </row>
    <row r="1680" spans="2:2" x14ac:dyDescent="0.2">
      <c r="B1680" s="40"/>
    </row>
    <row r="1681" spans="2:2" x14ac:dyDescent="0.2">
      <c r="B1681" s="40"/>
    </row>
    <row r="1682" spans="2:2" x14ac:dyDescent="0.2">
      <c r="B1682" s="40"/>
    </row>
    <row r="1683" spans="2:2" x14ac:dyDescent="0.2">
      <c r="B1683" s="40"/>
    </row>
    <row r="1684" spans="2:2" x14ac:dyDescent="0.2">
      <c r="B1684" s="40"/>
    </row>
    <row r="1685" spans="2:2" x14ac:dyDescent="0.2">
      <c r="B1685" s="40"/>
    </row>
    <row r="1686" spans="2:2" x14ac:dyDescent="0.2">
      <c r="B1686" s="40"/>
    </row>
    <row r="1687" spans="2:2" x14ac:dyDescent="0.2">
      <c r="B1687" s="40"/>
    </row>
    <row r="1688" spans="2:2" x14ac:dyDescent="0.2">
      <c r="B1688" s="40"/>
    </row>
    <row r="1689" spans="2:2" x14ac:dyDescent="0.2">
      <c r="B1689" s="40"/>
    </row>
    <row r="1690" spans="2:2" x14ac:dyDescent="0.2">
      <c r="B1690" s="40"/>
    </row>
    <row r="1691" spans="2:2" x14ac:dyDescent="0.2">
      <c r="B1691" s="40"/>
    </row>
    <row r="1692" spans="2:2" x14ac:dyDescent="0.2">
      <c r="B1692" s="40"/>
    </row>
    <row r="1693" spans="2:2" x14ac:dyDescent="0.2">
      <c r="B1693" s="40"/>
    </row>
    <row r="1694" spans="2:2" x14ac:dyDescent="0.2">
      <c r="B1694" s="40"/>
    </row>
    <row r="1695" spans="2:2" x14ac:dyDescent="0.2">
      <c r="B1695" s="40"/>
    </row>
    <row r="1696" spans="2:2" x14ac:dyDescent="0.2">
      <c r="B1696" s="40"/>
    </row>
    <row r="1697" spans="2:2" x14ac:dyDescent="0.2">
      <c r="B1697" s="40"/>
    </row>
    <row r="1698" spans="2:2" x14ac:dyDescent="0.2">
      <c r="B1698" s="40"/>
    </row>
    <row r="1699" spans="2:2" x14ac:dyDescent="0.2">
      <c r="B1699" s="40"/>
    </row>
    <row r="1700" spans="2:2" x14ac:dyDescent="0.2">
      <c r="B1700" s="40"/>
    </row>
    <row r="1701" spans="2:2" x14ac:dyDescent="0.2">
      <c r="B1701" s="40"/>
    </row>
    <row r="1702" spans="2:2" x14ac:dyDescent="0.2">
      <c r="B1702" s="40"/>
    </row>
    <row r="1703" spans="2:2" x14ac:dyDescent="0.2">
      <c r="B1703" s="40"/>
    </row>
    <row r="1704" spans="2:2" x14ac:dyDescent="0.2">
      <c r="B1704" s="40"/>
    </row>
    <row r="1705" spans="2:2" x14ac:dyDescent="0.2">
      <c r="B1705" s="40"/>
    </row>
    <row r="1706" spans="2:2" x14ac:dyDescent="0.2">
      <c r="B1706" s="40"/>
    </row>
    <row r="1707" spans="2:2" x14ac:dyDescent="0.2">
      <c r="B1707" s="40"/>
    </row>
    <row r="1708" spans="2:2" x14ac:dyDescent="0.2">
      <c r="B1708" s="40"/>
    </row>
    <row r="1709" spans="2:2" x14ac:dyDescent="0.2">
      <c r="B1709" s="40"/>
    </row>
    <row r="1710" spans="2:2" x14ac:dyDescent="0.2">
      <c r="B1710" s="40"/>
    </row>
    <row r="1711" spans="2:2" x14ac:dyDescent="0.2">
      <c r="B1711" s="40"/>
    </row>
    <row r="1712" spans="2:2" x14ac:dyDescent="0.2">
      <c r="B1712" s="40"/>
    </row>
    <row r="1713" spans="2:2" x14ac:dyDescent="0.2">
      <c r="B1713" s="40"/>
    </row>
    <row r="1714" spans="2:2" x14ac:dyDescent="0.2">
      <c r="B1714" s="40"/>
    </row>
    <row r="1715" spans="2:2" x14ac:dyDescent="0.2">
      <c r="B1715" s="40"/>
    </row>
    <row r="1716" spans="2:2" x14ac:dyDescent="0.2">
      <c r="B1716" s="40"/>
    </row>
    <row r="1717" spans="2:2" x14ac:dyDescent="0.2">
      <c r="B1717" s="40"/>
    </row>
    <row r="1718" spans="2:2" x14ac:dyDescent="0.2">
      <c r="B1718" s="40"/>
    </row>
    <row r="1719" spans="2:2" x14ac:dyDescent="0.2">
      <c r="B1719" s="40"/>
    </row>
    <row r="1720" spans="2:2" x14ac:dyDescent="0.2">
      <c r="B1720" s="40"/>
    </row>
    <row r="1721" spans="2:2" x14ac:dyDescent="0.2">
      <c r="B1721" s="40"/>
    </row>
    <row r="1722" spans="2:2" x14ac:dyDescent="0.2">
      <c r="B1722" s="40"/>
    </row>
    <row r="1723" spans="2:2" x14ac:dyDescent="0.2">
      <c r="B1723" s="40"/>
    </row>
    <row r="1724" spans="2:2" x14ac:dyDescent="0.2">
      <c r="B1724" s="40"/>
    </row>
    <row r="1725" spans="2:2" x14ac:dyDescent="0.2">
      <c r="B1725" s="40"/>
    </row>
    <row r="1726" spans="2:2" x14ac:dyDescent="0.2">
      <c r="B1726" s="40"/>
    </row>
    <row r="1727" spans="2:2" x14ac:dyDescent="0.2">
      <c r="B1727" s="40"/>
    </row>
    <row r="1728" spans="2:2" x14ac:dyDescent="0.2">
      <c r="B1728" s="40"/>
    </row>
    <row r="1729" spans="2:2" x14ac:dyDescent="0.2">
      <c r="B1729" s="40"/>
    </row>
    <row r="1730" spans="2:2" x14ac:dyDescent="0.2">
      <c r="B1730" s="40"/>
    </row>
    <row r="1731" spans="2:2" x14ac:dyDescent="0.2">
      <c r="B1731" s="40"/>
    </row>
    <row r="1732" spans="2:2" x14ac:dyDescent="0.2">
      <c r="B1732" s="40"/>
    </row>
    <row r="1733" spans="2:2" x14ac:dyDescent="0.2">
      <c r="B1733" s="40"/>
    </row>
    <row r="1734" spans="2:2" x14ac:dyDescent="0.2">
      <c r="B1734" s="40"/>
    </row>
    <row r="1735" spans="2:2" x14ac:dyDescent="0.2">
      <c r="B1735" s="40"/>
    </row>
    <row r="1736" spans="2:2" x14ac:dyDescent="0.2">
      <c r="B1736" s="40"/>
    </row>
    <row r="1737" spans="2:2" x14ac:dyDescent="0.2">
      <c r="B1737" s="40"/>
    </row>
    <row r="1738" spans="2:2" x14ac:dyDescent="0.2">
      <c r="B1738" s="40"/>
    </row>
    <row r="1739" spans="2:2" x14ac:dyDescent="0.2">
      <c r="B1739" s="40"/>
    </row>
    <row r="1740" spans="2:2" x14ac:dyDescent="0.2">
      <c r="B1740" s="40"/>
    </row>
    <row r="1741" spans="2:2" x14ac:dyDescent="0.2">
      <c r="B1741" s="40"/>
    </row>
    <row r="1742" spans="2:2" x14ac:dyDescent="0.2">
      <c r="B1742" s="40"/>
    </row>
    <row r="1743" spans="2:2" x14ac:dyDescent="0.2">
      <c r="B1743" s="40"/>
    </row>
    <row r="1744" spans="2:2" x14ac:dyDescent="0.2">
      <c r="B1744" s="40"/>
    </row>
    <row r="1745" spans="2:2" x14ac:dyDescent="0.2">
      <c r="B1745" s="40"/>
    </row>
    <row r="1746" spans="2:2" x14ac:dyDescent="0.2">
      <c r="B1746" s="40"/>
    </row>
    <row r="1747" spans="2:2" x14ac:dyDescent="0.2">
      <c r="B1747" s="40"/>
    </row>
    <row r="1748" spans="2:2" x14ac:dyDescent="0.2">
      <c r="B1748" s="40"/>
    </row>
    <row r="1749" spans="2:2" x14ac:dyDescent="0.2">
      <c r="B1749" s="40"/>
    </row>
    <row r="1750" spans="2:2" x14ac:dyDescent="0.2">
      <c r="B1750" s="40"/>
    </row>
    <row r="1751" spans="2:2" x14ac:dyDescent="0.2">
      <c r="B1751" s="40"/>
    </row>
    <row r="1752" spans="2:2" x14ac:dyDescent="0.2">
      <c r="B1752" s="40"/>
    </row>
    <row r="1753" spans="2:2" x14ac:dyDescent="0.2">
      <c r="B1753" s="40"/>
    </row>
    <row r="1754" spans="2:2" x14ac:dyDescent="0.2">
      <c r="B1754" s="40"/>
    </row>
    <row r="1755" spans="2:2" x14ac:dyDescent="0.2">
      <c r="B1755" s="40"/>
    </row>
    <row r="1756" spans="2:2" x14ac:dyDescent="0.2">
      <c r="B1756" s="40"/>
    </row>
    <row r="1757" spans="2:2" x14ac:dyDescent="0.2">
      <c r="B1757" s="40"/>
    </row>
    <row r="1758" spans="2:2" x14ac:dyDescent="0.2">
      <c r="B1758" s="40"/>
    </row>
    <row r="1759" spans="2:2" x14ac:dyDescent="0.2">
      <c r="B1759" s="40"/>
    </row>
    <row r="1760" spans="2:2" x14ac:dyDescent="0.2">
      <c r="B1760" s="40"/>
    </row>
    <row r="1761" spans="2:2" x14ac:dyDescent="0.2">
      <c r="B1761" s="40"/>
    </row>
    <row r="1762" spans="2:2" x14ac:dyDescent="0.2">
      <c r="B1762" s="40"/>
    </row>
    <row r="1763" spans="2:2" x14ac:dyDescent="0.2">
      <c r="B1763" s="40"/>
    </row>
    <row r="1764" spans="2:2" x14ac:dyDescent="0.2">
      <c r="B1764" s="40"/>
    </row>
    <row r="1765" spans="2:2" x14ac:dyDescent="0.2">
      <c r="B1765" s="40"/>
    </row>
    <row r="1766" spans="2:2" x14ac:dyDescent="0.2">
      <c r="B1766" s="40"/>
    </row>
    <row r="1767" spans="2:2" x14ac:dyDescent="0.2">
      <c r="B1767" s="40"/>
    </row>
    <row r="1768" spans="2:2" x14ac:dyDescent="0.2">
      <c r="B1768" s="40"/>
    </row>
    <row r="1769" spans="2:2" x14ac:dyDescent="0.2">
      <c r="B1769" s="40"/>
    </row>
    <row r="1770" spans="2:2" x14ac:dyDescent="0.2">
      <c r="B1770" s="40"/>
    </row>
    <row r="1771" spans="2:2" x14ac:dyDescent="0.2">
      <c r="B1771" s="40"/>
    </row>
    <row r="1772" spans="2:2" x14ac:dyDescent="0.2">
      <c r="B1772" s="40"/>
    </row>
    <row r="1773" spans="2:2" x14ac:dyDescent="0.2">
      <c r="B1773" s="40"/>
    </row>
    <row r="1774" spans="2:2" x14ac:dyDescent="0.2">
      <c r="B1774" s="40"/>
    </row>
    <row r="1775" spans="2:2" x14ac:dyDescent="0.2">
      <c r="B1775" s="40"/>
    </row>
    <row r="1776" spans="2:2" x14ac:dyDescent="0.2">
      <c r="B1776" s="40"/>
    </row>
    <row r="1777" spans="2:2" x14ac:dyDescent="0.2">
      <c r="B1777" s="40"/>
    </row>
    <row r="1778" spans="2:2" x14ac:dyDescent="0.2">
      <c r="B1778" s="40"/>
    </row>
    <row r="1779" spans="2:2" x14ac:dyDescent="0.2">
      <c r="B1779" s="40"/>
    </row>
    <row r="1780" spans="2:2" x14ac:dyDescent="0.2">
      <c r="B1780" s="40"/>
    </row>
    <row r="1781" spans="2:2" x14ac:dyDescent="0.2">
      <c r="B1781" s="40"/>
    </row>
    <row r="1782" spans="2:2" x14ac:dyDescent="0.2">
      <c r="B1782" s="40"/>
    </row>
    <row r="1783" spans="2:2" x14ac:dyDescent="0.2">
      <c r="B1783" s="40"/>
    </row>
    <row r="1784" spans="2:2" x14ac:dyDescent="0.2">
      <c r="B1784" s="40"/>
    </row>
    <row r="1785" spans="2:2" x14ac:dyDescent="0.2">
      <c r="B1785" s="40"/>
    </row>
    <row r="1786" spans="2:2" x14ac:dyDescent="0.2">
      <c r="B1786" s="40"/>
    </row>
    <row r="1787" spans="2:2" x14ac:dyDescent="0.2">
      <c r="B1787" s="40"/>
    </row>
    <row r="1788" spans="2:2" x14ac:dyDescent="0.2">
      <c r="B1788" s="40"/>
    </row>
    <row r="1789" spans="2:2" x14ac:dyDescent="0.2">
      <c r="B1789" s="40"/>
    </row>
    <row r="1790" spans="2:2" x14ac:dyDescent="0.2">
      <c r="B1790" s="40"/>
    </row>
    <row r="1791" spans="2:2" x14ac:dyDescent="0.2">
      <c r="B1791" s="40"/>
    </row>
    <row r="1792" spans="2:2" x14ac:dyDescent="0.2">
      <c r="B1792" s="40"/>
    </row>
    <row r="1793" spans="2:2" x14ac:dyDescent="0.2">
      <c r="B1793" s="40"/>
    </row>
    <row r="1794" spans="2:2" x14ac:dyDescent="0.2">
      <c r="B1794" s="40"/>
    </row>
    <row r="1795" spans="2:2" x14ac:dyDescent="0.2">
      <c r="B1795" s="40"/>
    </row>
    <row r="1796" spans="2:2" x14ac:dyDescent="0.2">
      <c r="B1796" s="40"/>
    </row>
    <row r="1797" spans="2:2" x14ac:dyDescent="0.2">
      <c r="B1797" s="40"/>
    </row>
    <row r="1798" spans="2:2" x14ac:dyDescent="0.2">
      <c r="B1798" s="40"/>
    </row>
    <row r="1799" spans="2:2" x14ac:dyDescent="0.2">
      <c r="B1799" s="40"/>
    </row>
    <row r="1800" spans="2:2" x14ac:dyDescent="0.2">
      <c r="B1800" s="40"/>
    </row>
    <row r="1801" spans="2:2" x14ac:dyDescent="0.2">
      <c r="B1801" s="40"/>
    </row>
    <row r="1802" spans="2:2" x14ac:dyDescent="0.2">
      <c r="B1802" s="40"/>
    </row>
    <row r="1803" spans="2:2" x14ac:dyDescent="0.2">
      <c r="B1803" s="40"/>
    </row>
    <row r="1804" spans="2:2" x14ac:dyDescent="0.2">
      <c r="B1804" s="40"/>
    </row>
    <row r="1805" spans="2:2" x14ac:dyDescent="0.2">
      <c r="B1805" s="40"/>
    </row>
    <row r="1806" spans="2:2" x14ac:dyDescent="0.2">
      <c r="B1806" s="40"/>
    </row>
    <row r="1807" spans="2:2" x14ac:dyDescent="0.2">
      <c r="B1807" s="40"/>
    </row>
    <row r="1808" spans="2:2" x14ac:dyDescent="0.2">
      <c r="B1808" s="40"/>
    </row>
    <row r="1809" spans="2:2" x14ac:dyDescent="0.2">
      <c r="B1809" s="40"/>
    </row>
    <row r="1810" spans="2:2" x14ac:dyDescent="0.2">
      <c r="B1810" s="40"/>
    </row>
    <row r="1811" spans="2:2" x14ac:dyDescent="0.2">
      <c r="B1811" s="40"/>
    </row>
    <row r="1812" spans="2:2" x14ac:dyDescent="0.2">
      <c r="B1812" s="40"/>
    </row>
    <row r="1813" spans="2:2" x14ac:dyDescent="0.2">
      <c r="B1813" s="40"/>
    </row>
    <row r="1814" spans="2:2" x14ac:dyDescent="0.2">
      <c r="B1814" s="40"/>
    </row>
    <row r="1815" spans="2:2" x14ac:dyDescent="0.2">
      <c r="B1815" s="40"/>
    </row>
    <row r="1816" spans="2:2" x14ac:dyDescent="0.2">
      <c r="B1816" s="40"/>
    </row>
    <row r="1817" spans="2:2" x14ac:dyDescent="0.2">
      <c r="B1817" s="40"/>
    </row>
    <row r="1818" spans="2:2" x14ac:dyDescent="0.2">
      <c r="B1818" s="40"/>
    </row>
    <row r="1819" spans="2:2" x14ac:dyDescent="0.2">
      <c r="B1819" s="40"/>
    </row>
    <row r="1820" spans="2:2" x14ac:dyDescent="0.2">
      <c r="B1820" s="40"/>
    </row>
    <row r="1821" spans="2:2" x14ac:dyDescent="0.2">
      <c r="B1821" s="40"/>
    </row>
    <row r="1822" spans="2:2" x14ac:dyDescent="0.2">
      <c r="B1822" s="40"/>
    </row>
    <row r="1823" spans="2:2" x14ac:dyDescent="0.2">
      <c r="B1823" s="40"/>
    </row>
    <row r="1824" spans="2:2" x14ac:dyDescent="0.2">
      <c r="B1824" s="40"/>
    </row>
    <row r="1825" spans="2:2" x14ac:dyDescent="0.2">
      <c r="B1825" s="40"/>
    </row>
    <row r="1826" spans="2:2" x14ac:dyDescent="0.2">
      <c r="B1826" s="40"/>
    </row>
    <row r="1827" spans="2:2" x14ac:dyDescent="0.2">
      <c r="B1827" s="40"/>
    </row>
    <row r="1828" spans="2:2" x14ac:dyDescent="0.2">
      <c r="B1828" s="40"/>
    </row>
    <row r="1829" spans="2:2" x14ac:dyDescent="0.2">
      <c r="B1829" s="40"/>
    </row>
    <row r="1830" spans="2:2" x14ac:dyDescent="0.2">
      <c r="B1830" s="40"/>
    </row>
    <row r="1831" spans="2:2" x14ac:dyDescent="0.2">
      <c r="B1831" s="40"/>
    </row>
    <row r="1832" spans="2:2" x14ac:dyDescent="0.2">
      <c r="B1832" s="40"/>
    </row>
    <row r="1833" spans="2:2" x14ac:dyDescent="0.2">
      <c r="B1833" s="40"/>
    </row>
    <row r="1834" spans="2:2" x14ac:dyDescent="0.2">
      <c r="B1834" s="40"/>
    </row>
    <row r="1835" spans="2:2" x14ac:dyDescent="0.2">
      <c r="B1835" s="40"/>
    </row>
    <row r="1836" spans="2:2" x14ac:dyDescent="0.2">
      <c r="B1836" s="40"/>
    </row>
    <row r="1837" spans="2:2" x14ac:dyDescent="0.2">
      <c r="B1837" s="40"/>
    </row>
    <row r="1838" spans="2:2" x14ac:dyDescent="0.2">
      <c r="B1838" s="40"/>
    </row>
    <row r="1839" spans="2:2" x14ac:dyDescent="0.2">
      <c r="B1839" s="40"/>
    </row>
    <row r="1840" spans="2:2" x14ac:dyDescent="0.2">
      <c r="B1840" s="40"/>
    </row>
    <row r="1841" spans="2:2" x14ac:dyDescent="0.2">
      <c r="B1841" s="40"/>
    </row>
    <row r="1842" spans="2:2" x14ac:dyDescent="0.2">
      <c r="B1842" s="40"/>
    </row>
    <row r="1843" spans="2:2" x14ac:dyDescent="0.2">
      <c r="B1843" s="40"/>
    </row>
    <row r="1844" spans="2:2" x14ac:dyDescent="0.2">
      <c r="B1844" s="40"/>
    </row>
    <row r="1845" spans="2:2" x14ac:dyDescent="0.2">
      <c r="B1845" s="40"/>
    </row>
    <row r="1846" spans="2:2" x14ac:dyDescent="0.2">
      <c r="B1846" s="40"/>
    </row>
    <row r="1847" spans="2:2" x14ac:dyDescent="0.2">
      <c r="B1847" s="40"/>
    </row>
    <row r="1848" spans="2:2" x14ac:dyDescent="0.2">
      <c r="B1848" s="40"/>
    </row>
    <row r="1849" spans="2:2" x14ac:dyDescent="0.2">
      <c r="B1849" s="40"/>
    </row>
    <row r="1850" spans="2:2" x14ac:dyDescent="0.2">
      <c r="B1850" s="40"/>
    </row>
    <row r="1851" spans="2:2" x14ac:dyDescent="0.2">
      <c r="B1851" s="40"/>
    </row>
    <row r="1852" spans="2:2" x14ac:dyDescent="0.2">
      <c r="B1852" s="40"/>
    </row>
    <row r="1853" spans="2:2" x14ac:dyDescent="0.2">
      <c r="B1853" s="40"/>
    </row>
    <row r="1854" spans="2:2" x14ac:dyDescent="0.2">
      <c r="B1854" s="40"/>
    </row>
    <row r="1855" spans="2:2" x14ac:dyDescent="0.2">
      <c r="B1855" s="40"/>
    </row>
    <row r="1856" spans="2:2" x14ac:dyDescent="0.2">
      <c r="B1856" s="40"/>
    </row>
    <row r="1857" spans="2:2" x14ac:dyDescent="0.2">
      <c r="B1857" s="40"/>
    </row>
    <row r="1858" spans="2:2" x14ac:dyDescent="0.2">
      <c r="B1858" s="40"/>
    </row>
    <row r="1859" spans="2:2" x14ac:dyDescent="0.2">
      <c r="B1859" s="40"/>
    </row>
    <row r="1860" spans="2:2" x14ac:dyDescent="0.2">
      <c r="B1860" s="40"/>
    </row>
    <row r="1861" spans="2:2" x14ac:dyDescent="0.2">
      <c r="B1861" s="40"/>
    </row>
    <row r="1862" spans="2:2" x14ac:dyDescent="0.2">
      <c r="B1862" s="40"/>
    </row>
    <row r="1863" spans="2:2" x14ac:dyDescent="0.2">
      <c r="B1863" s="40"/>
    </row>
    <row r="1864" spans="2:2" x14ac:dyDescent="0.2">
      <c r="B1864" s="40"/>
    </row>
    <row r="1865" spans="2:2" x14ac:dyDescent="0.2">
      <c r="B1865" s="40"/>
    </row>
    <row r="1866" spans="2:2" x14ac:dyDescent="0.2">
      <c r="B1866" s="40"/>
    </row>
    <row r="1867" spans="2:2" x14ac:dyDescent="0.2">
      <c r="B1867" s="40"/>
    </row>
    <row r="1868" spans="2:2" x14ac:dyDescent="0.2">
      <c r="B1868" s="40"/>
    </row>
    <row r="1869" spans="2:2" x14ac:dyDescent="0.2">
      <c r="B1869" s="40"/>
    </row>
    <row r="1870" spans="2:2" x14ac:dyDescent="0.2">
      <c r="B1870" s="40"/>
    </row>
    <row r="1871" spans="2:2" x14ac:dyDescent="0.2">
      <c r="B1871" s="40"/>
    </row>
    <row r="1872" spans="2:2" x14ac:dyDescent="0.2">
      <c r="B1872" s="40"/>
    </row>
    <row r="1873" spans="2:2" x14ac:dyDescent="0.2">
      <c r="B1873" s="40"/>
    </row>
    <row r="1874" spans="2:2" x14ac:dyDescent="0.2">
      <c r="B1874" s="40"/>
    </row>
    <row r="1875" spans="2:2" x14ac:dyDescent="0.2">
      <c r="B1875" s="40"/>
    </row>
    <row r="1876" spans="2:2" x14ac:dyDescent="0.2">
      <c r="B1876" s="40"/>
    </row>
    <row r="1877" spans="2:2" x14ac:dyDescent="0.2">
      <c r="B1877" s="40"/>
    </row>
    <row r="1878" spans="2:2" x14ac:dyDescent="0.2">
      <c r="B1878" s="40"/>
    </row>
    <row r="1879" spans="2:2" x14ac:dyDescent="0.2">
      <c r="B1879" s="40"/>
    </row>
    <row r="1880" spans="2:2" x14ac:dyDescent="0.2">
      <c r="B1880" s="40"/>
    </row>
    <row r="1881" spans="2:2" x14ac:dyDescent="0.2">
      <c r="B1881" s="40"/>
    </row>
    <row r="1882" spans="2:2" x14ac:dyDescent="0.2">
      <c r="B1882" s="40"/>
    </row>
    <row r="1883" spans="2:2" x14ac:dyDescent="0.2">
      <c r="B1883" s="40"/>
    </row>
    <row r="1884" spans="2:2" x14ac:dyDescent="0.2">
      <c r="B1884" s="40"/>
    </row>
    <row r="1885" spans="2:2" x14ac:dyDescent="0.2">
      <c r="B1885" s="40"/>
    </row>
    <row r="1886" spans="2:2" x14ac:dyDescent="0.2">
      <c r="B1886" s="40"/>
    </row>
    <row r="1887" spans="2:2" x14ac:dyDescent="0.2">
      <c r="B1887" s="40"/>
    </row>
    <row r="1888" spans="2:2" x14ac:dyDescent="0.2">
      <c r="B1888" s="40"/>
    </row>
    <row r="1889" spans="2:2" x14ac:dyDescent="0.2">
      <c r="B1889" s="40"/>
    </row>
    <row r="1890" spans="2:2" x14ac:dyDescent="0.2">
      <c r="B1890" s="40"/>
    </row>
    <row r="1891" spans="2:2" x14ac:dyDescent="0.2">
      <c r="B1891" s="40"/>
    </row>
    <row r="1892" spans="2:2" x14ac:dyDescent="0.2">
      <c r="B1892" s="40"/>
    </row>
    <row r="1893" spans="2:2" x14ac:dyDescent="0.2">
      <c r="B1893" s="40"/>
    </row>
    <row r="1894" spans="2:2" x14ac:dyDescent="0.2">
      <c r="B1894" s="40"/>
    </row>
    <row r="1895" spans="2:2" x14ac:dyDescent="0.2">
      <c r="B1895" s="40"/>
    </row>
    <row r="1896" spans="2:2" x14ac:dyDescent="0.2">
      <c r="B1896" s="40"/>
    </row>
    <row r="1897" spans="2:2" x14ac:dyDescent="0.2">
      <c r="B1897" s="40"/>
    </row>
    <row r="1898" spans="2:2" x14ac:dyDescent="0.2">
      <c r="B1898" s="40"/>
    </row>
    <row r="1899" spans="2:2" x14ac:dyDescent="0.2">
      <c r="B1899" s="40"/>
    </row>
    <row r="1900" spans="2:2" x14ac:dyDescent="0.2">
      <c r="B1900" s="40"/>
    </row>
    <row r="1901" spans="2:2" x14ac:dyDescent="0.2">
      <c r="B1901" s="40"/>
    </row>
    <row r="1902" spans="2:2" x14ac:dyDescent="0.2">
      <c r="B1902" s="40"/>
    </row>
    <row r="1903" spans="2:2" x14ac:dyDescent="0.2">
      <c r="B1903" s="40"/>
    </row>
    <row r="1904" spans="2:2" x14ac:dyDescent="0.2">
      <c r="B1904" s="40"/>
    </row>
    <row r="1905" spans="2:2" x14ac:dyDescent="0.2">
      <c r="B1905" s="40"/>
    </row>
    <row r="1906" spans="2:2" x14ac:dyDescent="0.2">
      <c r="B1906" s="40"/>
    </row>
    <row r="1907" spans="2:2" x14ac:dyDescent="0.2">
      <c r="B1907" s="40"/>
    </row>
    <row r="1908" spans="2:2" x14ac:dyDescent="0.2">
      <c r="B1908" s="40"/>
    </row>
    <row r="1909" spans="2:2" x14ac:dyDescent="0.2">
      <c r="B1909" s="40"/>
    </row>
    <row r="1910" spans="2:2" x14ac:dyDescent="0.2">
      <c r="B1910" s="40"/>
    </row>
    <row r="1911" spans="2:2" x14ac:dyDescent="0.2">
      <c r="B1911" s="40"/>
    </row>
    <row r="1912" spans="2:2" x14ac:dyDescent="0.2">
      <c r="B1912" s="40"/>
    </row>
    <row r="1913" spans="2:2" x14ac:dyDescent="0.2">
      <c r="B1913" s="40"/>
    </row>
    <row r="1914" spans="2:2" x14ac:dyDescent="0.2">
      <c r="B1914" s="40"/>
    </row>
    <row r="1915" spans="2:2" x14ac:dyDescent="0.2">
      <c r="B1915" s="40"/>
    </row>
    <row r="1916" spans="2:2" x14ac:dyDescent="0.2">
      <c r="B1916" s="40"/>
    </row>
    <row r="1917" spans="2:2" x14ac:dyDescent="0.2">
      <c r="B1917" s="40"/>
    </row>
    <row r="1918" spans="2:2" x14ac:dyDescent="0.2">
      <c r="B1918" s="40"/>
    </row>
    <row r="1919" spans="2:2" x14ac:dyDescent="0.2">
      <c r="B1919" s="40"/>
    </row>
    <row r="1920" spans="2:2" x14ac:dyDescent="0.2">
      <c r="B1920" s="40"/>
    </row>
    <row r="1921" spans="2:2" x14ac:dyDescent="0.2">
      <c r="B1921" s="40"/>
    </row>
    <row r="1922" spans="2:2" x14ac:dyDescent="0.2">
      <c r="B1922" s="40"/>
    </row>
    <row r="1923" spans="2:2" x14ac:dyDescent="0.2">
      <c r="B1923" s="40"/>
    </row>
    <row r="1924" spans="2:2" x14ac:dyDescent="0.2">
      <c r="B1924" s="40"/>
    </row>
    <row r="1925" spans="2:2" x14ac:dyDescent="0.2">
      <c r="B1925" s="40"/>
    </row>
    <row r="1926" spans="2:2" x14ac:dyDescent="0.2">
      <c r="B1926" s="40"/>
    </row>
    <row r="1927" spans="2:2" x14ac:dyDescent="0.2">
      <c r="B1927" s="40"/>
    </row>
    <row r="1928" spans="2:2" x14ac:dyDescent="0.2">
      <c r="B1928" s="40"/>
    </row>
    <row r="1929" spans="2:2" x14ac:dyDescent="0.2">
      <c r="B1929" s="40"/>
    </row>
    <row r="1930" spans="2:2" x14ac:dyDescent="0.2">
      <c r="B1930" s="40"/>
    </row>
    <row r="1931" spans="2:2" x14ac:dyDescent="0.2">
      <c r="B1931" s="40"/>
    </row>
    <row r="1932" spans="2:2" x14ac:dyDescent="0.2">
      <c r="B1932" s="40"/>
    </row>
    <row r="1933" spans="2:2" x14ac:dyDescent="0.2">
      <c r="B1933" s="40"/>
    </row>
    <row r="1934" spans="2:2" x14ac:dyDescent="0.2">
      <c r="B1934" s="40"/>
    </row>
    <row r="1935" spans="2:2" x14ac:dyDescent="0.2">
      <c r="B1935" s="40"/>
    </row>
    <row r="1936" spans="2:2" x14ac:dyDescent="0.2">
      <c r="B1936" s="40"/>
    </row>
    <row r="1937" spans="2:2" x14ac:dyDescent="0.2">
      <c r="B1937" s="40"/>
    </row>
    <row r="1938" spans="2:2" x14ac:dyDescent="0.2">
      <c r="B1938" s="40"/>
    </row>
    <row r="1939" spans="2:2" x14ac:dyDescent="0.2">
      <c r="B1939" s="40"/>
    </row>
    <row r="1940" spans="2:2" x14ac:dyDescent="0.2">
      <c r="B1940" s="40"/>
    </row>
    <row r="1941" spans="2:2" x14ac:dyDescent="0.2">
      <c r="B1941" s="40"/>
    </row>
    <row r="1942" spans="2:2" x14ac:dyDescent="0.2">
      <c r="B1942" s="40"/>
    </row>
    <row r="1943" spans="2:2" x14ac:dyDescent="0.2">
      <c r="B1943" s="40"/>
    </row>
    <row r="1944" spans="2:2" x14ac:dyDescent="0.2">
      <c r="B1944" s="40"/>
    </row>
    <row r="1945" spans="2:2" x14ac:dyDescent="0.2">
      <c r="B1945" s="40"/>
    </row>
    <row r="1946" spans="2:2" x14ac:dyDescent="0.2">
      <c r="B1946" s="40"/>
    </row>
    <row r="1947" spans="2:2" x14ac:dyDescent="0.2">
      <c r="B1947" s="40"/>
    </row>
    <row r="1948" spans="2:2" x14ac:dyDescent="0.2">
      <c r="B1948" s="40"/>
    </row>
    <row r="1949" spans="2:2" x14ac:dyDescent="0.2">
      <c r="B1949" s="40"/>
    </row>
    <row r="1950" spans="2:2" x14ac:dyDescent="0.2">
      <c r="B1950" s="40"/>
    </row>
    <row r="1951" spans="2:2" x14ac:dyDescent="0.2">
      <c r="B1951" s="40"/>
    </row>
    <row r="1952" spans="2:2" x14ac:dyDescent="0.2">
      <c r="B1952" s="40"/>
    </row>
    <row r="1953" spans="2:2" x14ac:dyDescent="0.2">
      <c r="B1953" s="40"/>
    </row>
    <row r="1954" spans="2:2" x14ac:dyDescent="0.2">
      <c r="B1954" s="40"/>
    </row>
    <row r="1955" spans="2:2" x14ac:dyDescent="0.2">
      <c r="B1955" s="40"/>
    </row>
    <row r="1956" spans="2:2" x14ac:dyDescent="0.2">
      <c r="B1956" s="40"/>
    </row>
    <row r="1957" spans="2:2" x14ac:dyDescent="0.2">
      <c r="B1957" s="40"/>
    </row>
    <row r="1958" spans="2:2" x14ac:dyDescent="0.2">
      <c r="B1958" s="40"/>
    </row>
    <row r="1959" spans="2:2" x14ac:dyDescent="0.2">
      <c r="B1959" s="40"/>
    </row>
    <row r="1960" spans="2:2" x14ac:dyDescent="0.2">
      <c r="B1960" s="40"/>
    </row>
    <row r="1961" spans="2:2" x14ac:dyDescent="0.2">
      <c r="B1961" s="40"/>
    </row>
    <row r="1962" spans="2:2" x14ac:dyDescent="0.2">
      <c r="B1962" s="40"/>
    </row>
    <row r="1963" spans="2:2" x14ac:dyDescent="0.2">
      <c r="B1963" s="40"/>
    </row>
    <row r="1964" spans="2:2" x14ac:dyDescent="0.2">
      <c r="B1964" s="40"/>
    </row>
    <row r="1965" spans="2:2" x14ac:dyDescent="0.2">
      <c r="B1965" s="40"/>
    </row>
    <row r="1966" spans="2:2" x14ac:dyDescent="0.2">
      <c r="B1966" s="40"/>
    </row>
    <row r="1967" spans="2:2" x14ac:dyDescent="0.2">
      <c r="B1967" s="40"/>
    </row>
    <row r="1968" spans="2:2" x14ac:dyDescent="0.2">
      <c r="B1968" s="40"/>
    </row>
    <row r="1969" spans="2:2" x14ac:dyDescent="0.2">
      <c r="B1969" s="40"/>
    </row>
    <row r="1970" spans="2:2" x14ac:dyDescent="0.2">
      <c r="B1970" s="40"/>
    </row>
    <row r="1971" spans="2:2" x14ac:dyDescent="0.2">
      <c r="B1971" s="40"/>
    </row>
    <row r="1972" spans="2:2" x14ac:dyDescent="0.2">
      <c r="B1972" s="40"/>
    </row>
    <row r="1973" spans="2:2" x14ac:dyDescent="0.2">
      <c r="B1973" s="40"/>
    </row>
    <row r="1974" spans="2:2" x14ac:dyDescent="0.2">
      <c r="B1974" s="40"/>
    </row>
    <row r="1975" spans="2:2" x14ac:dyDescent="0.2">
      <c r="B1975" s="40"/>
    </row>
    <row r="1976" spans="2:2" x14ac:dyDescent="0.2">
      <c r="B1976" s="40"/>
    </row>
    <row r="1977" spans="2:2" x14ac:dyDescent="0.2">
      <c r="B1977" s="40"/>
    </row>
    <row r="1978" spans="2:2" x14ac:dyDescent="0.2">
      <c r="B1978" s="40"/>
    </row>
    <row r="1979" spans="2:2" x14ac:dyDescent="0.2">
      <c r="B1979" s="40"/>
    </row>
    <row r="1980" spans="2:2" x14ac:dyDescent="0.2">
      <c r="B1980" s="40"/>
    </row>
    <row r="1981" spans="2:2" x14ac:dyDescent="0.2">
      <c r="B1981" s="40"/>
    </row>
    <row r="1982" spans="2:2" x14ac:dyDescent="0.2">
      <c r="B1982" s="40"/>
    </row>
    <row r="1983" spans="2:2" x14ac:dyDescent="0.2">
      <c r="B1983" s="40"/>
    </row>
    <row r="1984" spans="2:2" x14ac:dyDescent="0.2">
      <c r="B1984" s="40"/>
    </row>
    <row r="1985" spans="2:2" x14ac:dyDescent="0.2">
      <c r="B1985" s="40"/>
    </row>
    <row r="1986" spans="2:2" x14ac:dyDescent="0.2">
      <c r="B1986" s="40"/>
    </row>
    <row r="1987" spans="2:2" x14ac:dyDescent="0.2">
      <c r="B1987" s="40"/>
    </row>
    <row r="1988" spans="2:2" x14ac:dyDescent="0.2">
      <c r="B1988" s="40"/>
    </row>
    <row r="1989" spans="2:2" x14ac:dyDescent="0.2">
      <c r="B1989" s="40"/>
    </row>
    <row r="1990" spans="2:2" x14ac:dyDescent="0.2">
      <c r="B1990" s="40"/>
    </row>
    <row r="1991" spans="2:2" x14ac:dyDescent="0.2">
      <c r="B1991" s="40"/>
    </row>
    <row r="1992" spans="2:2" x14ac:dyDescent="0.2">
      <c r="B1992" s="40"/>
    </row>
    <row r="1993" spans="2:2" x14ac:dyDescent="0.2">
      <c r="B1993" s="40"/>
    </row>
    <row r="1994" spans="2:2" x14ac:dyDescent="0.2">
      <c r="B1994" s="40"/>
    </row>
    <row r="1995" spans="2:2" x14ac:dyDescent="0.2">
      <c r="B1995" s="40"/>
    </row>
    <row r="1996" spans="2:2" x14ac:dyDescent="0.2">
      <c r="B1996" s="40"/>
    </row>
    <row r="1997" spans="2:2" x14ac:dyDescent="0.2">
      <c r="B1997" s="40"/>
    </row>
    <row r="1998" spans="2:2" x14ac:dyDescent="0.2">
      <c r="B1998" s="40"/>
    </row>
    <row r="1999" spans="2:2" x14ac:dyDescent="0.2">
      <c r="B1999" s="40"/>
    </row>
    <row r="2000" spans="2:2" x14ac:dyDescent="0.2">
      <c r="B2000" s="40"/>
    </row>
    <row r="2001" spans="2:2" x14ac:dyDescent="0.2">
      <c r="B2001" s="40"/>
    </row>
    <row r="2002" spans="2:2" x14ac:dyDescent="0.2">
      <c r="B2002" s="40"/>
    </row>
    <row r="2003" spans="2:2" x14ac:dyDescent="0.2">
      <c r="B2003" s="40"/>
    </row>
    <row r="2004" spans="2:2" x14ac:dyDescent="0.2">
      <c r="B2004" s="40"/>
    </row>
    <row r="2005" spans="2:2" x14ac:dyDescent="0.2">
      <c r="B2005" s="40"/>
    </row>
    <row r="2006" spans="2:2" x14ac:dyDescent="0.2">
      <c r="B2006" s="40"/>
    </row>
    <row r="2007" spans="2:2" x14ac:dyDescent="0.2">
      <c r="B2007" s="40"/>
    </row>
    <row r="2008" spans="2:2" x14ac:dyDescent="0.2">
      <c r="B2008" s="40"/>
    </row>
    <row r="2009" spans="2:2" x14ac:dyDescent="0.2">
      <c r="B2009" s="40"/>
    </row>
    <row r="2010" spans="2:2" x14ac:dyDescent="0.2">
      <c r="B2010" s="40"/>
    </row>
    <row r="2011" spans="2:2" x14ac:dyDescent="0.2">
      <c r="B2011" s="40"/>
    </row>
    <row r="2012" spans="2:2" x14ac:dyDescent="0.2">
      <c r="B2012" s="40"/>
    </row>
    <row r="2013" spans="2:2" x14ac:dyDescent="0.2">
      <c r="B2013" s="40"/>
    </row>
    <row r="2014" spans="2:2" x14ac:dyDescent="0.2">
      <c r="B2014" s="40"/>
    </row>
    <row r="2015" spans="2:2" x14ac:dyDescent="0.2">
      <c r="B2015" s="40"/>
    </row>
    <row r="2016" spans="2:2" x14ac:dyDescent="0.2">
      <c r="B2016" s="40"/>
    </row>
    <row r="2017" spans="2:2" x14ac:dyDescent="0.2">
      <c r="B2017" s="40"/>
    </row>
    <row r="2018" spans="2:2" x14ac:dyDescent="0.2">
      <c r="B2018" s="40"/>
    </row>
    <row r="2019" spans="2:2" x14ac:dyDescent="0.2">
      <c r="B2019" s="40"/>
    </row>
    <row r="2020" spans="2:2" x14ac:dyDescent="0.2">
      <c r="B2020" s="40"/>
    </row>
    <row r="2021" spans="2:2" x14ac:dyDescent="0.2">
      <c r="B2021" s="40"/>
    </row>
    <row r="2022" spans="2:2" x14ac:dyDescent="0.2">
      <c r="B2022" s="40"/>
    </row>
    <row r="2023" spans="2:2" x14ac:dyDescent="0.2">
      <c r="B2023" s="40"/>
    </row>
    <row r="2024" spans="2:2" x14ac:dyDescent="0.2">
      <c r="B2024" s="40"/>
    </row>
    <row r="2025" spans="2:2" x14ac:dyDescent="0.2">
      <c r="B2025" s="40"/>
    </row>
    <row r="2026" spans="2:2" x14ac:dyDescent="0.2">
      <c r="B2026" s="40"/>
    </row>
    <row r="2027" spans="2:2" x14ac:dyDescent="0.2">
      <c r="B2027" s="40"/>
    </row>
    <row r="2028" spans="2:2" x14ac:dyDescent="0.2">
      <c r="B2028" s="40"/>
    </row>
    <row r="2029" spans="2:2" x14ac:dyDescent="0.2">
      <c r="B2029" s="40"/>
    </row>
    <row r="2030" spans="2:2" x14ac:dyDescent="0.2">
      <c r="B2030" s="40"/>
    </row>
    <row r="2031" spans="2:2" x14ac:dyDescent="0.2">
      <c r="B2031" s="40"/>
    </row>
    <row r="2032" spans="2:2" x14ac:dyDescent="0.2">
      <c r="B2032" s="40"/>
    </row>
    <row r="2033" spans="2:2" x14ac:dyDescent="0.2">
      <c r="B2033" s="40"/>
    </row>
    <row r="2034" spans="2:2" x14ac:dyDescent="0.2">
      <c r="B2034" s="40"/>
    </row>
    <row r="2035" spans="2:2" x14ac:dyDescent="0.2">
      <c r="B2035" s="40"/>
    </row>
    <row r="2036" spans="2:2" x14ac:dyDescent="0.2">
      <c r="B2036" s="40"/>
    </row>
    <row r="2037" spans="2:2" x14ac:dyDescent="0.2">
      <c r="B2037" s="40"/>
    </row>
    <row r="2038" spans="2:2" x14ac:dyDescent="0.2">
      <c r="B2038" s="40"/>
    </row>
    <row r="2039" spans="2:2" x14ac:dyDescent="0.2">
      <c r="B2039" s="40"/>
    </row>
    <row r="2040" spans="2:2" x14ac:dyDescent="0.2">
      <c r="B2040" s="40"/>
    </row>
    <row r="2041" spans="2:2" x14ac:dyDescent="0.2">
      <c r="B2041" s="40"/>
    </row>
    <row r="2042" spans="2:2" x14ac:dyDescent="0.2">
      <c r="B2042" s="40"/>
    </row>
    <row r="2043" spans="2:2" x14ac:dyDescent="0.2">
      <c r="B2043" s="40"/>
    </row>
    <row r="2044" spans="2:2" x14ac:dyDescent="0.2">
      <c r="B2044" s="40"/>
    </row>
    <row r="2045" spans="2:2" x14ac:dyDescent="0.2">
      <c r="B2045" s="40"/>
    </row>
    <row r="2046" spans="2:2" x14ac:dyDescent="0.2">
      <c r="B2046" s="40"/>
    </row>
    <row r="2047" spans="2:2" x14ac:dyDescent="0.2">
      <c r="B2047" s="40"/>
    </row>
    <row r="2048" spans="2:2" x14ac:dyDescent="0.2">
      <c r="B2048" s="40"/>
    </row>
    <row r="2049" spans="2:2" x14ac:dyDescent="0.2">
      <c r="B2049" s="40"/>
    </row>
    <row r="2050" spans="2:2" x14ac:dyDescent="0.2">
      <c r="B2050" s="40"/>
    </row>
    <row r="2051" spans="2:2" x14ac:dyDescent="0.2">
      <c r="B2051" s="40"/>
    </row>
    <row r="2052" spans="2:2" x14ac:dyDescent="0.2">
      <c r="B2052" s="40"/>
    </row>
    <row r="2053" spans="2:2" x14ac:dyDescent="0.2">
      <c r="B2053" s="40"/>
    </row>
    <row r="2054" spans="2:2" x14ac:dyDescent="0.2">
      <c r="B2054" s="40"/>
    </row>
    <row r="2055" spans="2:2" x14ac:dyDescent="0.2">
      <c r="B2055" s="40"/>
    </row>
    <row r="2056" spans="2:2" x14ac:dyDescent="0.2">
      <c r="B2056" s="40"/>
    </row>
    <row r="2057" spans="2:2" x14ac:dyDescent="0.2">
      <c r="B2057" s="40"/>
    </row>
    <row r="2058" spans="2:2" x14ac:dyDescent="0.2">
      <c r="B2058" s="40"/>
    </row>
    <row r="2059" spans="2:2" x14ac:dyDescent="0.2">
      <c r="B2059" s="40"/>
    </row>
    <row r="2060" spans="2:2" x14ac:dyDescent="0.2">
      <c r="B2060" s="40"/>
    </row>
    <row r="2061" spans="2:2" x14ac:dyDescent="0.2">
      <c r="B2061" s="40"/>
    </row>
    <row r="2062" spans="2:2" x14ac:dyDescent="0.2">
      <c r="B2062" s="40"/>
    </row>
    <row r="2063" spans="2:2" x14ac:dyDescent="0.2">
      <c r="B2063" s="40"/>
    </row>
    <row r="2064" spans="2:2" x14ac:dyDescent="0.2">
      <c r="B2064" s="40"/>
    </row>
    <row r="2065" spans="2:2" x14ac:dyDescent="0.2">
      <c r="B2065" s="40"/>
    </row>
    <row r="2066" spans="2:2" x14ac:dyDescent="0.2">
      <c r="B2066" s="40"/>
    </row>
    <row r="2067" spans="2:2" x14ac:dyDescent="0.2">
      <c r="B2067" s="40"/>
    </row>
    <row r="2068" spans="2:2" x14ac:dyDescent="0.2">
      <c r="B2068" s="40"/>
    </row>
    <row r="2069" spans="2:2" x14ac:dyDescent="0.2">
      <c r="B2069" s="40"/>
    </row>
    <row r="2070" spans="2:2" x14ac:dyDescent="0.2">
      <c r="B2070" s="40"/>
    </row>
    <row r="2071" spans="2:2" x14ac:dyDescent="0.2">
      <c r="B2071" s="40"/>
    </row>
    <row r="2072" spans="2:2" x14ac:dyDescent="0.2">
      <c r="B2072" s="40"/>
    </row>
    <row r="2073" spans="2:2" x14ac:dyDescent="0.2">
      <c r="B2073" s="40"/>
    </row>
    <row r="2074" spans="2:2" x14ac:dyDescent="0.2">
      <c r="B2074" s="40"/>
    </row>
    <row r="2075" spans="2:2" x14ac:dyDescent="0.2">
      <c r="B2075" s="40"/>
    </row>
    <row r="2076" spans="2:2" x14ac:dyDescent="0.2">
      <c r="B2076" s="40"/>
    </row>
    <row r="2077" spans="2:2" x14ac:dyDescent="0.2">
      <c r="B2077" s="40"/>
    </row>
    <row r="2078" spans="2:2" x14ac:dyDescent="0.2">
      <c r="B2078" s="40"/>
    </row>
    <row r="2079" spans="2:2" x14ac:dyDescent="0.2">
      <c r="B2079" s="40"/>
    </row>
    <row r="2080" spans="2:2" x14ac:dyDescent="0.2">
      <c r="B2080" s="40"/>
    </row>
    <row r="2081" spans="2:2" x14ac:dyDescent="0.2">
      <c r="B2081" s="40"/>
    </row>
    <row r="2082" spans="2:2" x14ac:dyDescent="0.2">
      <c r="B2082" s="40"/>
    </row>
    <row r="2083" spans="2:2" x14ac:dyDescent="0.2">
      <c r="B2083" s="40"/>
    </row>
    <row r="2084" spans="2:2" x14ac:dyDescent="0.2">
      <c r="B2084" s="40"/>
    </row>
    <row r="2085" spans="2:2" x14ac:dyDescent="0.2">
      <c r="B2085" s="40"/>
    </row>
    <row r="2086" spans="2:2" x14ac:dyDescent="0.2">
      <c r="B2086" s="40"/>
    </row>
    <row r="2087" spans="2:2" x14ac:dyDescent="0.2">
      <c r="B2087" s="40"/>
    </row>
    <row r="2088" spans="2:2" x14ac:dyDescent="0.2">
      <c r="B2088" s="40"/>
    </row>
    <row r="2089" spans="2:2" x14ac:dyDescent="0.2">
      <c r="B2089" s="40"/>
    </row>
    <row r="2090" spans="2:2" x14ac:dyDescent="0.2">
      <c r="B2090" s="40"/>
    </row>
    <row r="2091" spans="2:2" x14ac:dyDescent="0.2">
      <c r="B2091" s="40"/>
    </row>
    <row r="2092" spans="2:2" x14ac:dyDescent="0.2">
      <c r="B2092" s="40"/>
    </row>
    <row r="2093" spans="2:2" x14ac:dyDescent="0.2">
      <c r="B2093" s="40"/>
    </row>
    <row r="2094" spans="2:2" x14ac:dyDescent="0.2">
      <c r="B2094" s="40"/>
    </row>
    <row r="2095" spans="2:2" x14ac:dyDescent="0.2">
      <c r="B2095" s="40"/>
    </row>
    <row r="2096" spans="2:2" x14ac:dyDescent="0.2">
      <c r="B2096" s="40"/>
    </row>
    <row r="2097" spans="2:2" x14ac:dyDescent="0.2">
      <c r="B2097" s="40"/>
    </row>
    <row r="2098" spans="2:2" x14ac:dyDescent="0.2">
      <c r="B2098" s="40"/>
    </row>
    <row r="2099" spans="2:2" x14ac:dyDescent="0.2">
      <c r="B2099" s="40"/>
    </row>
    <row r="2100" spans="2:2" x14ac:dyDescent="0.2">
      <c r="B2100" s="40"/>
    </row>
    <row r="2101" spans="2:2" x14ac:dyDescent="0.2">
      <c r="B2101" s="40"/>
    </row>
    <row r="2102" spans="2:2" x14ac:dyDescent="0.2">
      <c r="B2102" s="40"/>
    </row>
    <row r="2103" spans="2:2" x14ac:dyDescent="0.2">
      <c r="B2103" s="40"/>
    </row>
    <row r="2104" spans="2:2" x14ac:dyDescent="0.2">
      <c r="B2104" s="40"/>
    </row>
    <row r="2105" spans="2:2" x14ac:dyDescent="0.2">
      <c r="B2105" s="40"/>
    </row>
    <row r="2106" spans="2:2" x14ac:dyDescent="0.2">
      <c r="B2106" s="40"/>
    </row>
    <row r="2107" spans="2:2" x14ac:dyDescent="0.2">
      <c r="B2107" s="40"/>
    </row>
    <row r="2108" spans="2:2" x14ac:dyDescent="0.2">
      <c r="B2108" s="40"/>
    </row>
    <row r="2109" spans="2:2" x14ac:dyDescent="0.2">
      <c r="B2109" s="40"/>
    </row>
    <row r="2110" spans="2:2" x14ac:dyDescent="0.2">
      <c r="B2110" s="40"/>
    </row>
    <row r="2111" spans="2:2" x14ac:dyDescent="0.2">
      <c r="B2111" s="40"/>
    </row>
    <row r="2112" spans="2:2" x14ac:dyDescent="0.2">
      <c r="B2112" s="40"/>
    </row>
    <row r="2113" spans="2:2" x14ac:dyDescent="0.2">
      <c r="B2113" s="40"/>
    </row>
    <row r="2114" spans="2:2" x14ac:dyDescent="0.2">
      <c r="B2114" s="40"/>
    </row>
    <row r="2115" spans="2:2" x14ac:dyDescent="0.2">
      <c r="B2115" s="40"/>
    </row>
    <row r="2116" spans="2:2" x14ac:dyDescent="0.2">
      <c r="B2116" s="40"/>
    </row>
    <row r="2117" spans="2:2" x14ac:dyDescent="0.2">
      <c r="B2117" s="40"/>
    </row>
    <row r="2118" spans="2:2" x14ac:dyDescent="0.2">
      <c r="B2118" s="40"/>
    </row>
    <row r="2119" spans="2:2" x14ac:dyDescent="0.2">
      <c r="B2119" s="40"/>
    </row>
    <row r="2120" spans="2:2" x14ac:dyDescent="0.2">
      <c r="B2120" s="40"/>
    </row>
    <row r="2121" spans="2:2" x14ac:dyDescent="0.2">
      <c r="B2121" s="40"/>
    </row>
    <row r="2122" spans="2:2" x14ac:dyDescent="0.2">
      <c r="B2122" s="40"/>
    </row>
    <row r="2123" spans="2:2" x14ac:dyDescent="0.2">
      <c r="B2123" s="40"/>
    </row>
    <row r="2124" spans="2:2" x14ac:dyDescent="0.2">
      <c r="B2124" s="40"/>
    </row>
    <row r="2125" spans="2:2" x14ac:dyDescent="0.2">
      <c r="B2125" s="40"/>
    </row>
    <row r="2126" spans="2:2" x14ac:dyDescent="0.2">
      <c r="B2126" s="40"/>
    </row>
    <row r="2127" spans="2:2" x14ac:dyDescent="0.2">
      <c r="B2127" s="40"/>
    </row>
    <row r="2128" spans="2:2" x14ac:dyDescent="0.2">
      <c r="B2128" s="40"/>
    </row>
    <row r="2129" spans="2:2" x14ac:dyDescent="0.2">
      <c r="B2129" s="40"/>
    </row>
    <row r="2130" spans="2:2" x14ac:dyDescent="0.2">
      <c r="B2130" s="40"/>
    </row>
    <row r="2131" spans="2:2" x14ac:dyDescent="0.2">
      <c r="B2131" s="40"/>
    </row>
    <row r="2132" spans="2:2" x14ac:dyDescent="0.2">
      <c r="B2132" s="40"/>
    </row>
    <row r="2133" spans="2:2" x14ac:dyDescent="0.2">
      <c r="B2133" s="40"/>
    </row>
    <row r="2134" spans="2:2" x14ac:dyDescent="0.2">
      <c r="B2134" s="40"/>
    </row>
    <row r="2135" spans="2:2" x14ac:dyDescent="0.2">
      <c r="B2135" s="40"/>
    </row>
    <row r="2136" spans="2:2" x14ac:dyDescent="0.2">
      <c r="B2136" s="40"/>
    </row>
    <row r="2137" spans="2:2" x14ac:dyDescent="0.2">
      <c r="B2137" s="40"/>
    </row>
    <row r="2138" spans="2:2" x14ac:dyDescent="0.2">
      <c r="B2138" s="40"/>
    </row>
    <row r="2139" spans="2:2" x14ac:dyDescent="0.2">
      <c r="B2139" s="40"/>
    </row>
    <row r="2140" spans="2:2" x14ac:dyDescent="0.2">
      <c r="B2140" s="40"/>
    </row>
    <row r="2141" spans="2:2" x14ac:dyDescent="0.2">
      <c r="B2141" s="40"/>
    </row>
    <row r="2142" spans="2:2" x14ac:dyDescent="0.2">
      <c r="B2142" s="40"/>
    </row>
    <row r="2143" spans="2:2" x14ac:dyDescent="0.2">
      <c r="B2143" s="40"/>
    </row>
    <row r="2144" spans="2:2" x14ac:dyDescent="0.2">
      <c r="B2144" s="40"/>
    </row>
    <row r="2145" spans="2:2" x14ac:dyDescent="0.2">
      <c r="B2145" s="40"/>
    </row>
    <row r="2146" spans="2:2" x14ac:dyDescent="0.2">
      <c r="B2146" s="40"/>
    </row>
    <row r="2147" spans="2:2" x14ac:dyDescent="0.2">
      <c r="B2147" s="40"/>
    </row>
    <row r="2148" spans="2:2" x14ac:dyDescent="0.2">
      <c r="B2148" s="40"/>
    </row>
    <row r="2149" spans="2:2" x14ac:dyDescent="0.2">
      <c r="B2149" s="40"/>
    </row>
    <row r="2150" spans="2:2" x14ac:dyDescent="0.2">
      <c r="B2150" s="40"/>
    </row>
    <row r="2151" spans="2:2" x14ac:dyDescent="0.2">
      <c r="B2151" s="40"/>
    </row>
    <row r="2152" spans="2:2" x14ac:dyDescent="0.2">
      <c r="B2152" s="40"/>
    </row>
    <row r="2153" spans="2:2" x14ac:dyDescent="0.2">
      <c r="B2153" s="40"/>
    </row>
    <row r="2154" spans="2:2" x14ac:dyDescent="0.2">
      <c r="B2154" s="40"/>
    </row>
    <row r="2155" spans="2:2" x14ac:dyDescent="0.2">
      <c r="B2155" s="40"/>
    </row>
    <row r="2156" spans="2:2" x14ac:dyDescent="0.2">
      <c r="B2156" s="40"/>
    </row>
    <row r="2157" spans="2:2" x14ac:dyDescent="0.2">
      <c r="B2157" s="40"/>
    </row>
    <row r="2158" spans="2:2" x14ac:dyDescent="0.2">
      <c r="B2158" s="40"/>
    </row>
    <row r="2159" spans="2:2" x14ac:dyDescent="0.2">
      <c r="B2159" s="40"/>
    </row>
    <row r="2160" spans="2:2" x14ac:dyDescent="0.2">
      <c r="B2160" s="40"/>
    </row>
    <row r="2161" spans="2:2" x14ac:dyDescent="0.2">
      <c r="B2161" s="40"/>
    </row>
    <row r="2162" spans="2:2" x14ac:dyDescent="0.2">
      <c r="B2162" s="40"/>
    </row>
    <row r="2163" spans="2:2" x14ac:dyDescent="0.2">
      <c r="B2163" s="40"/>
    </row>
    <row r="2164" spans="2:2" x14ac:dyDescent="0.2">
      <c r="B2164" s="40"/>
    </row>
    <row r="2165" spans="2:2" x14ac:dyDescent="0.2">
      <c r="B2165" s="40"/>
    </row>
    <row r="2166" spans="2:2" x14ac:dyDescent="0.2">
      <c r="B2166" s="40"/>
    </row>
    <row r="2167" spans="2:2" x14ac:dyDescent="0.2">
      <c r="B2167" s="40"/>
    </row>
    <row r="2168" spans="2:2" x14ac:dyDescent="0.2">
      <c r="B2168" s="40"/>
    </row>
    <row r="2169" spans="2:2" x14ac:dyDescent="0.2">
      <c r="B2169" s="40"/>
    </row>
    <row r="2170" spans="2:2" x14ac:dyDescent="0.2">
      <c r="B2170" s="40"/>
    </row>
    <row r="2171" spans="2:2" x14ac:dyDescent="0.2">
      <c r="B2171" s="40"/>
    </row>
    <row r="2172" spans="2:2" x14ac:dyDescent="0.2">
      <c r="B2172" s="40"/>
    </row>
    <row r="2173" spans="2:2" x14ac:dyDescent="0.2">
      <c r="B2173" s="40"/>
    </row>
    <row r="2174" spans="2:2" x14ac:dyDescent="0.2">
      <c r="B2174" s="40"/>
    </row>
    <row r="2175" spans="2:2" x14ac:dyDescent="0.2">
      <c r="B2175" s="40"/>
    </row>
    <row r="2176" spans="2:2" x14ac:dyDescent="0.2">
      <c r="B2176" s="40"/>
    </row>
    <row r="2177" spans="2:2" x14ac:dyDescent="0.2">
      <c r="B2177" s="40"/>
    </row>
    <row r="2178" spans="2:2" x14ac:dyDescent="0.2">
      <c r="B2178" s="40"/>
    </row>
    <row r="2179" spans="2:2" x14ac:dyDescent="0.2">
      <c r="B2179" s="40"/>
    </row>
    <row r="2180" spans="2:2" x14ac:dyDescent="0.2">
      <c r="B2180" s="40"/>
    </row>
    <row r="2181" spans="2:2" x14ac:dyDescent="0.2">
      <c r="B2181" s="40"/>
    </row>
    <row r="2182" spans="2:2" x14ac:dyDescent="0.2">
      <c r="B2182" s="40"/>
    </row>
    <row r="2183" spans="2:2" x14ac:dyDescent="0.2">
      <c r="B2183" s="40"/>
    </row>
    <row r="2184" spans="2:2" x14ac:dyDescent="0.2">
      <c r="B2184" s="40"/>
    </row>
    <row r="2185" spans="2:2" x14ac:dyDescent="0.2">
      <c r="B2185" s="40"/>
    </row>
    <row r="2186" spans="2:2" x14ac:dyDescent="0.2">
      <c r="B2186" s="40"/>
    </row>
    <row r="2187" spans="2:2" x14ac:dyDescent="0.2">
      <c r="B2187" s="40"/>
    </row>
    <row r="2188" spans="2:2" x14ac:dyDescent="0.2">
      <c r="B2188" s="40"/>
    </row>
    <row r="2189" spans="2:2" x14ac:dyDescent="0.2">
      <c r="B2189" s="40"/>
    </row>
    <row r="2190" spans="2:2" x14ac:dyDescent="0.2">
      <c r="B2190" s="40"/>
    </row>
    <row r="2191" spans="2:2" x14ac:dyDescent="0.2">
      <c r="B2191" s="40"/>
    </row>
    <row r="2192" spans="2:2" x14ac:dyDescent="0.2">
      <c r="B2192" s="40"/>
    </row>
    <row r="2193" spans="2:2" x14ac:dyDescent="0.2">
      <c r="B2193" s="40"/>
    </row>
    <row r="2194" spans="2:2" x14ac:dyDescent="0.2">
      <c r="B2194" s="40"/>
    </row>
    <row r="2195" spans="2:2" x14ac:dyDescent="0.2">
      <c r="B2195" s="40"/>
    </row>
    <row r="2196" spans="2:2" x14ac:dyDescent="0.2">
      <c r="B2196" s="40"/>
    </row>
    <row r="2197" spans="2:2" x14ac:dyDescent="0.2">
      <c r="B2197" s="40"/>
    </row>
    <row r="2198" spans="2:2" x14ac:dyDescent="0.2">
      <c r="B2198" s="40"/>
    </row>
    <row r="2199" spans="2:2" x14ac:dyDescent="0.2">
      <c r="B2199" s="40"/>
    </row>
    <row r="2200" spans="2:2" x14ac:dyDescent="0.2">
      <c r="B2200" s="40"/>
    </row>
    <row r="2201" spans="2:2" x14ac:dyDescent="0.2">
      <c r="B2201" s="40"/>
    </row>
    <row r="2202" spans="2:2" x14ac:dyDescent="0.2">
      <c r="B2202" s="40"/>
    </row>
    <row r="2203" spans="2:2" x14ac:dyDescent="0.2">
      <c r="B2203" s="40"/>
    </row>
    <row r="2204" spans="2:2" x14ac:dyDescent="0.2">
      <c r="B2204" s="40"/>
    </row>
    <row r="2205" spans="2:2" x14ac:dyDescent="0.2">
      <c r="B2205" s="40"/>
    </row>
    <row r="2206" spans="2:2" x14ac:dyDescent="0.2">
      <c r="B2206" s="40"/>
    </row>
    <row r="2207" spans="2:2" x14ac:dyDescent="0.2">
      <c r="B2207" s="40"/>
    </row>
    <row r="2208" spans="2:2" x14ac:dyDescent="0.2">
      <c r="B2208" s="40"/>
    </row>
    <row r="2209" spans="2:2" x14ac:dyDescent="0.2">
      <c r="B2209" s="40"/>
    </row>
    <row r="2210" spans="2:2" x14ac:dyDescent="0.2">
      <c r="B2210" s="40"/>
    </row>
    <row r="2211" spans="2:2" x14ac:dyDescent="0.2">
      <c r="B2211" s="40"/>
    </row>
    <row r="2212" spans="2:2" x14ac:dyDescent="0.2">
      <c r="B2212" s="40"/>
    </row>
    <row r="2213" spans="2:2" x14ac:dyDescent="0.2">
      <c r="B2213" s="40"/>
    </row>
    <row r="2214" spans="2:2" x14ac:dyDescent="0.2">
      <c r="B2214" s="40"/>
    </row>
    <row r="2215" spans="2:2" x14ac:dyDescent="0.2">
      <c r="B2215" s="40"/>
    </row>
    <row r="2216" spans="2:2" x14ac:dyDescent="0.2">
      <c r="B2216" s="40"/>
    </row>
    <row r="2217" spans="2:2" x14ac:dyDescent="0.2">
      <c r="B2217" s="40"/>
    </row>
    <row r="2218" spans="2:2" x14ac:dyDescent="0.2">
      <c r="B2218" s="40"/>
    </row>
    <row r="2219" spans="2:2" x14ac:dyDescent="0.2">
      <c r="B2219" s="40"/>
    </row>
    <row r="2220" spans="2:2" x14ac:dyDescent="0.2">
      <c r="B2220" s="40"/>
    </row>
    <row r="2221" spans="2:2" x14ac:dyDescent="0.2">
      <c r="B2221" s="40"/>
    </row>
    <row r="2222" spans="2:2" x14ac:dyDescent="0.2">
      <c r="B2222" s="40"/>
    </row>
    <row r="2223" spans="2:2" x14ac:dyDescent="0.2">
      <c r="B2223" s="40"/>
    </row>
    <row r="2224" spans="2:2" x14ac:dyDescent="0.2">
      <c r="B2224" s="40"/>
    </row>
    <row r="2225" spans="2:2" x14ac:dyDescent="0.2">
      <c r="B2225" s="40"/>
    </row>
    <row r="2226" spans="2:2" x14ac:dyDescent="0.2">
      <c r="B2226" s="40"/>
    </row>
    <row r="2227" spans="2:2" x14ac:dyDescent="0.2">
      <c r="B2227" s="40"/>
    </row>
    <row r="2228" spans="2:2" x14ac:dyDescent="0.2">
      <c r="B2228" s="40"/>
    </row>
    <row r="2229" spans="2:2" x14ac:dyDescent="0.2">
      <c r="B2229" s="40"/>
    </row>
    <row r="2230" spans="2:2" x14ac:dyDescent="0.2">
      <c r="B2230" s="40"/>
    </row>
    <row r="2231" spans="2:2" x14ac:dyDescent="0.2">
      <c r="B2231" s="40"/>
    </row>
    <row r="2232" spans="2:2" x14ac:dyDescent="0.2">
      <c r="B2232" s="40"/>
    </row>
    <row r="2233" spans="2:2" x14ac:dyDescent="0.2">
      <c r="B2233" s="40"/>
    </row>
    <row r="2234" spans="2:2" x14ac:dyDescent="0.2">
      <c r="B2234" s="40"/>
    </row>
    <row r="2235" spans="2:2" x14ac:dyDescent="0.2">
      <c r="B2235" s="40"/>
    </row>
    <row r="2236" spans="2:2" x14ac:dyDescent="0.2">
      <c r="B2236" s="40"/>
    </row>
    <row r="2237" spans="2:2" x14ac:dyDescent="0.2">
      <c r="B2237" s="40"/>
    </row>
    <row r="2238" spans="2:2" x14ac:dyDescent="0.2">
      <c r="B2238" s="40"/>
    </row>
    <row r="2239" spans="2:2" x14ac:dyDescent="0.2">
      <c r="B2239" s="40"/>
    </row>
    <row r="2240" spans="2:2" x14ac:dyDescent="0.2">
      <c r="B2240" s="40"/>
    </row>
    <row r="2241" spans="2:2" x14ac:dyDescent="0.2">
      <c r="B2241" s="40"/>
    </row>
    <row r="2242" spans="2:2" x14ac:dyDescent="0.2">
      <c r="B2242" s="40"/>
    </row>
    <row r="2243" spans="2:2" x14ac:dyDescent="0.2">
      <c r="B2243" s="40"/>
    </row>
    <row r="2244" spans="2:2" x14ac:dyDescent="0.2">
      <c r="B2244" s="40"/>
    </row>
    <row r="2245" spans="2:2" x14ac:dyDescent="0.2">
      <c r="B2245" s="40"/>
    </row>
    <row r="2246" spans="2:2" x14ac:dyDescent="0.2">
      <c r="B2246" s="40"/>
    </row>
    <row r="2247" spans="2:2" x14ac:dyDescent="0.2">
      <c r="B2247" s="40"/>
    </row>
    <row r="2248" spans="2:2" x14ac:dyDescent="0.2">
      <c r="B2248" s="40"/>
    </row>
    <row r="2249" spans="2:2" x14ac:dyDescent="0.2">
      <c r="B2249" s="40"/>
    </row>
    <row r="2250" spans="2:2" x14ac:dyDescent="0.2">
      <c r="B2250" s="40"/>
    </row>
    <row r="2251" spans="2:2" x14ac:dyDescent="0.2">
      <c r="B2251" s="40"/>
    </row>
    <row r="2252" spans="2:2" x14ac:dyDescent="0.2">
      <c r="B2252" s="40"/>
    </row>
    <row r="2253" spans="2:2" x14ac:dyDescent="0.2">
      <c r="B2253" s="40"/>
    </row>
    <row r="2254" spans="2:2" x14ac:dyDescent="0.2">
      <c r="B2254" s="40"/>
    </row>
    <row r="2255" spans="2:2" x14ac:dyDescent="0.2">
      <c r="B2255" s="40"/>
    </row>
    <row r="2256" spans="2:2" x14ac:dyDescent="0.2">
      <c r="B2256" s="40"/>
    </row>
    <row r="2257" spans="2:2" x14ac:dyDescent="0.2">
      <c r="B2257" s="40"/>
    </row>
    <row r="2258" spans="2:2" x14ac:dyDescent="0.2">
      <c r="B2258" s="40"/>
    </row>
    <row r="2259" spans="2:2" x14ac:dyDescent="0.2">
      <c r="B2259" s="40"/>
    </row>
    <row r="2260" spans="2:2" x14ac:dyDescent="0.2">
      <c r="B2260" s="40"/>
    </row>
    <row r="2261" spans="2:2" x14ac:dyDescent="0.2">
      <c r="B2261" s="40"/>
    </row>
    <row r="2262" spans="2:2" x14ac:dyDescent="0.2">
      <c r="B2262" s="40"/>
    </row>
    <row r="2263" spans="2:2" x14ac:dyDescent="0.2">
      <c r="B2263" s="40"/>
    </row>
    <row r="2264" spans="2:2" x14ac:dyDescent="0.2">
      <c r="B2264" s="40"/>
    </row>
    <row r="2265" spans="2:2" x14ac:dyDescent="0.2">
      <c r="B2265" s="40"/>
    </row>
    <row r="2266" spans="2:2" x14ac:dyDescent="0.2">
      <c r="B2266" s="40"/>
    </row>
    <row r="2267" spans="2:2" x14ac:dyDescent="0.2">
      <c r="B2267" s="40"/>
    </row>
    <row r="2268" spans="2:2" x14ac:dyDescent="0.2">
      <c r="B2268" s="40"/>
    </row>
    <row r="2269" spans="2:2" x14ac:dyDescent="0.2">
      <c r="B2269" s="40"/>
    </row>
    <row r="2270" spans="2:2" x14ac:dyDescent="0.2">
      <c r="B2270" s="40"/>
    </row>
    <row r="2271" spans="2:2" x14ac:dyDescent="0.2">
      <c r="B2271" s="40"/>
    </row>
    <row r="2272" spans="2:2" x14ac:dyDescent="0.2">
      <c r="B2272" s="40"/>
    </row>
    <row r="2273" spans="2:2" x14ac:dyDescent="0.2">
      <c r="B2273" s="40"/>
    </row>
    <row r="2274" spans="2:2" x14ac:dyDescent="0.2">
      <c r="B2274" s="40"/>
    </row>
    <row r="2275" spans="2:2" x14ac:dyDescent="0.2">
      <c r="B2275" s="40"/>
    </row>
    <row r="2276" spans="2:2" x14ac:dyDescent="0.2">
      <c r="B2276" s="40"/>
    </row>
    <row r="2277" spans="2:2" x14ac:dyDescent="0.2">
      <c r="B2277" s="40"/>
    </row>
    <row r="2278" spans="2:2" x14ac:dyDescent="0.2">
      <c r="B2278" s="40"/>
    </row>
    <row r="2279" spans="2:2" x14ac:dyDescent="0.2">
      <c r="B2279" s="40"/>
    </row>
    <row r="2280" spans="2:2" x14ac:dyDescent="0.2">
      <c r="B2280" s="40"/>
    </row>
    <row r="2281" spans="2:2" x14ac:dyDescent="0.2">
      <c r="B2281" s="40"/>
    </row>
    <row r="2282" spans="2:2" x14ac:dyDescent="0.2">
      <c r="B2282" s="40"/>
    </row>
    <row r="2283" spans="2:2" x14ac:dyDescent="0.2">
      <c r="B2283" s="40"/>
    </row>
    <row r="2284" spans="2:2" x14ac:dyDescent="0.2">
      <c r="B2284" s="40"/>
    </row>
    <row r="2285" spans="2:2" x14ac:dyDescent="0.2">
      <c r="B2285" s="40"/>
    </row>
    <row r="2286" spans="2:2" x14ac:dyDescent="0.2">
      <c r="B2286" s="40"/>
    </row>
    <row r="2287" spans="2:2" x14ac:dyDescent="0.2">
      <c r="B2287" s="40"/>
    </row>
    <row r="2288" spans="2:2" x14ac:dyDescent="0.2">
      <c r="B2288" s="40"/>
    </row>
    <row r="2289" spans="2:2" x14ac:dyDescent="0.2">
      <c r="B2289" s="40"/>
    </row>
    <row r="2290" spans="2:2" x14ac:dyDescent="0.2">
      <c r="B2290" s="40"/>
    </row>
    <row r="2291" spans="2:2" x14ac:dyDescent="0.2">
      <c r="B2291" s="40"/>
    </row>
    <row r="2292" spans="2:2" x14ac:dyDescent="0.2">
      <c r="B2292" s="40"/>
    </row>
    <row r="2293" spans="2:2" x14ac:dyDescent="0.2">
      <c r="B2293" s="40"/>
    </row>
    <row r="2294" spans="2:2" x14ac:dyDescent="0.2">
      <c r="B2294" s="40"/>
    </row>
    <row r="2295" spans="2:2" x14ac:dyDescent="0.2">
      <c r="B2295" s="40"/>
    </row>
    <row r="2296" spans="2:2" x14ac:dyDescent="0.2">
      <c r="B2296" s="40"/>
    </row>
    <row r="2297" spans="2:2" x14ac:dyDescent="0.2">
      <c r="B2297" s="40"/>
    </row>
    <row r="2298" spans="2:2" x14ac:dyDescent="0.2">
      <c r="B2298" s="40"/>
    </row>
    <row r="2299" spans="2:2" x14ac:dyDescent="0.2">
      <c r="B2299" s="40"/>
    </row>
    <row r="2300" spans="2:2" x14ac:dyDescent="0.2">
      <c r="B2300" s="40"/>
    </row>
    <row r="2301" spans="2:2" x14ac:dyDescent="0.2">
      <c r="B2301" s="40"/>
    </row>
    <row r="2302" spans="2:2" x14ac:dyDescent="0.2">
      <c r="B2302" s="40"/>
    </row>
    <row r="2303" spans="2:2" x14ac:dyDescent="0.2">
      <c r="B2303" s="40"/>
    </row>
    <row r="2304" spans="2:2" x14ac:dyDescent="0.2">
      <c r="B2304" s="40"/>
    </row>
    <row r="2305" spans="2:2" x14ac:dyDescent="0.2">
      <c r="B2305" s="40"/>
    </row>
    <row r="2306" spans="2:2" x14ac:dyDescent="0.2">
      <c r="B2306" s="40"/>
    </row>
    <row r="2307" spans="2:2" x14ac:dyDescent="0.2">
      <c r="B2307" s="40"/>
    </row>
    <row r="2308" spans="2:2" x14ac:dyDescent="0.2">
      <c r="B2308" s="40"/>
    </row>
    <row r="2309" spans="2:2" x14ac:dyDescent="0.2">
      <c r="B2309" s="40"/>
    </row>
    <row r="2310" spans="2:2" x14ac:dyDescent="0.2">
      <c r="B2310" s="40"/>
    </row>
    <row r="2311" spans="2:2" x14ac:dyDescent="0.2">
      <c r="B2311" s="40"/>
    </row>
    <row r="2312" spans="2:2" x14ac:dyDescent="0.2">
      <c r="B2312" s="40"/>
    </row>
    <row r="2313" spans="2:2" x14ac:dyDescent="0.2">
      <c r="B2313" s="40"/>
    </row>
    <row r="2314" spans="2:2" x14ac:dyDescent="0.2">
      <c r="B2314" s="40"/>
    </row>
    <row r="2315" spans="2:2" x14ac:dyDescent="0.2">
      <c r="B2315" s="40"/>
    </row>
    <row r="2316" spans="2:2" x14ac:dyDescent="0.2">
      <c r="B2316" s="40"/>
    </row>
    <row r="2317" spans="2:2" x14ac:dyDescent="0.2">
      <c r="B2317" s="40"/>
    </row>
    <row r="2318" spans="2:2" x14ac:dyDescent="0.2">
      <c r="B2318" s="40"/>
    </row>
    <row r="2319" spans="2:2" x14ac:dyDescent="0.2">
      <c r="B2319" s="40"/>
    </row>
    <row r="2320" spans="2:2" x14ac:dyDescent="0.2">
      <c r="B2320" s="40"/>
    </row>
    <row r="2321" spans="2:2" x14ac:dyDescent="0.2">
      <c r="B2321" s="40"/>
    </row>
    <row r="2322" spans="2:2" x14ac:dyDescent="0.2">
      <c r="B2322" s="40"/>
    </row>
    <row r="2323" spans="2:2" x14ac:dyDescent="0.2">
      <c r="B2323" s="40"/>
    </row>
    <row r="2324" spans="2:2" x14ac:dyDescent="0.2">
      <c r="B2324" s="40"/>
    </row>
    <row r="2325" spans="2:2" x14ac:dyDescent="0.2">
      <c r="B2325" s="40"/>
    </row>
    <row r="2326" spans="2:2" x14ac:dyDescent="0.2">
      <c r="B2326" s="40"/>
    </row>
    <row r="2327" spans="2:2" x14ac:dyDescent="0.2">
      <c r="B2327" s="40"/>
    </row>
    <row r="2328" spans="2:2" x14ac:dyDescent="0.2">
      <c r="B2328" s="40"/>
    </row>
    <row r="2329" spans="2:2" x14ac:dyDescent="0.2">
      <c r="B2329" s="40"/>
    </row>
    <row r="2330" spans="2:2" x14ac:dyDescent="0.2">
      <c r="B2330" s="40"/>
    </row>
    <row r="2331" spans="2:2" x14ac:dyDescent="0.2">
      <c r="B2331" s="40"/>
    </row>
    <row r="2332" spans="2:2" x14ac:dyDescent="0.2">
      <c r="B2332" s="40"/>
    </row>
    <row r="2333" spans="2:2" x14ac:dyDescent="0.2">
      <c r="B2333" s="40"/>
    </row>
    <row r="2334" spans="2:2" x14ac:dyDescent="0.2">
      <c r="B2334" s="40"/>
    </row>
    <row r="2335" spans="2:2" x14ac:dyDescent="0.2">
      <c r="B2335" s="40"/>
    </row>
    <row r="2336" spans="2:2" x14ac:dyDescent="0.2">
      <c r="B2336" s="40"/>
    </row>
    <row r="2337" spans="2:2" x14ac:dyDescent="0.2">
      <c r="B2337" s="40"/>
    </row>
    <row r="2338" spans="2:2" x14ac:dyDescent="0.2">
      <c r="B2338" s="40"/>
    </row>
    <row r="2339" spans="2:2" x14ac:dyDescent="0.2">
      <c r="B2339" s="40"/>
    </row>
    <row r="2340" spans="2:2" x14ac:dyDescent="0.2">
      <c r="B2340" s="40"/>
    </row>
    <row r="2341" spans="2:2" x14ac:dyDescent="0.2">
      <c r="B2341" s="40"/>
    </row>
    <row r="2342" spans="2:2" x14ac:dyDescent="0.2">
      <c r="B2342" s="40"/>
    </row>
    <row r="2343" spans="2:2" x14ac:dyDescent="0.2">
      <c r="B2343" s="40"/>
    </row>
    <row r="2344" spans="2:2" x14ac:dyDescent="0.2">
      <c r="B2344" s="40"/>
    </row>
    <row r="2345" spans="2:2" x14ac:dyDescent="0.2">
      <c r="B2345" s="40"/>
    </row>
    <row r="2346" spans="2:2" x14ac:dyDescent="0.2">
      <c r="B2346" s="40"/>
    </row>
    <row r="2347" spans="2:2" x14ac:dyDescent="0.2">
      <c r="B2347" s="40"/>
    </row>
    <row r="2348" spans="2:2" x14ac:dyDescent="0.2">
      <c r="B2348" s="40"/>
    </row>
    <row r="2349" spans="2:2" x14ac:dyDescent="0.2">
      <c r="B2349" s="40"/>
    </row>
    <row r="2350" spans="2:2" x14ac:dyDescent="0.2">
      <c r="B2350" s="40"/>
    </row>
    <row r="2351" spans="2:2" x14ac:dyDescent="0.2">
      <c r="B2351" s="40"/>
    </row>
    <row r="2352" spans="2:2" x14ac:dyDescent="0.2">
      <c r="B2352" s="40"/>
    </row>
    <row r="2353" spans="2:2" x14ac:dyDescent="0.2">
      <c r="B2353" s="40"/>
    </row>
    <row r="2354" spans="2:2" x14ac:dyDescent="0.2">
      <c r="B2354" s="40"/>
    </row>
    <row r="2355" spans="2:2" x14ac:dyDescent="0.2">
      <c r="B2355" s="40"/>
    </row>
    <row r="2356" spans="2:2" x14ac:dyDescent="0.2">
      <c r="B2356" s="40"/>
    </row>
    <row r="2357" spans="2:2" x14ac:dyDescent="0.2">
      <c r="B2357" s="40"/>
    </row>
    <row r="2358" spans="2:2" x14ac:dyDescent="0.2">
      <c r="B2358" s="40"/>
    </row>
    <row r="2359" spans="2:2" x14ac:dyDescent="0.2">
      <c r="B2359" s="40"/>
    </row>
    <row r="2360" spans="2:2" x14ac:dyDescent="0.2">
      <c r="B2360" s="40"/>
    </row>
    <row r="2361" spans="2:2" x14ac:dyDescent="0.2">
      <c r="B2361" s="40"/>
    </row>
    <row r="2362" spans="2:2" x14ac:dyDescent="0.2">
      <c r="B2362" s="40"/>
    </row>
    <row r="2363" spans="2:2" x14ac:dyDescent="0.2">
      <c r="B2363" s="40"/>
    </row>
    <row r="2364" spans="2:2" x14ac:dyDescent="0.2">
      <c r="B2364" s="40"/>
    </row>
    <row r="2365" spans="2:2" x14ac:dyDescent="0.2">
      <c r="B2365" s="40"/>
    </row>
    <row r="2366" spans="2:2" x14ac:dyDescent="0.2">
      <c r="B2366" s="40"/>
    </row>
    <row r="2367" spans="2:2" x14ac:dyDescent="0.2">
      <c r="B2367" s="40"/>
    </row>
    <row r="2368" spans="2:2" x14ac:dyDescent="0.2">
      <c r="B2368" s="40"/>
    </row>
    <row r="2369" spans="2:2" x14ac:dyDescent="0.2">
      <c r="B2369" s="40"/>
    </row>
    <row r="2370" spans="2:2" x14ac:dyDescent="0.2">
      <c r="B2370" s="40"/>
    </row>
    <row r="2371" spans="2:2" x14ac:dyDescent="0.2">
      <c r="B2371" s="40"/>
    </row>
    <row r="2372" spans="2:2" x14ac:dyDescent="0.2">
      <c r="B2372" s="40"/>
    </row>
    <row r="2373" spans="2:2" x14ac:dyDescent="0.2">
      <c r="B2373" s="40"/>
    </row>
    <row r="2374" spans="2:2" x14ac:dyDescent="0.2">
      <c r="B2374" s="40"/>
    </row>
    <row r="2375" spans="2:2" x14ac:dyDescent="0.2">
      <c r="B2375" s="40"/>
    </row>
    <row r="2376" spans="2:2" x14ac:dyDescent="0.2">
      <c r="B2376" s="40"/>
    </row>
    <row r="2377" spans="2:2" x14ac:dyDescent="0.2">
      <c r="B2377" s="40"/>
    </row>
    <row r="2378" spans="2:2" x14ac:dyDescent="0.2">
      <c r="B2378" s="40"/>
    </row>
    <row r="2379" spans="2:2" x14ac:dyDescent="0.2">
      <c r="B2379" s="40"/>
    </row>
    <row r="2380" spans="2:2" x14ac:dyDescent="0.2">
      <c r="B2380" s="40"/>
    </row>
    <row r="2381" spans="2:2" x14ac:dyDescent="0.2">
      <c r="B2381" s="40"/>
    </row>
    <row r="2382" spans="2:2" x14ac:dyDescent="0.2">
      <c r="B2382" s="40"/>
    </row>
    <row r="2383" spans="2:2" x14ac:dyDescent="0.2">
      <c r="B2383" s="40"/>
    </row>
    <row r="2384" spans="2:2" x14ac:dyDescent="0.2">
      <c r="B2384" s="40"/>
    </row>
    <row r="2385" spans="2:2" x14ac:dyDescent="0.2">
      <c r="B2385" s="40"/>
    </row>
    <row r="2386" spans="2:2" x14ac:dyDescent="0.2">
      <c r="B2386" s="40"/>
    </row>
    <row r="2387" spans="2:2" x14ac:dyDescent="0.2">
      <c r="B2387" s="40"/>
    </row>
    <row r="2388" spans="2:2" x14ac:dyDescent="0.2">
      <c r="B2388" s="40"/>
    </row>
    <row r="2389" spans="2:2" x14ac:dyDescent="0.2">
      <c r="B2389" s="40"/>
    </row>
    <row r="2390" spans="2:2" x14ac:dyDescent="0.2">
      <c r="B2390" s="40"/>
    </row>
    <row r="2391" spans="2:2" x14ac:dyDescent="0.2">
      <c r="B2391" s="40"/>
    </row>
    <row r="2392" spans="2:2" x14ac:dyDescent="0.2">
      <c r="B2392" s="40"/>
    </row>
    <row r="2393" spans="2:2" x14ac:dyDescent="0.2">
      <c r="B2393" s="40"/>
    </row>
    <row r="2394" spans="2:2" x14ac:dyDescent="0.2">
      <c r="B2394" s="40"/>
    </row>
    <row r="2395" spans="2:2" x14ac:dyDescent="0.2">
      <c r="B2395" s="40"/>
    </row>
    <row r="2396" spans="2:2" x14ac:dyDescent="0.2">
      <c r="B2396" s="40"/>
    </row>
    <row r="2397" spans="2:2" x14ac:dyDescent="0.2">
      <c r="B2397" s="40"/>
    </row>
    <row r="2398" spans="2:2" x14ac:dyDescent="0.2">
      <c r="B2398" s="40"/>
    </row>
    <row r="2399" spans="2:2" x14ac:dyDescent="0.2">
      <c r="B2399" s="40"/>
    </row>
    <row r="2400" spans="2:2" x14ac:dyDescent="0.2">
      <c r="B2400" s="40"/>
    </row>
    <row r="2401" spans="2:2" x14ac:dyDescent="0.2">
      <c r="B2401" s="40"/>
    </row>
    <row r="2402" spans="2:2" x14ac:dyDescent="0.2">
      <c r="B2402" s="40"/>
    </row>
    <row r="2403" spans="2:2" x14ac:dyDescent="0.2">
      <c r="B2403" s="40"/>
    </row>
    <row r="2404" spans="2:2" x14ac:dyDescent="0.2">
      <c r="B2404" s="40"/>
    </row>
    <row r="2405" spans="2:2" x14ac:dyDescent="0.2">
      <c r="B2405" s="40"/>
    </row>
    <row r="2406" spans="2:2" x14ac:dyDescent="0.2">
      <c r="B2406" s="40"/>
    </row>
    <row r="2407" spans="2:2" x14ac:dyDescent="0.2">
      <c r="B2407" s="40"/>
    </row>
    <row r="2408" spans="2:2" x14ac:dyDescent="0.2">
      <c r="B2408" s="40"/>
    </row>
    <row r="2409" spans="2:2" x14ac:dyDescent="0.2">
      <c r="B2409" s="40"/>
    </row>
    <row r="2410" spans="2:2" x14ac:dyDescent="0.2">
      <c r="B2410" s="40"/>
    </row>
    <row r="2411" spans="2:2" x14ac:dyDescent="0.2">
      <c r="B2411" s="40"/>
    </row>
    <row r="2412" spans="2:2" x14ac:dyDescent="0.2">
      <c r="B2412" s="40"/>
    </row>
    <row r="2413" spans="2:2" x14ac:dyDescent="0.2">
      <c r="B2413" s="40"/>
    </row>
    <row r="2414" spans="2:2" x14ac:dyDescent="0.2">
      <c r="B2414" s="40"/>
    </row>
    <row r="2415" spans="2:2" x14ac:dyDescent="0.2">
      <c r="B2415" s="40"/>
    </row>
    <row r="2416" spans="2:2" x14ac:dyDescent="0.2">
      <c r="B2416" s="40"/>
    </row>
    <row r="2417" spans="2:2" x14ac:dyDescent="0.2">
      <c r="B2417" s="40"/>
    </row>
    <row r="2418" spans="2:2" x14ac:dyDescent="0.2">
      <c r="B2418" s="40"/>
    </row>
    <row r="2419" spans="2:2" x14ac:dyDescent="0.2">
      <c r="B2419" s="40"/>
    </row>
    <row r="2420" spans="2:2" x14ac:dyDescent="0.2">
      <c r="B2420" s="40"/>
    </row>
    <row r="2421" spans="2:2" x14ac:dyDescent="0.2">
      <c r="B2421" s="40"/>
    </row>
    <row r="2422" spans="2:2" x14ac:dyDescent="0.2">
      <c r="B2422" s="40"/>
    </row>
    <row r="2423" spans="2:2" x14ac:dyDescent="0.2">
      <c r="B2423" s="40"/>
    </row>
    <row r="2424" spans="2:2" x14ac:dyDescent="0.2">
      <c r="B2424" s="40"/>
    </row>
    <row r="2425" spans="2:2" x14ac:dyDescent="0.2">
      <c r="B2425" s="40"/>
    </row>
    <row r="2426" spans="2:2" x14ac:dyDescent="0.2">
      <c r="B2426" s="40"/>
    </row>
    <row r="2427" spans="2:2" x14ac:dyDescent="0.2">
      <c r="B2427" s="40"/>
    </row>
    <row r="2428" spans="2:2" x14ac:dyDescent="0.2">
      <c r="B2428" s="40"/>
    </row>
    <row r="2429" spans="2:2" x14ac:dyDescent="0.2">
      <c r="B2429" s="40"/>
    </row>
    <row r="2430" spans="2:2" x14ac:dyDescent="0.2">
      <c r="B2430" s="40"/>
    </row>
    <row r="2431" spans="2:2" x14ac:dyDescent="0.2">
      <c r="B2431" s="40"/>
    </row>
    <row r="2432" spans="2:2" x14ac:dyDescent="0.2">
      <c r="B2432" s="40"/>
    </row>
    <row r="2433" spans="2:2" x14ac:dyDescent="0.2">
      <c r="B2433" s="40"/>
    </row>
    <row r="2434" spans="2:2" x14ac:dyDescent="0.2">
      <c r="B2434" s="40"/>
    </row>
    <row r="2435" spans="2:2" x14ac:dyDescent="0.2">
      <c r="B2435" s="40"/>
    </row>
    <row r="2436" spans="2:2" x14ac:dyDescent="0.2">
      <c r="B2436" s="40"/>
    </row>
    <row r="2437" spans="2:2" x14ac:dyDescent="0.2">
      <c r="B2437" s="40"/>
    </row>
    <row r="2438" spans="2:2" x14ac:dyDescent="0.2">
      <c r="B2438" s="40"/>
    </row>
    <row r="2439" spans="2:2" x14ac:dyDescent="0.2">
      <c r="B2439" s="40"/>
    </row>
    <row r="2440" spans="2:2" x14ac:dyDescent="0.2">
      <c r="B2440" s="40"/>
    </row>
    <row r="2441" spans="2:2" x14ac:dyDescent="0.2">
      <c r="B2441" s="40"/>
    </row>
    <row r="2442" spans="2:2" x14ac:dyDescent="0.2">
      <c r="B2442" s="40"/>
    </row>
    <row r="2443" spans="2:2" x14ac:dyDescent="0.2">
      <c r="B2443" s="40"/>
    </row>
    <row r="2444" spans="2:2" x14ac:dyDescent="0.2">
      <c r="B2444" s="40"/>
    </row>
    <row r="2445" spans="2:2" x14ac:dyDescent="0.2">
      <c r="B2445" s="40"/>
    </row>
    <row r="2446" spans="2:2" x14ac:dyDescent="0.2">
      <c r="B2446" s="40"/>
    </row>
    <row r="2447" spans="2:2" x14ac:dyDescent="0.2">
      <c r="B2447" s="40"/>
    </row>
    <row r="2448" spans="2:2" x14ac:dyDescent="0.2">
      <c r="B2448" s="40"/>
    </row>
    <row r="2449" spans="2:2" x14ac:dyDescent="0.2">
      <c r="B2449" s="40"/>
    </row>
    <row r="2450" spans="2:2" x14ac:dyDescent="0.2">
      <c r="B2450" s="40"/>
    </row>
    <row r="2451" spans="2:2" x14ac:dyDescent="0.2">
      <c r="B2451" s="40"/>
    </row>
    <row r="2452" spans="2:2" x14ac:dyDescent="0.2">
      <c r="B2452" s="40"/>
    </row>
    <row r="2453" spans="2:2" x14ac:dyDescent="0.2">
      <c r="B2453" s="40"/>
    </row>
    <row r="2454" spans="2:2" x14ac:dyDescent="0.2">
      <c r="B2454" s="40"/>
    </row>
    <row r="2455" spans="2:2" x14ac:dyDescent="0.2">
      <c r="B2455" s="40"/>
    </row>
    <row r="2456" spans="2:2" x14ac:dyDescent="0.2">
      <c r="B2456" s="40"/>
    </row>
    <row r="2457" spans="2:2" x14ac:dyDescent="0.2">
      <c r="B2457" s="40"/>
    </row>
    <row r="2458" spans="2:2" x14ac:dyDescent="0.2">
      <c r="B2458" s="40"/>
    </row>
    <row r="2459" spans="2:2" x14ac:dyDescent="0.2">
      <c r="B2459" s="40"/>
    </row>
    <row r="2460" spans="2:2" x14ac:dyDescent="0.2">
      <c r="B2460" s="40"/>
    </row>
    <row r="2461" spans="2:2" x14ac:dyDescent="0.2">
      <c r="B2461" s="40"/>
    </row>
    <row r="2462" spans="2:2" x14ac:dyDescent="0.2">
      <c r="B2462" s="40"/>
    </row>
    <row r="2463" spans="2:2" x14ac:dyDescent="0.2">
      <c r="B2463" s="40"/>
    </row>
    <row r="2464" spans="2:2" x14ac:dyDescent="0.2">
      <c r="B2464" s="40"/>
    </row>
    <row r="2465" spans="2:2" x14ac:dyDescent="0.2">
      <c r="B2465" s="40"/>
    </row>
    <row r="2466" spans="2:2" x14ac:dyDescent="0.2">
      <c r="B2466" s="40"/>
    </row>
    <row r="2467" spans="2:2" x14ac:dyDescent="0.2">
      <c r="B2467" s="40"/>
    </row>
    <row r="2468" spans="2:2" x14ac:dyDescent="0.2">
      <c r="B2468" s="40"/>
    </row>
    <row r="2469" spans="2:2" x14ac:dyDescent="0.2">
      <c r="B2469" s="40"/>
    </row>
    <row r="2470" spans="2:2" x14ac:dyDescent="0.2">
      <c r="B2470" s="40"/>
    </row>
    <row r="2471" spans="2:2" x14ac:dyDescent="0.2">
      <c r="B2471" s="40"/>
    </row>
    <row r="2472" spans="2:2" x14ac:dyDescent="0.2">
      <c r="B2472" s="40"/>
    </row>
    <row r="2473" spans="2:2" x14ac:dyDescent="0.2">
      <c r="B2473" s="40"/>
    </row>
    <row r="2474" spans="2:2" x14ac:dyDescent="0.2">
      <c r="B2474" s="40"/>
    </row>
    <row r="2475" spans="2:2" x14ac:dyDescent="0.2">
      <c r="B2475" s="40"/>
    </row>
    <row r="2476" spans="2:2" x14ac:dyDescent="0.2">
      <c r="B2476" s="40"/>
    </row>
    <row r="2477" spans="2:2" x14ac:dyDescent="0.2">
      <c r="B2477" s="40"/>
    </row>
    <row r="2478" spans="2:2" x14ac:dyDescent="0.2">
      <c r="B2478" s="40"/>
    </row>
    <row r="2479" spans="2:2" x14ac:dyDescent="0.2">
      <c r="B2479" s="40"/>
    </row>
    <row r="2480" spans="2:2" x14ac:dyDescent="0.2">
      <c r="B2480" s="40"/>
    </row>
    <row r="2481" spans="2:2" x14ac:dyDescent="0.2">
      <c r="B2481" s="40"/>
    </row>
    <row r="2482" spans="2:2" x14ac:dyDescent="0.2">
      <c r="B2482" s="40"/>
    </row>
    <row r="2483" spans="2:2" x14ac:dyDescent="0.2">
      <c r="B2483" s="40"/>
    </row>
    <row r="2484" spans="2:2" x14ac:dyDescent="0.2">
      <c r="B2484" s="40"/>
    </row>
    <row r="2485" spans="2:2" x14ac:dyDescent="0.2">
      <c r="B2485" s="40"/>
    </row>
    <row r="2486" spans="2:2" x14ac:dyDescent="0.2">
      <c r="B2486" s="40"/>
    </row>
    <row r="2487" spans="2:2" x14ac:dyDescent="0.2">
      <c r="B2487" s="40"/>
    </row>
    <row r="2488" spans="2:2" x14ac:dyDescent="0.2">
      <c r="B2488" s="40"/>
    </row>
    <row r="2489" spans="2:2" x14ac:dyDescent="0.2">
      <c r="B2489" s="40"/>
    </row>
    <row r="2490" spans="2:2" x14ac:dyDescent="0.2">
      <c r="B2490" s="40"/>
    </row>
    <row r="2491" spans="2:2" x14ac:dyDescent="0.2">
      <c r="B2491" s="40"/>
    </row>
    <row r="2492" spans="2:2" x14ac:dyDescent="0.2">
      <c r="B2492" s="40"/>
    </row>
    <row r="2493" spans="2:2" x14ac:dyDescent="0.2">
      <c r="B2493" s="40"/>
    </row>
    <row r="2494" spans="2:2" x14ac:dyDescent="0.2">
      <c r="B2494" s="40"/>
    </row>
    <row r="2495" spans="2:2" x14ac:dyDescent="0.2">
      <c r="B2495" s="40"/>
    </row>
    <row r="2496" spans="2:2" x14ac:dyDescent="0.2">
      <c r="B2496" s="40"/>
    </row>
    <row r="2497" spans="2:2" x14ac:dyDescent="0.2">
      <c r="B2497" s="40"/>
    </row>
    <row r="2498" spans="2:2" x14ac:dyDescent="0.2">
      <c r="B2498" s="40"/>
    </row>
    <row r="2499" spans="2:2" x14ac:dyDescent="0.2">
      <c r="B2499" s="40"/>
    </row>
    <row r="2500" spans="2:2" x14ac:dyDescent="0.2">
      <c r="B2500" s="40"/>
    </row>
    <row r="2501" spans="2:2" x14ac:dyDescent="0.2">
      <c r="B2501" s="40"/>
    </row>
    <row r="2502" spans="2:2" x14ac:dyDescent="0.2">
      <c r="B2502" s="40"/>
    </row>
    <row r="2503" spans="2:2" x14ac:dyDescent="0.2">
      <c r="B2503" s="40"/>
    </row>
    <row r="2504" spans="2:2" x14ac:dyDescent="0.2">
      <c r="B2504" s="40"/>
    </row>
    <row r="2505" spans="2:2" x14ac:dyDescent="0.2">
      <c r="B2505" s="40"/>
    </row>
    <row r="2506" spans="2:2" x14ac:dyDescent="0.2">
      <c r="B2506" s="40"/>
    </row>
    <row r="2507" spans="2:2" x14ac:dyDescent="0.2">
      <c r="B2507" s="40"/>
    </row>
    <row r="2508" spans="2:2" x14ac:dyDescent="0.2">
      <c r="B2508" s="40"/>
    </row>
    <row r="2509" spans="2:2" x14ac:dyDescent="0.2">
      <c r="B2509" s="40"/>
    </row>
    <row r="2510" spans="2:2" x14ac:dyDescent="0.2">
      <c r="B2510" s="40"/>
    </row>
    <row r="2511" spans="2:2" x14ac:dyDescent="0.2">
      <c r="B2511" s="40"/>
    </row>
    <row r="2512" spans="2:2" x14ac:dyDescent="0.2">
      <c r="B2512" s="40"/>
    </row>
    <row r="2513" spans="2:2" x14ac:dyDescent="0.2">
      <c r="B2513" s="40"/>
    </row>
    <row r="2514" spans="2:2" x14ac:dyDescent="0.2">
      <c r="B2514" s="40"/>
    </row>
    <row r="2515" spans="2:2" x14ac:dyDescent="0.2">
      <c r="B2515" s="40"/>
    </row>
    <row r="2516" spans="2:2" x14ac:dyDescent="0.2">
      <c r="B2516" s="40"/>
    </row>
    <row r="2517" spans="2:2" x14ac:dyDescent="0.2">
      <c r="B2517" s="40"/>
    </row>
    <row r="2518" spans="2:2" x14ac:dyDescent="0.2">
      <c r="B2518" s="40"/>
    </row>
    <row r="2519" spans="2:2" x14ac:dyDescent="0.2">
      <c r="B2519" s="40"/>
    </row>
    <row r="2520" spans="2:2" x14ac:dyDescent="0.2">
      <c r="B2520" s="40"/>
    </row>
    <row r="2521" spans="2:2" x14ac:dyDescent="0.2">
      <c r="B2521" s="40"/>
    </row>
    <row r="2522" spans="2:2" x14ac:dyDescent="0.2">
      <c r="B2522" s="40"/>
    </row>
    <row r="2523" spans="2:2" x14ac:dyDescent="0.2">
      <c r="B2523" s="40"/>
    </row>
    <row r="2524" spans="2:2" x14ac:dyDescent="0.2">
      <c r="B2524" s="40"/>
    </row>
    <row r="2525" spans="2:2" x14ac:dyDescent="0.2">
      <c r="B2525" s="40"/>
    </row>
    <row r="2526" spans="2:2" x14ac:dyDescent="0.2">
      <c r="B2526" s="40"/>
    </row>
    <row r="2527" spans="2:2" x14ac:dyDescent="0.2">
      <c r="B2527" s="40"/>
    </row>
    <row r="2528" spans="2:2" x14ac:dyDescent="0.2">
      <c r="B2528" s="40"/>
    </row>
    <row r="2529" spans="2:2" x14ac:dyDescent="0.2">
      <c r="B2529" s="40"/>
    </row>
    <row r="2530" spans="2:2" x14ac:dyDescent="0.2">
      <c r="B2530" s="40"/>
    </row>
    <row r="2531" spans="2:2" x14ac:dyDescent="0.2">
      <c r="B2531" s="40"/>
    </row>
    <row r="2532" spans="2:2" x14ac:dyDescent="0.2">
      <c r="B2532" s="40"/>
    </row>
    <row r="2533" spans="2:2" x14ac:dyDescent="0.2">
      <c r="B2533" s="40"/>
    </row>
    <row r="2534" spans="2:2" x14ac:dyDescent="0.2">
      <c r="B2534" s="40"/>
    </row>
    <row r="2535" spans="2:2" x14ac:dyDescent="0.2">
      <c r="B2535" s="40"/>
    </row>
    <row r="2536" spans="2:2" x14ac:dyDescent="0.2">
      <c r="B2536" s="40"/>
    </row>
    <row r="2537" spans="2:2" x14ac:dyDescent="0.2">
      <c r="B2537" s="40"/>
    </row>
    <row r="2538" spans="2:2" x14ac:dyDescent="0.2">
      <c r="B2538" s="40"/>
    </row>
    <row r="2539" spans="2:2" x14ac:dyDescent="0.2">
      <c r="B2539" s="40"/>
    </row>
    <row r="2540" spans="2:2" x14ac:dyDescent="0.2">
      <c r="B2540" s="40"/>
    </row>
    <row r="2541" spans="2:2" x14ac:dyDescent="0.2">
      <c r="B2541" s="40"/>
    </row>
    <row r="2542" spans="2:2" x14ac:dyDescent="0.2">
      <c r="B2542" s="40"/>
    </row>
    <row r="2543" spans="2:2" x14ac:dyDescent="0.2">
      <c r="B2543" s="40"/>
    </row>
    <row r="2544" spans="2:2" x14ac:dyDescent="0.2">
      <c r="B2544" s="40"/>
    </row>
    <row r="2545" spans="2:2" x14ac:dyDescent="0.2">
      <c r="B2545" s="40"/>
    </row>
    <row r="2546" spans="2:2" x14ac:dyDescent="0.2">
      <c r="B2546" s="40"/>
    </row>
    <row r="2547" spans="2:2" x14ac:dyDescent="0.2">
      <c r="B2547" s="40"/>
    </row>
    <row r="2548" spans="2:2" x14ac:dyDescent="0.2">
      <c r="B2548" s="40"/>
    </row>
    <row r="2549" spans="2:2" x14ac:dyDescent="0.2">
      <c r="B2549" s="40"/>
    </row>
    <row r="2550" spans="2:2" x14ac:dyDescent="0.2">
      <c r="B2550" s="40"/>
    </row>
    <row r="2551" spans="2:2" x14ac:dyDescent="0.2">
      <c r="B2551" s="40"/>
    </row>
    <row r="2552" spans="2:2" x14ac:dyDescent="0.2">
      <c r="B2552" s="40"/>
    </row>
    <row r="2553" spans="2:2" x14ac:dyDescent="0.2">
      <c r="B2553" s="40"/>
    </row>
    <row r="2554" spans="2:2" x14ac:dyDescent="0.2">
      <c r="B2554" s="40"/>
    </row>
    <row r="2555" spans="2:2" x14ac:dyDescent="0.2">
      <c r="B2555" s="40"/>
    </row>
    <row r="2556" spans="2:2" x14ac:dyDescent="0.2">
      <c r="B2556" s="40"/>
    </row>
    <row r="2557" spans="2:2" x14ac:dyDescent="0.2">
      <c r="B2557" s="40"/>
    </row>
    <row r="2558" spans="2:2" x14ac:dyDescent="0.2">
      <c r="B2558" s="40"/>
    </row>
    <row r="2559" spans="2:2" x14ac:dyDescent="0.2">
      <c r="B2559" s="40"/>
    </row>
    <row r="2560" spans="2:2" x14ac:dyDescent="0.2">
      <c r="B2560" s="40"/>
    </row>
    <row r="2561" spans="2:2" x14ac:dyDescent="0.2">
      <c r="B2561" s="40"/>
    </row>
    <row r="2562" spans="2:2" x14ac:dyDescent="0.2">
      <c r="B2562" s="40"/>
    </row>
    <row r="2563" spans="2:2" x14ac:dyDescent="0.2">
      <c r="B2563" s="40"/>
    </row>
    <row r="2564" spans="2:2" x14ac:dyDescent="0.2">
      <c r="B2564" s="40"/>
    </row>
    <row r="2565" spans="2:2" x14ac:dyDescent="0.2">
      <c r="B2565" s="40"/>
    </row>
    <row r="2566" spans="2:2" x14ac:dyDescent="0.2">
      <c r="B2566" s="40"/>
    </row>
    <row r="2567" spans="2:2" x14ac:dyDescent="0.2">
      <c r="B2567" s="40"/>
    </row>
    <row r="2568" spans="2:2" x14ac:dyDescent="0.2">
      <c r="B2568" s="40"/>
    </row>
    <row r="2569" spans="2:2" x14ac:dyDescent="0.2">
      <c r="B2569" s="40"/>
    </row>
    <row r="2570" spans="2:2" x14ac:dyDescent="0.2">
      <c r="B2570" s="40"/>
    </row>
    <row r="2571" spans="2:2" x14ac:dyDescent="0.2">
      <c r="B2571" s="40"/>
    </row>
    <row r="2572" spans="2:2" x14ac:dyDescent="0.2">
      <c r="B2572" s="40"/>
    </row>
    <row r="2573" spans="2:2" x14ac:dyDescent="0.2">
      <c r="B2573" s="40"/>
    </row>
    <row r="2574" spans="2:2" x14ac:dyDescent="0.2">
      <c r="B2574" s="40"/>
    </row>
    <row r="2575" spans="2:2" x14ac:dyDescent="0.2">
      <c r="B2575" s="40"/>
    </row>
    <row r="2576" spans="2:2" x14ac:dyDescent="0.2">
      <c r="B2576" s="40"/>
    </row>
    <row r="2577" spans="2:2" x14ac:dyDescent="0.2">
      <c r="B2577" s="40"/>
    </row>
    <row r="2578" spans="2:2" x14ac:dyDescent="0.2">
      <c r="B2578" s="40"/>
    </row>
    <row r="2579" spans="2:2" x14ac:dyDescent="0.2">
      <c r="B2579" s="40"/>
    </row>
    <row r="2580" spans="2:2" x14ac:dyDescent="0.2">
      <c r="B2580" s="40"/>
    </row>
    <row r="2581" spans="2:2" x14ac:dyDescent="0.2">
      <c r="B2581" s="40"/>
    </row>
    <row r="2582" spans="2:2" x14ac:dyDescent="0.2">
      <c r="B2582" s="40"/>
    </row>
    <row r="2583" spans="2:2" x14ac:dyDescent="0.2">
      <c r="B2583" s="40"/>
    </row>
    <row r="2584" spans="2:2" x14ac:dyDescent="0.2">
      <c r="B2584" s="40"/>
    </row>
    <row r="2585" spans="2:2" x14ac:dyDescent="0.2">
      <c r="B2585" s="40"/>
    </row>
    <row r="2586" spans="2:2" x14ac:dyDescent="0.2">
      <c r="B2586" s="40"/>
    </row>
    <row r="2587" spans="2:2" x14ac:dyDescent="0.2">
      <c r="B2587" s="40"/>
    </row>
    <row r="2588" spans="2:2" x14ac:dyDescent="0.2">
      <c r="B2588" s="40"/>
    </row>
    <row r="2589" spans="2:2" x14ac:dyDescent="0.2">
      <c r="B2589" s="40"/>
    </row>
    <row r="2590" spans="2:2" x14ac:dyDescent="0.2">
      <c r="B2590" s="40"/>
    </row>
    <row r="2591" spans="2:2" x14ac:dyDescent="0.2">
      <c r="B2591" s="40"/>
    </row>
    <row r="2592" spans="2:2" x14ac:dyDescent="0.2">
      <c r="B2592" s="40"/>
    </row>
    <row r="2593" spans="2:2" x14ac:dyDescent="0.2">
      <c r="B2593" s="40"/>
    </row>
    <row r="2594" spans="2:2" x14ac:dyDescent="0.2">
      <c r="B2594" s="40"/>
    </row>
    <row r="2595" spans="2:2" x14ac:dyDescent="0.2">
      <c r="B2595" s="40"/>
    </row>
    <row r="2596" spans="2:2" x14ac:dyDescent="0.2">
      <c r="B2596" s="40"/>
    </row>
    <row r="2597" spans="2:2" x14ac:dyDescent="0.2">
      <c r="B2597" s="40"/>
    </row>
    <row r="2598" spans="2:2" x14ac:dyDescent="0.2">
      <c r="B2598" s="40"/>
    </row>
    <row r="2599" spans="2:2" x14ac:dyDescent="0.2">
      <c r="B2599" s="40"/>
    </row>
    <row r="2600" spans="2:2" x14ac:dyDescent="0.2">
      <c r="B2600" s="40"/>
    </row>
    <row r="2601" spans="2:2" x14ac:dyDescent="0.2">
      <c r="B2601" s="40"/>
    </row>
    <row r="2602" spans="2:2" x14ac:dyDescent="0.2">
      <c r="B2602" s="40"/>
    </row>
    <row r="2603" spans="2:2" x14ac:dyDescent="0.2">
      <c r="B2603" s="40"/>
    </row>
    <row r="2604" spans="2:2" x14ac:dyDescent="0.2">
      <c r="B2604" s="40"/>
    </row>
    <row r="2605" spans="2:2" x14ac:dyDescent="0.2">
      <c r="B2605" s="40"/>
    </row>
    <row r="2606" spans="2:2" x14ac:dyDescent="0.2">
      <c r="B2606" s="40"/>
    </row>
    <row r="2607" spans="2:2" x14ac:dyDescent="0.2">
      <c r="B2607" s="40"/>
    </row>
    <row r="2608" spans="2:2" x14ac:dyDescent="0.2">
      <c r="B2608" s="40"/>
    </row>
    <row r="2609" spans="2:2" x14ac:dyDescent="0.2">
      <c r="B2609" s="40"/>
    </row>
    <row r="2610" spans="2:2" x14ac:dyDescent="0.2">
      <c r="B2610" s="40"/>
    </row>
    <row r="2611" spans="2:2" x14ac:dyDescent="0.2">
      <c r="B2611" s="40"/>
    </row>
    <row r="2612" spans="2:2" x14ac:dyDescent="0.2">
      <c r="B2612" s="40"/>
    </row>
    <row r="2613" spans="2:2" x14ac:dyDescent="0.2">
      <c r="B2613" s="40"/>
    </row>
    <row r="2614" spans="2:2" x14ac:dyDescent="0.2">
      <c r="B2614" s="40"/>
    </row>
    <row r="2615" spans="2:2" x14ac:dyDescent="0.2">
      <c r="B2615" s="40"/>
    </row>
    <row r="2616" spans="2:2" x14ac:dyDescent="0.2">
      <c r="B2616" s="40"/>
    </row>
    <row r="2617" spans="2:2" x14ac:dyDescent="0.2">
      <c r="B2617" s="40"/>
    </row>
    <row r="2618" spans="2:2" x14ac:dyDescent="0.2">
      <c r="B2618" s="40"/>
    </row>
    <row r="2619" spans="2:2" x14ac:dyDescent="0.2">
      <c r="B2619" s="40"/>
    </row>
    <row r="2620" spans="2:2" x14ac:dyDescent="0.2">
      <c r="B2620" s="40"/>
    </row>
    <row r="2621" spans="2:2" x14ac:dyDescent="0.2">
      <c r="B2621" s="40"/>
    </row>
    <row r="2622" spans="2:2" x14ac:dyDescent="0.2">
      <c r="B2622" s="40"/>
    </row>
    <row r="2623" spans="2:2" x14ac:dyDescent="0.2">
      <c r="B2623" s="40"/>
    </row>
    <row r="2624" spans="2:2" x14ac:dyDescent="0.2">
      <c r="B2624" s="40"/>
    </row>
    <row r="2625" spans="2:2" x14ac:dyDescent="0.2">
      <c r="B2625" s="40"/>
    </row>
    <row r="2626" spans="2:2" x14ac:dyDescent="0.2">
      <c r="B2626" s="40"/>
    </row>
    <row r="2627" spans="2:2" x14ac:dyDescent="0.2">
      <c r="B2627" s="40"/>
    </row>
    <row r="2628" spans="2:2" x14ac:dyDescent="0.2">
      <c r="B2628" s="40"/>
    </row>
    <row r="2629" spans="2:2" x14ac:dyDescent="0.2">
      <c r="B2629" s="40"/>
    </row>
    <row r="2630" spans="2:2" x14ac:dyDescent="0.2">
      <c r="B2630" s="40"/>
    </row>
    <row r="2631" spans="2:2" x14ac:dyDescent="0.2">
      <c r="B2631" s="40"/>
    </row>
    <row r="2632" spans="2:2" x14ac:dyDescent="0.2">
      <c r="B2632" s="40"/>
    </row>
    <row r="2633" spans="2:2" x14ac:dyDescent="0.2">
      <c r="B2633" s="40"/>
    </row>
    <row r="2634" spans="2:2" x14ac:dyDescent="0.2">
      <c r="B2634" s="40"/>
    </row>
    <row r="2635" spans="2:2" x14ac:dyDescent="0.2">
      <c r="B2635" s="40"/>
    </row>
    <row r="2636" spans="2:2" x14ac:dyDescent="0.2">
      <c r="B2636" s="40"/>
    </row>
    <row r="2637" spans="2:2" x14ac:dyDescent="0.2">
      <c r="B2637" s="40"/>
    </row>
    <row r="2638" spans="2:2" x14ac:dyDescent="0.2">
      <c r="B2638" s="40"/>
    </row>
    <row r="2639" spans="2:2" x14ac:dyDescent="0.2">
      <c r="B2639" s="40"/>
    </row>
    <row r="2640" spans="2:2" x14ac:dyDescent="0.2">
      <c r="B2640" s="40"/>
    </row>
    <row r="2641" spans="2:2" x14ac:dyDescent="0.2">
      <c r="B2641" s="40"/>
    </row>
    <row r="2642" spans="2:2" x14ac:dyDescent="0.2">
      <c r="B2642" s="40"/>
    </row>
    <row r="2643" spans="2:2" x14ac:dyDescent="0.2">
      <c r="B2643" s="40"/>
    </row>
    <row r="2644" spans="2:2" x14ac:dyDescent="0.2">
      <c r="B2644" s="40"/>
    </row>
    <row r="2645" spans="2:2" x14ac:dyDescent="0.2">
      <c r="B2645" s="40"/>
    </row>
    <row r="2646" spans="2:2" x14ac:dyDescent="0.2">
      <c r="B2646" s="40"/>
    </row>
    <row r="2647" spans="2:2" x14ac:dyDescent="0.2">
      <c r="B2647" s="40"/>
    </row>
    <row r="2648" spans="2:2" x14ac:dyDescent="0.2">
      <c r="B2648" s="40"/>
    </row>
    <row r="2649" spans="2:2" x14ac:dyDescent="0.2">
      <c r="B2649" s="40"/>
    </row>
    <row r="2650" spans="2:2" x14ac:dyDescent="0.2">
      <c r="B2650" s="40"/>
    </row>
    <row r="2651" spans="2:2" x14ac:dyDescent="0.2">
      <c r="B2651" s="40"/>
    </row>
    <row r="2652" spans="2:2" x14ac:dyDescent="0.2">
      <c r="B2652" s="40"/>
    </row>
    <row r="2653" spans="2:2" x14ac:dyDescent="0.2">
      <c r="B2653" s="40"/>
    </row>
    <row r="2654" spans="2:2" x14ac:dyDescent="0.2">
      <c r="B2654" s="40"/>
    </row>
    <row r="2655" spans="2:2" x14ac:dyDescent="0.2">
      <c r="B2655" s="40"/>
    </row>
    <row r="2656" spans="2:2" x14ac:dyDescent="0.2">
      <c r="B2656" s="40"/>
    </row>
    <row r="2657" spans="2:2" x14ac:dyDescent="0.2">
      <c r="B2657" s="40"/>
    </row>
    <row r="2658" spans="2:2" x14ac:dyDescent="0.2">
      <c r="B2658" s="40"/>
    </row>
    <row r="2659" spans="2:2" x14ac:dyDescent="0.2">
      <c r="B2659" s="40"/>
    </row>
    <row r="2660" spans="2:2" x14ac:dyDescent="0.2">
      <c r="B2660" s="40"/>
    </row>
    <row r="2661" spans="2:2" x14ac:dyDescent="0.2">
      <c r="B2661" s="40"/>
    </row>
    <row r="2662" spans="2:2" x14ac:dyDescent="0.2">
      <c r="B2662" s="40"/>
    </row>
    <row r="2663" spans="2:2" x14ac:dyDescent="0.2">
      <c r="B2663" s="40"/>
    </row>
    <row r="2664" spans="2:2" x14ac:dyDescent="0.2">
      <c r="B2664" s="40"/>
    </row>
    <row r="2665" spans="2:2" x14ac:dyDescent="0.2">
      <c r="B2665" s="40"/>
    </row>
    <row r="2666" spans="2:2" x14ac:dyDescent="0.2">
      <c r="B2666" s="40"/>
    </row>
    <row r="2667" spans="2:2" x14ac:dyDescent="0.2">
      <c r="B2667" s="40"/>
    </row>
    <row r="2668" spans="2:2" x14ac:dyDescent="0.2">
      <c r="B2668" s="40"/>
    </row>
    <row r="2669" spans="2:2" x14ac:dyDescent="0.2">
      <c r="B2669" s="40"/>
    </row>
    <row r="2670" spans="2:2" x14ac:dyDescent="0.2">
      <c r="B2670" s="40"/>
    </row>
    <row r="2671" spans="2:2" x14ac:dyDescent="0.2">
      <c r="B2671" s="40"/>
    </row>
    <row r="2672" spans="2:2" x14ac:dyDescent="0.2">
      <c r="B2672" s="40"/>
    </row>
    <row r="2673" spans="2:2" x14ac:dyDescent="0.2">
      <c r="B2673" s="40"/>
    </row>
    <row r="2674" spans="2:2" x14ac:dyDescent="0.2">
      <c r="B2674" s="40"/>
    </row>
    <row r="2675" spans="2:2" x14ac:dyDescent="0.2">
      <c r="B2675" s="40"/>
    </row>
    <row r="2676" spans="2:2" x14ac:dyDescent="0.2">
      <c r="B2676" s="40"/>
    </row>
    <row r="2677" spans="2:2" x14ac:dyDescent="0.2">
      <c r="B2677" s="40"/>
    </row>
    <row r="2678" spans="2:2" x14ac:dyDescent="0.2">
      <c r="B2678" s="40"/>
    </row>
    <row r="2679" spans="2:2" x14ac:dyDescent="0.2">
      <c r="B2679" s="40"/>
    </row>
    <row r="2680" spans="2:2" x14ac:dyDescent="0.2">
      <c r="B2680" s="40"/>
    </row>
    <row r="2681" spans="2:2" x14ac:dyDescent="0.2">
      <c r="B2681" s="40"/>
    </row>
    <row r="2682" spans="2:2" x14ac:dyDescent="0.2">
      <c r="B2682" s="40"/>
    </row>
    <row r="2683" spans="2:2" x14ac:dyDescent="0.2">
      <c r="B2683" s="40"/>
    </row>
    <row r="2684" spans="2:2" x14ac:dyDescent="0.2">
      <c r="B2684" s="40"/>
    </row>
    <row r="2685" spans="2:2" x14ac:dyDescent="0.2">
      <c r="B2685" s="40"/>
    </row>
    <row r="2686" spans="2:2" x14ac:dyDescent="0.2">
      <c r="B2686" s="40"/>
    </row>
    <row r="2687" spans="2:2" x14ac:dyDescent="0.2">
      <c r="B2687" s="40"/>
    </row>
    <row r="2688" spans="2:2" x14ac:dyDescent="0.2">
      <c r="B2688" s="40"/>
    </row>
    <row r="2689" spans="2:2" x14ac:dyDescent="0.2">
      <c r="B2689" s="40"/>
    </row>
    <row r="2690" spans="2:2" x14ac:dyDescent="0.2">
      <c r="B2690" s="40"/>
    </row>
    <row r="2691" spans="2:2" x14ac:dyDescent="0.2">
      <c r="B2691" s="40"/>
    </row>
    <row r="2692" spans="2:2" x14ac:dyDescent="0.2">
      <c r="B2692" s="40"/>
    </row>
    <row r="2693" spans="2:2" x14ac:dyDescent="0.2">
      <c r="B2693" s="40"/>
    </row>
    <row r="2694" spans="2:2" x14ac:dyDescent="0.2">
      <c r="B2694" s="40"/>
    </row>
    <row r="2695" spans="2:2" x14ac:dyDescent="0.2">
      <c r="B2695" s="40"/>
    </row>
    <row r="2696" spans="2:2" x14ac:dyDescent="0.2">
      <c r="B2696" s="40"/>
    </row>
    <row r="2697" spans="2:2" x14ac:dyDescent="0.2">
      <c r="B2697" s="40"/>
    </row>
    <row r="2698" spans="2:2" x14ac:dyDescent="0.2">
      <c r="B2698" s="40"/>
    </row>
    <row r="2699" spans="2:2" x14ac:dyDescent="0.2">
      <c r="B2699" s="40"/>
    </row>
    <row r="2700" spans="2:2" x14ac:dyDescent="0.2">
      <c r="B2700" s="40"/>
    </row>
    <row r="2701" spans="2:2" x14ac:dyDescent="0.2">
      <c r="B2701" s="40"/>
    </row>
    <row r="2702" spans="2:2" x14ac:dyDescent="0.2">
      <c r="B2702" s="40"/>
    </row>
    <row r="2703" spans="2:2" x14ac:dyDescent="0.2">
      <c r="B2703" s="40"/>
    </row>
    <row r="2704" spans="2:2" x14ac:dyDescent="0.2">
      <c r="B2704" s="40"/>
    </row>
    <row r="2705" spans="2:2" x14ac:dyDescent="0.2">
      <c r="B2705" s="40"/>
    </row>
    <row r="2706" spans="2:2" x14ac:dyDescent="0.2">
      <c r="B2706" s="40"/>
    </row>
    <row r="2707" spans="2:2" x14ac:dyDescent="0.2">
      <c r="B2707" s="40"/>
    </row>
    <row r="2708" spans="2:2" x14ac:dyDescent="0.2">
      <c r="B2708" s="40"/>
    </row>
    <row r="2709" spans="2:2" x14ac:dyDescent="0.2">
      <c r="B2709" s="40"/>
    </row>
    <row r="2710" spans="2:2" x14ac:dyDescent="0.2">
      <c r="B2710" s="40"/>
    </row>
    <row r="2711" spans="2:2" x14ac:dyDescent="0.2">
      <c r="B2711" s="40"/>
    </row>
    <row r="2712" spans="2:2" x14ac:dyDescent="0.2">
      <c r="B2712" s="40"/>
    </row>
    <row r="2713" spans="2:2" x14ac:dyDescent="0.2">
      <c r="B2713" s="40"/>
    </row>
    <row r="2714" spans="2:2" x14ac:dyDescent="0.2">
      <c r="B2714" s="40"/>
    </row>
    <row r="2715" spans="2:2" x14ac:dyDescent="0.2">
      <c r="B2715" s="40"/>
    </row>
    <row r="2716" spans="2:2" x14ac:dyDescent="0.2">
      <c r="B2716" s="40"/>
    </row>
    <row r="2717" spans="2:2" x14ac:dyDescent="0.2">
      <c r="B2717" s="40"/>
    </row>
    <row r="2718" spans="2:2" x14ac:dyDescent="0.2">
      <c r="B2718" s="40"/>
    </row>
    <row r="2719" spans="2:2" x14ac:dyDescent="0.2">
      <c r="B2719" s="40"/>
    </row>
    <row r="2720" spans="2:2" x14ac:dyDescent="0.2">
      <c r="B2720" s="40"/>
    </row>
    <row r="2721" spans="2:2" x14ac:dyDescent="0.2">
      <c r="B2721" s="40"/>
    </row>
    <row r="2722" spans="2:2" x14ac:dyDescent="0.2">
      <c r="B2722" s="40"/>
    </row>
    <row r="2723" spans="2:2" x14ac:dyDescent="0.2">
      <c r="B2723" s="40"/>
    </row>
    <row r="2724" spans="2:2" x14ac:dyDescent="0.2">
      <c r="B2724" s="40"/>
    </row>
    <row r="2725" spans="2:2" x14ac:dyDescent="0.2">
      <c r="B2725" s="40"/>
    </row>
    <row r="2726" spans="2:2" x14ac:dyDescent="0.2">
      <c r="B2726" s="40"/>
    </row>
    <row r="2727" spans="2:2" x14ac:dyDescent="0.2">
      <c r="B2727" s="40"/>
    </row>
    <row r="2728" spans="2:2" x14ac:dyDescent="0.2">
      <c r="B2728" s="40"/>
    </row>
    <row r="2729" spans="2:2" x14ac:dyDescent="0.2">
      <c r="B2729" s="40"/>
    </row>
    <row r="2730" spans="2:2" x14ac:dyDescent="0.2">
      <c r="B2730" s="40"/>
    </row>
    <row r="2731" spans="2:2" x14ac:dyDescent="0.2">
      <c r="B2731" s="40"/>
    </row>
    <row r="2732" spans="2:2" x14ac:dyDescent="0.2">
      <c r="B2732" s="40"/>
    </row>
    <row r="2733" spans="2:2" x14ac:dyDescent="0.2">
      <c r="B2733" s="40"/>
    </row>
    <row r="2734" spans="2:2" x14ac:dyDescent="0.2">
      <c r="B2734" s="40"/>
    </row>
    <row r="2735" spans="2:2" x14ac:dyDescent="0.2">
      <c r="B2735" s="40"/>
    </row>
    <row r="2736" spans="2:2" x14ac:dyDescent="0.2">
      <c r="B2736" s="40"/>
    </row>
    <row r="2737" spans="2:2" x14ac:dyDescent="0.2">
      <c r="B2737" s="40"/>
    </row>
    <row r="2738" spans="2:2" x14ac:dyDescent="0.2">
      <c r="B2738" s="40"/>
    </row>
    <row r="2739" spans="2:2" x14ac:dyDescent="0.2">
      <c r="B2739" s="40"/>
    </row>
    <row r="2740" spans="2:2" x14ac:dyDescent="0.2">
      <c r="B2740" s="40"/>
    </row>
    <row r="2741" spans="2:2" x14ac:dyDescent="0.2">
      <c r="B2741" s="40"/>
    </row>
    <row r="2742" spans="2:2" x14ac:dyDescent="0.2">
      <c r="B2742" s="40"/>
    </row>
    <row r="2743" spans="2:2" x14ac:dyDescent="0.2">
      <c r="B2743" s="40"/>
    </row>
    <row r="2744" spans="2:2" x14ac:dyDescent="0.2">
      <c r="B2744" s="40"/>
    </row>
    <row r="2745" spans="2:2" x14ac:dyDescent="0.2">
      <c r="B2745" s="40"/>
    </row>
    <row r="2746" spans="2:2" x14ac:dyDescent="0.2">
      <c r="B2746" s="40"/>
    </row>
    <row r="2747" spans="2:2" x14ac:dyDescent="0.2">
      <c r="B2747" s="40"/>
    </row>
    <row r="2748" spans="2:2" x14ac:dyDescent="0.2">
      <c r="B2748" s="40"/>
    </row>
    <row r="2749" spans="2:2" x14ac:dyDescent="0.2">
      <c r="B2749" s="40"/>
    </row>
    <row r="2750" spans="2:2" x14ac:dyDescent="0.2">
      <c r="B2750" s="40"/>
    </row>
    <row r="2751" spans="2:2" x14ac:dyDescent="0.2">
      <c r="B2751" s="40"/>
    </row>
    <row r="2752" spans="2:2" x14ac:dyDescent="0.2">
      <c r="B2752" s="40"/>
    </row>
    <row r="2753" spans="2:2" x14ac:dyDescent="0.2">
      <c r="B2753" s="40"/>
    </row>
    <row r="2754" spans="2:2" x14ac:dyDescent="0.2">
      <c r="B2754" s="40"/>
    </row>
    <row r="2755" spans="2:2" x14ac:dyDescent="0.2">
      <c r="B2755" s="40"/>
    </row>
    <row r="2756" spans="2:2" x14ac:dyDescent="0.2">
      <c r="B2756" s="40"/>
    </row>
    <row r="2757" spans="2:2" x14ac:dyDescent="0.2">
      <c r="B2757" s="40"/>
    </row>
    <row r="2758" spans="2:2" x14ac:dyDescent="0.2">
      <c r="B2758" s="40"/>
    </row>
    <row r="2759" spans="2:2" x14ac:dyDescent="0.2">
      <c r="B2759" s="40"/>
    </row>
    <row r="2760" spans="2:2" x14ac:dyDescent="0.2">
      <c r="B2760" s="40"/>
    </row>
    <row r="2761" spans="2:2" x14ac:dyDescent="0.2">
      <c r="B2761" s="40"/>
    </row>
    <row r="2762" spans="2:2" x14ac:dyDescent="0.2">
      <c r="B2762" s="40"/>
    </row>
    <row r="2763" spans="2:2" x14ac:dyDescent="0.2">
      <c r="B2763" s="40"/>
    </row>
    <row r="2764" spans="2:2" x14ac:dyDescent="0.2">
      <c r="B2764" s="40"/>
    </row>
    <row r="2765" spans="2:2" x14ac:dyDescent="0.2">
      <c r="B2765" s="40"/>
    </row>
    <row r="2766" spans="2:2" x14ac:dyDescent="0.2">
      <c r="B2766" s="40"/>
    </row>
    <row r="2767" spans="2:2" x14ac:dyDescent="0.2">
      <c r="B2767" s="40"/>
    </row>
    <row r="2768" spans="2:2" x14ac:dyDescent="0.2">
      <c r="B2768" s="40"/>
    </row>
    <row r="2769" spans="2:2" x14ac:dyDescent="0.2">
      <c r="B2769" s="40"/>
    </row>
    <row r="2770" spans="2:2" x14ac:dyDescent="0.2">
      <c r="B2770" s="40"/>
    </row>
    <row r="2771" spans="2:2" x14ac:dyDescent="0.2">
      <c r="B2771" s="40"/>
    </row>
    <row r="2772" spans="2:2" x14ac:dyDescent="0.2">
      <c r="B2772" s="40"/>
    </row>
    <row r="2773" spans="2:2" x14ac:dyDescent="0.2">
      <c r="B2773" s="40"/>
    </row>
    <row r="2774" spans="2:2" x14ac:dyDescent="0.2">
      <c r="B2774" s="40"/>
    </row>
    <row r="2775" spans="2:2" x14ac:dyDescent="0.2">
      <c r="B2775" s="40"/>
    </row>
    <row r="2776" spans="2:2" x14ac:dyDescent="0.2">
      <c r="B2776" s="40"/>
    </row>
    <row r="2777" spans="2:2" x14ac:dyDescent="0.2">
      <c r="B2777" s="40"/>
    </row>
    <row r="2778" spans="2:2" x14ac:dyDescent="0.2">
      <c r="B2778" s="40"/>
    </row>
    <row r="2779" spans="2:2" x14ac:dyDescent="0.2">
      <c r="B2779" s="40"/>
    </row>
    <row r="2780" spans="2:2" x14ac:dyDescent="0.2">
      <c r="B2780" s="40"/>
    </row>
    <row r="2781" spans="2:2" x14ac:dyDescent="0.2">
      <c r="B2781" s="40"/>
    </row>
    <row r="2782" spans="2:2" x14ac:dyDescent="0.2">
      <c r="B2782" s="40"/>
    </row>
    <row r="2783" spans="2:2" x14ac:dyDescent="0.2">
      <c r="B2783" s="40"/>
    </row>
    <row r="2784" spans="2:2" x14ac:dyDescent="0.2">
      <c r="B2784" s="40"/>
    </row>
    <row r="2785" spans="2:2" x14ac:dyDescent="0.2">
      <c r="B2785" s="40"/>
    </row>
    <row r="2786" spans="2:2" x14ac:dyDescent="0.2">
      <c r="B2786" s="40"/>
    </row>
    <row r="2787" spans="2:2" x14ac:dyDescent="0.2">
      <c r="B2787" s="40"/>
    </row>
    <row r="2788" spans="2:2" x14ac:dyDescent="0.2">
      <c r="B2788" s="40"/>
    </row>
    <row r="2789" spans="2:2" x14ac:dyDescent="0.2">
      <c r="B2789" s="40"/>
    </row>
    <row r="2790" spans="2:2" x14ac:dyDescent="0.2">
      <c r="B2790" s="40"/>
    </row>
    <row r="2791" spans="2:2" x14ac:dyDescent="0.2">
      <c r="B2791" s="40"/>
    </row>
    <row r="2792" spans="2:2" x14ac:dyDescent="0.2">
      <c r="B2792" s="40"/>
    </row>
    <row r="2793" spans="2:2" x14ac:dyDescent="0.2">
      <c r="B2793" s="40"/>
    </row>
    <row r="2794" spans="2:2" x14ac:dyDescent="0.2">
      <c r="B2794" s="40"/>
    </row>
    <row r="2795" spans="2:2" x14ac:dyDescent="0.2">
      <c r="B2795" s="40"/>
    </row>
    <row r="2796" spans="2:2" x14ac:dyDescent="0.2">
      <c r="B2796" s="40"/>
    </row>
    <row r="2797" spans="2:2" x14ac:dyDescent="0.2">
      <c r="B2797" s="40"/>
    </row>
    <row r="2798" spans="2:2" x14ac:dyDescent="0.2">
      <c r="B2798" s="40"/>
    </row>
    <row r="2799" spans="2:2" x14ac:dyDescent="0.2">
      <c r="B2799" s="40"/>
    </row>
    <row r="2800" spans="2:2" x14ac:dyDescent="0.2">
      <c r="B2800" s="40"/>
    </row>
    <row r="2801" spans="2:2" x14ac:dyDescent="0.2">
      <c r="B2801" s="40"/>
    </row>
    <row r="2802" spans="2:2" x14ac:dyDescent="0.2">
      <c r="B2802" s="40"/>
    </row>
    <row r="2803" spans="2:2" x14ac:dyDescent="0.2">
      <c r="B2803" s="40"/>
    </row>
    <row r="2804" spans="2:2" x14ac:dyDescent="0.2">
      <c r="B2804" s="40"/>
    </row>
    <row r="2805" spans="2:2" x14ac:dyDescent="0.2">
      <c r="B2805" s="40"/>
    </row>
    <row r="2806" spans="2:2" x14ac:dyDescent="0.2">
      <c r="B2806" s="40"/>
    </row>
    <row r="2807" spans="2:2" x14ac:dyDescent="0.2">
      <c r="B2807" s="40"/>
    </row>
    <row r="2808" spans="2:2" x14ac:dyDescent="0.2">
      <c r="B2808" s="40"/>
    </row>
    <row r="2809" spans="2:2" x14ac:dyDescent="0.2">
      <c r="B2809" s="40"/>
    </row>
    <row r="2810" spans="2:2" x14ac:dyDescent="0.2">
      <c r="B2810" s="40"/>
    </row>
    <row r="2811" spans="2:2" x14ac:dyDescent="0.2">
      <c r="B2811" s="40"/>
    </row>
    <row r="2812" spans="2:2" x14ac:dyDescent="0.2">
      <c r="B2812" s="40"/>
    </row>
    <row r="2813" spans="2:2" x14ac:dyDescent="0.2">
      <c r="B2813" s="40"/>
    </row>
    <row r="2814" spans="2:2" x14ac:dyDescent="0.2">
      <c r="B2814" s="40"/>
    </row>
    <row r="2815" spans="2:2" x14ac:dyDescent="0.2">
      <c r="B2815" s="40"/>
    </row>
    <row r="2816" spans="2:2" x14ac:dyDescent="0.2">
      <c r="B2816" s="40"/>
    </row>
    <row r="2817" spans="2:2" x14ac:dyDescent="0.2">
      <c r="B2817" s="40"/>
    </row>
    <row r="2818" spans="2:2" x14ac:dyDescent="0.2">
      <c r="B2818" s="40"/>
    </row>
    <row r="2819" spans="2:2" x14ac:dyDescent="0.2">
      <c r="B2819" s="40"/>
    </row>
    <row r="2820" spans="2:2" x14ac:dyDescent="0.2">
      <c r="B2820" s="40"/>
    </row>
    <row r="2821" spans="2:2" x14ac:dyDescent="0.2">
      <c r="B2821" s="40"/>
    </row>
    <row r="2822" spans="2:2" x14ac:dyDescent="0.2">
      <c r="B2822" s="40"/>
    </row>
    <row r="2823" spans="2:2" x14ac:dyDescent="0.2">
      <c r="B2823" s="40"/>
    </row>
    <row r="2824" spans="2:2" x14ac:dyDescent="0.2">
      <c r="B2824" s="40"/>
    </row>
    <row r="2825" spans="2:2" x14ac:dyDescent="0.2">
      <c r="B2825" s="40"/>
    </row>
    <row r="2826" spans="2:2" x14ac:dyDescent="0.2">
      <c r="B2826" s="40"/>
    </row>
    <row r="2827" spans="2:2" x14ac:dyDescent="0.2">
      <c r="B2827" s="40"/>
    </row>
    <row r="2828" spans="2:2" x14ac:dyDescent="0.2">
      <c r="B2828" s="40"/>
    </row>
    <row r="2829" spans="2:2" x14ac:dyDescent="0.2">
      <c r="B2829" s="40"/>
    </row>
    <row r="2830" spans="2:2" x14ac:dyDescent="0.2">
      <c r="B2830" s="40"/>
    </row>
    <row r="2831" spans="2:2" x14ac:dyDescent="0.2">
      <c r="B2831" s="40"/>
    </row>
    <row r="2832" spans="2:2" x14ac:dyDescent="0.2">
      <c r="B2832" s="40"/>
    </row>
    <row r="2833" spans="2:2" x14ac:dyDescent="0.2">
      <c r="B2833" s="40"/>
    </row>
    <row r="2834" spans="2:2" x14ac:dyDescent="0.2">
      <c r="B2834" s="40"/>
    </row>
    <row r="2835" spans="2:2" x14ac:dyDescent="0.2">
      <c r="B2835" s="40"/>
    </row>
    <row r="2836" spans="2:2" x14ac:dyDescent="0.2">
      <c r="B2836" s="40"/>
    </row>
    <row r="2837" spans="2:2" x14ac:dyDescent="0.2">
      <c r="B2837" s="40"/>
    </row>
    <row r="2838" spans="2:2" x14ac:dyDescent="0.2">
      <c r="B2838" s="40"/>
    </row>
    <row r="2839" spans="2:2" x14ac:dyDescent="0.2">
      <c r="B2839" s="40"/>
    </row>
    <row r="2840" spans="2:2" x14ac:dyDescent="0.2">
      <c r="B2840" s="40"/>
    </row>
    <row r="2841" spans="2:2" x14ac:dyDescent="0.2">
      <c r="B2841" s="40"/>
    </row>
    <row r="2842" spans="2:2" x14ac:dyDescent="0.2">
      <c r="B2842" s="40"/>
    </row>
    <row r="2843" spans="2:2" x14ac:dyDescent="0.2">
      <c r="B2843" s="40"/>
    </row>
    <row r="2844" spans="2:2" x14ac:dyDescent="0.2">
      <c r="B2844" s="40"/>
    </row>
    <row r="2845" spans="2:2" x14ac:dyDescent="0.2">
      <c r="B2845" s="40"/>
    </row>
    <row r="2846" spans="2:2" x14ac:dyDescent="0.2">
      <c r="B2846" s="40"/>
    </row>
    <row r="2847" spans="2:2" x14ac:dyDescent="0.2">
      <c r="B2847" s="40"/>
    </row>
    <row r="2848" spans="2:2" x14ac:dyDescent="0.2">
      <c r="B2848" s="40"/>
    </row>
    <row r="2849" spans="2:2" x14ac:dyDescent="0.2">
      <c r="B2849" s="40"/>
    </row>
    <row r="2850" spans="2:2" x14ac:dyDescent="0.2">
      <c r="B2850" s="40"/>
    </row>
    <row r="2851" spans="2:2" x14ac:dyDescent="0.2">
      <c r="B2851" s="40"/>
    </row>
    <row r="2852" spans="2:2" x14ac:dyDescent="0.2">
      <c r="B2852" s="40"/>
    </row>
    <row r="2853" spans="2:2" x14ac:dyDescent="0.2">
      <c r="B2853" s="40"/>
    </row>
    <row r="2854" spans="2:2" x14ac:dyDescent="0.2">
      <c r="B2854" s="40"/>
    </row>
    <row r="2855" spans="2:2" x14ac:dyDescent="0.2">
      <c r="B2855" s="40"/>
    </row>
    <row r="2856" spans="2:2" x14ac:dyDescent="0.2">
      <c r="B2856" s="40"/>
    </row>
    <row r="2857" spans="2:2" x14ac:dyDescent="0.2">
      <c r="B2857" s="40"/>
    </row>
    <row r="2858" spans="2:2" x14ac:dyDescent="0.2">
      <c r="B2858" s="40"/>
    </row>
    <row r="2859" spans="2:2" x14ac:dyDescent="0.2">
      <c r="B2859" s="40"/>
    </row>
    <row r="2860" spans="2:2" x14ac:dyDescent="0.2">
      <c r="B2860" s="40"/>
    </row>
    <row r="2861" spans="2:2" x14ac:dyDescent="0.2">
      <c r="B2861" s="40"/>
    </row>
    <row r="2862" spans="2:2" x14ac:dyDescent="0.2">
      <c r="B2862" s="40"/>
    </row>
    <row r="2863" spans="2:2" x14ac:dyDescent="0.2">
      <c r="B2863" s="40"/>
    </row>
    <row r="2864" spans="2:2" x14ac:dyDescent="0.2">
      <c r="B2864" s="40"/>
    </row>
    <row r="2865" spans="2:2" x14ac:dyDescent="0.2">
      <c r="B2865" s="40"/>
    </row>
    <row r="2866" spans="2:2" x14ac:dyDescent="0.2">
      <c r="B2866" s="40"/>
    </row>
    <row r="2867" spans="2:2" x14ac:dyDescent="0.2">
      <c r="B2867" s="40"/>
    </row>
    <row r="2868" spans="2:2" x14ac:dyDescent="0.2">
      <c r="B2868" s="40"/>
    </row>
    <row r="2869" spans="2:2" x14ac:dyDescent="0.2">
      <c r="B2869" s="40"/>
    </row>
    <row r="2870" spans="2:2" x14ac:dyDescent="0.2">
      <c r="B2870" s="40"/>
    </row>
    <row r="2871" spans="2:2" x14ac:dyDescent="0.2">
      <c r="B2871" s="40"/>
    </row>
    <row r="2872" spans="2:2" x14ac:dyDescent="0.2">
      <c r="B2872" s="40"/>
    </row>
    <row r="2873" spans="2:2" x14ac:dyDescent="0.2">
      <c r="B2873" s="40"/>
    </row>
    <row r="2874" spans="2:2" x14ac:dyDescent="0.2">
      <c r="B2874" s="40"/>
    </row>
    <row r="2875" spans="2:2" x14ac:dyDescent="0.2">
      <c r="B2875" s="40"/>
    </row>
    <row r="2876" spans="2:2" x14ac:dyDescent="0.2">
      <c r="B2876" s="40"/>
    </row>
    <row r="2877" spans="2:2" x14ac:dyDescent="0.2">
      <c r="B2877" s="40"/>
    </row>
    <row r="2878" spans="2:2" x14ac:dyDescent="0.2">
      <c r="B2878" s="40"/>
    </row>
    <row r="2879" spans="2:2" x14ac:dyDescent="0.2">
      <c r="B2879" s="40"/>
    </row>
    <row r="2880" spans="2:2" x14ac:dyDescent="0.2">
      <c r="B2880" s="40"/>
    </row>
    <row r="2881" spans="2:2" x14ac:dyDescent="0.2">
      <c r="B2881" s="40"/>
    </row>
    <row r="2882" spans="2:2" x14ac:dyDescent="0.2">
      <c r="B2882" s="40"/>
    </row>
    <row r="2883" spans="2:2" x14ac:dyDescent="0.2">
      <c r="B2883" s="40"/>
    </row>
    <row r="2884" spans="2:2" x14ac:dyDescent="0.2">
      <c r="B2884" s="40"/>
    </row>
    <row r="2885" spans="2:2" x14ac:dyDescent="0.2">
      <c r="B2885" s="40"/>
    </row>
    <row r="2886" spans="2:2" x14ac:dyDescent="0.2">
      <c r="B2886" s="40"/>
    </row>
    <row r="2887" spans="2:2" x14ac:dyDescent="0.2">
      <c r="B2887" s="40"/>
    </row>
    <row r="2888" spans="2:2" x14ac:dyDescent="0.2">
      <c r="B2888" s="40"/>
    </row>
    <row r="2889" spans="2:2" x14ac:dyDescent="0.2">
      <c r="B2889" s="40"/>
    </row>
    <row r="2890" spans="2:2" x14ac:dyDescent="0.2">
      <c r="B2890" s="40"/>
    </row>
    <row r="2891" spans="2:2" x14ac:dyDescent="0.2">
      <c r="B2891" s="40"/>
    </row>
    <row r="2892" spans="2:2" x14ac:dyDescent="0.2">
      <c r="B2892" s="40"/>
    </row>
    <row r="2893" spans="2:2" x14ac:dyDescent="0.2">
      <c r="B2893" s="40"/>
    </row>
    <row r="2894" spans="2:2" x14ac:dyDescent="0.2">
      <c r="B2894" s="40"/>
    </row>
    <row r="2895" spans="2:2" x14ac:dyDescent="0.2">
      <c r="B2895" s="40"/>
    </row>
    <row r="2896" spans="2:2" x14ac:dyDescent="0.2">
      <c r="B2896" s="40"/>
    </row>
    <row r="2897" spans="2:2" x14ac:dyDescent="0.2">
      <c r="B2897" s="40"/>
    </row>
    <row r="2898" spans="2:2" x14ac:dyDescent="0.2">
      <c r="B2898" s="40"/>
    </row>
    <row r="2899" spans="2:2" x14ac:dyDescent="0.2">
      <c r="B2899" s="40"/>
    </row>
    <row r="2900" spans="2:2" x14ac:dyDescent="0.2">
      <c r="B2900" s="40"/>
    </row>
    <row r="2901" spans="2:2" x14ac:dyDescent="0.2">
      <c r="B2901" s="40"/>
    </row>
    <row r="2902" spans="2:2" x14ac:dyDescent="0.2">
      <c r="B2902" s="40"/>
    </row>
    <row r="2903" spans="2:2" x14ac:dyDescent="0.2">
      <c r="B2903" s="40"/>
    </row>
    <row r="2904" spans="2:2" x14ac:dyDescent="0.2">
      <c r="B2904" s="40"/>
    </row>
    <row r="2905" spans="2:2" x14ac:dyDescent="0.2">
      <c r="B2905" s="40"/>
    </row>
    <row r="2906" spans="2:2" x14ac:dyDescent="0.2">
      <c r="B2906" s="40"/>
    </row>
    <row r="2907" spans="2:2" x14ac:dyDescent="0.2">
      <c r="B2907" s="40"/>
    </row>
    <row r="2908" spans="2:2" x14ac:dyDescent="0.2">
      <c r="B2908" s="40"/>
    </row>
    <row r="2909" spans="2:2" x14ac:dyDescent="0.2">
      <c r="B2909" s="40"/>
    </row>
    <row r="2910" spans="2:2" x14ac:dyDescent="0.2">
      <c r="B2910" s="40"/>
    </row>
    <row r="2911" spans="2:2" x14ac:dyDescent="0.2">
      <c r="B2911" s="40"/>
    </row>
    <row r="2912" spans="2:2" x14ac:dyDescent="0.2">
      <c r="B2912" s="40"/>
    </row>
    <row r="2913" spans="2:2" x14ac:dyDescent="0.2">
      <c r="B2913" s="40"/>
    </row>
    <row r="2914" spans="2:2" x14ac:dyDescent="0.2">
      <c r="B2914" s="40"/>
    </row>
    <row r="2915" spans="2:2" x14ac:dyDescent="0.2">
      <c r="B2915" s="40"/>
    </row>
    <row r="2916" spans="2:2" x14ac:dyDescent="0.2">
      <c r="B2916" s="40"/>
    </row>
    <row r="2917" spans="2:2" x14ac:dyDescent="0.2">
      <c r="B2917" s="40"/>
    </row>
    <row r="2918" spans="2:2" x14ac:dyDescent="0.2">
      <c r="B2918" s="40"/>
    </row>
    <row r="2919" spans="2:2" x14ac:dyDescent="0.2">
      <c r="B2919" s="40"/>
    </row>
    <row r="2920" spans="2:2" x14ac:dyDescent="0.2">
      <c r="B2920" s="40"/>
    </row>
    <row r="2921" spans="2:2" x14ac:dyDescent="0.2">
      <c r="B2921" s="40"/>
    </row>
    <row r="2922" spans="2:2" x14ac:dyDescent="0.2">
      <c r="B2922" s="40"/>
    </row>
    <row r="2923" spans="2:2" x14ac:dyDescent="0.2">
      <c r="B2923" s="40"/>
    </row>
    <row r="2924" spans="2:2" x14ac:dyDescent="0.2">
      <c r="B2924" s="40"/>
    </row>
    <row r="2925" spans="2:2" x14ac:dyDescent="0.2">
      <c r="B2925" s="40"/>
    </row>
    <row r="2926" spans="2:2" x14ac:dyDescent="0.2">
      <c r="B2926" s="40"/>
    </row>
    <row r="2927" spans="2:2" x14ac:dyDescent="0.2">
      <c r="B2927" s="40"/>
    </row>
    <row r="2928" spans="2:2" x14ac:dyDescent="0.2">
      <c r="B2928" s="40"/>
    </row>
    <row r="2929" spans="2:2" x14ac:dyDescent="0.2">
      <c r="B2929" s="40"/>
    </row>
    <row r="2930" spans="2:2" x14ac:dyDescent="0.2">
      <c r="B2930" s="40"/>
    </row>
    <row r="2931" spans="2:2" x14ac:dyDescent="0.2">
      <c r="B2931" s="40"/>
    </row>
    <row r="2932" spans="2:2" x14ac:dyDescent="0.2">
      <c r="B2932" s="40"/>
    </row>
    <row r="2933" spans="2:2" x14ac:dyDescent="0.2">
      <c r="B2933" s="40"/>
    </row>
    <row r="2934" spans="2:2" x14ac:dyDescent="0.2">
      <c r="B2934" s="40"/>
    </row>
    <row r="2935" spans="2:2" x14ac:dyDescent="0.2">
      <c r="B2935" s="40"/>
    </row>
    <row r="2936" spans="2:2" x14ac:dyDescent="0.2">
      <c r="B2936" s="40"/>
    </row>
    <row r="2937" spans="2:2" x14ac:dyDescent="0.2">
      <c r="B2937" s="40"/>
    </row>
    <row r="2938" spans="2:2" x14ac:dyDescent="0.2">
      <c r="B2938" s="40"/>
    </row>
    <row r="2939" spans="2:2" x14ac:dyDescent="0.2">
      <c r="B2939" s="40"/>
    </row>
    <row r="2940" spans="2:2" x14ac:dyDescent="0.2">
      <c r="B2940" s="40"/>
    </row>
    <row r="2941" spans="2:2" x14ac:dyDescent="0.2">
      <c r="B2941" s="40"/>
    </row>
    <row r="2942" spans="2:2" x14ac:dyDescent="0.2">
      <c r="B2942" s="40"/>
    </row>
    <row r="2943" spans="2:2" x14ac:dyDescent="0.2">
      <c r="B2943" s="40"/>
    </row>
    <row r="2944" spans="2:2" x14ac:dyDescent="0.2">
      <c r="B2944" s="40"/>
    </row>
    <row r="2945" spans="2:2" x14ac:dyDescent="0.2">
      <c r="B2945" s="40"/>
    </row>
    <row r="2946" spans="2:2" x14ac:dyDescent="0.2">
      <c r="B2946" s="40"/>
    </row>
    <row r="2947" spans="2:2" x14ac:dyDescent="0.2">
      <c r="B2947" s="40"/>
    </row>
    <row r="2948" spans="2:2" x14ac:dyDescent="0.2">
      <c r="B2948" s="40"/>
    </row>
    <row r="2949" spans="2:2" x14ac:dyDescent="0.2">
      <c r="B2949" s="40"/>
    </row>
    <row r="2950" spans="2:2" x14ac:dyDescent="0.2">
      <c r="B2950" s="40"/>
    </row>
    <row r="2951" spans="2:2" x14ac:dyDescent="0.2">
      <c r="B2951" s="40"/>
    </row>
    <row r="2952" spans="2:2" x14ac:dyDescent="0.2">
      <c r="B2952" s="40"/>
    </row>
    <row r="2953" spans="2:2" x14ac:dyDescent="0.2">
      <c r="B2953" s="40"/>
    </row>
    <row r="2954" spans="2:2" x14ac:dyDescent="0.2">
      <c r="B2954" s="40"/>
    </row>
    <row r="2955" spans="2:2" x14ac:dyDescent="0.2">
      <c r="B2955" s="40"/>
    </row>
    <row r="2956" spans="2:2" x14ac:dyDescent="0.2">
      <c r="B2956" s="40"/>
    </row>
    <row r="2957" spans="2:2" x14ac:dyDescent="0.2">
      <c r="B2957" s="40"/>
    </row>
    <row r="2958" spans="2:2" x14ac:dyDescent="0.2">
      <c r="B2958" s="40"/>
    </row>
    <row r="2959" spans="2:2" x14ac:dyDescent="0.2">
      <c r="B2959" s="40"/>
    </row>
    <row r="2960" spans="2:2" x14ac:dyDescent="0.2">
      <c r="B2960" s="40"/>
    </row>
    <row r="2961" spans="2:2" x14ac:dyDescent="0.2">
      <c r="B2961" s="40"/>
    </row>
    <row r="2962" spans="2:2" x14ac:dyDescent="0.2">
      <c r="B2962" s="40"/>
    </row>
    <row r="2963" spans="2:2" x14ac:dyDescent="0.2">
      <c r="B2963" s="40"/>
    </row>
    <row r="2964" spans="2:2" x14ac:dyDescent="0.2">
      <c r="B2964" s="40"/>
    </row>
    <row r="2965" spans="2:2" x14ac:dyDescent="0.2">
      <c r="B2965" s="40"/>
    </row>
    <row r="2966" spans="2:2" x14ac:dyDescent="0.2">
      <c r="B2966" s="40"/>
    </row>
    <row r="2967" spans="2:2" x14ac:dyDescent="0.2">
      <c r="B2967" s="40"/>
    </row>
    <row r="2968" spans="2:2" x14ac:dyDescent="0.2">
      <c r="B2968" s="40"/>
    </row>
    <row r="2969" spans="2:2" x14ac:dyDescent="0.2">
      <c r="B2969" s="40"/>
    </row>
    <row r="2970" spans="2:2" x14ac:dyDescent="0.2">
      <c r="B2970" s="40"/>
    </row>
    <row r="2971" spans="2:2" x14ac:dyDescent="0.2">
      <c r="B2971" s="40"/>
    </row>
    <row r="2972" spans="2:2" x14ac:dyDescent="0.2">
      <c r="B2972" s="40"/>
    </row>
    <row r="2973" spans="2:2" x14ac:dyDescent="0.2">
      <c r="B2973" s="40"/>
    </row>
    <row r="2974" spans="2:2" x14ac:dyDescent="0.2">
      <c r="B2974" s="40"/>
    </row>
    <row r="2975" spans="2:2" x14ac:dyDescent="0.2">
      <c r="B2975" s="40"/>
    </row>
    <row r="2976" spans="2:2" x14ac:dyDescent="0.2">
      <c r="B2976" s="40"/>
    </row>
    <row r="2977" spans="2:2" x14ac:dyDescent="0.2">
      <c r="B2977" s="40"/>
    </row>
    <row r="2978" spans="2:2" x14ac:dyDescent="0.2">
      <c r="B2978" s="40"/>
    </row>
    <row r="2979" spans="2:2" x14ac:dyDescent="0.2">
      <c r="B2979" s="40"/>
    </row>
    <row r="2980" spans="2:2" x14ac:dyDescent="0.2">
      <c r="B2980" s="40"/>
    </row>
    <row r="2981" spans="2:2" x14ac:dyDescent="0.2">
      <c r="B2981" s="40"/>
    </row>
    <row r="2982" spans="2:2" x14ac:dyDescent="0.2">
      <c r="B2982" s="40"/>
    </row>
    <row r="2983" spans="2:2" x14ac:dyDescent="0.2">
      <c r="B2983" s="40"/>
    </row>
    <row r="2984" spans="2:2" x14ac:dyDescent="0.2">
      <c r="B2984" s="40"/>
    </row>
    <row r="2985" spans="2:2" x14ac:dyDescent="0.2">
      <c r="B2985" s="40"/>
    </row>
    <row r="2986" spans="2:2" x14ac:dyDescent="0.2">
      <c r="B2986" s="40"/>
    </row>
    <row r="2987" spans="2:2" x14ac:dyDescent="0.2">
      <c r="B2987" s="40"/>
    </row>
    <row r="2988" spans="2:2" x14ac:dyDescent="0.2">
      <c r="B2988" s="40"/>
    </row>
    <row r="2989" spans="2:2" x14ac:dyDescent="0.2">
      <c r="B2989" s="40"/>
    </row>
    <row r="2990" spans="2:2" x14ac:dyDescent="0.2">
      <c r="B2990" s="40"/>
    </row>
    <row r="2991" spans="2:2" x14ac:dyDescent="0.2">
      <c r="B2991" s="40"/>
    </row>
    <row r="2992" spans="2:2" x14ac:dyDescent="0.2">
      <c r="B2992" s="40"/>
    </row>
    <row r="2993" spans="2:2" x14ac:dyDescent="0.2">
      <c r="B2993" s="40"/>
    </row>
    <row r="2994" spans="2:2" x14ac:dyDescent="0.2">
      <c r="B2994" s="40"/>
    </row>
    <row r="2995" spans="2:2" x14ac:dyDescent="0.2">
      <c r="B2995" s="40"/>
    </row>
    <row r="2996" spans="2:2" x14ac:dyDescent="0.2">
      <c r="B2996" s="40"/>
    </row>
    <row r="2997" spans="2:2" x14ac:dyDescent="0.2">
      <c r="B2997" s="40"/>
    </row>
    <row r="2998" spans="2:2" x14ac:dyDescent="0.2">
      <c r="B2998" s="40"/>
    </row>
    <row r="2999" spans="2:2" x14ac:dyDescent="0.2">
      <c r="B2999" s="40"/>
    </row>
    <row r="3000" spans="2:2" x14ac:dyDescent="0.2">
      <c r="B3000" s="40"/>
    </row>
    <row r="3001" spans="2:2" x14ac:dyDescent="0.2">
      <c r="B3001" s="40"/>
    </row>
    <row r="3002" spans="2:2" x14ac:dyDescent="0.2">
      <c r="B3002" s="40"/>
    </row>
    <row r="3003" spans="2:2" x14ac:dyDescent="0.2">
      <c r="B3003" s="40"/>
    </row>
    <row r="3004" spans="2:2" x14ac:dyDescent="0.2">
      <c r="B3004" s="40"/>
    </row>
    <row r="3005" spans="2:2" x14ac:dyDescent="0.2">
      <c r="B3005" s="40"/>
    </row>
    <row r="3006" spans="2:2" x14ac:dyDescent="0.2">
      <c r="B3006" s="40"/>
    </row>
    <row r="3007" spans="2:2" x14ac:dyDescent="0.2">
      <c r="B3007" s="40"/>
    </row>
    <row r="3008" spans="2:2" x14ac:dyDescent="0.2">
      <c r="B3008" s="40"/>
    </row>
    <row r="3009" spans="2:2" x14ac:dyDescent="0.2">
      <c r="B3009" s="40"/>
    </row>
    <row r="3010" spans="2:2" x14ac:dyDescent="0.2">
      <c r="B3010" s="40"/>
    </row>
    <row r="3011" spans="2:2" x14ac:dyDescent="0.2">
      <c r="B3011" s="40"/>
    </row>
    <row r="3012" spans="2:2" x14ac:dyDescent="0.2">
      <c r="B3012" s="40"/>
    </row>
    <row r="3013" spans="2:2" x14ac:dyDescent="0.2">
      <c r="B3013" s="40"/>
    </row>
    <row r="3014" spans="2:2" x14ac:dyDescent="0.2">
      <c r="B3014" s="40"/>
    </row>
    <row r="3015" spans="2:2" x14ac:dyDescent="0.2">
      <c r="B3015" s="40"/>
    </row>
    <row r="3016" spans="2:2" x14ac:dyDescent="0.2">
      <c r="B3016" s="40"/>
    </row>
    <row r="3017" spans="2:2" x14ac:dyDescent="0.2">
      <c r="B3017" s="40"/>
    </row>
    <row r="3018" spans="2:2" x14ac:dyDescent="0.2">
      <c r="B3018" s="40"/>
    </row>
    <row r="3019" spans="2:2" x14ac:dyDescent="0.2">
      <c r="B3019" s="40"/>
    </row>
    <row r="3020" spans="2:2" x14ac:dyDescent="0.2">
      <c r="B3020" s="40"/>
    </row>
    <row r="3021" spans="2:2" x14ac:dyDescent="0.2">
      <c r="B3021" s="40"/>
    </row>
    <row r="3022" spans="2:2" x14ac:dyDescent="0.2">
      <c r="B3022" s="40"/>
    </row>
    <row r="3023" spans="2:2" x14ac:dyDescent="0.2">
      <c r="B3023" s="40"/>
    </row>
    <row r="3024" spans="2:2" x14ac:dyDescent="0.2">
      <c r="B3024" s="40"/>
    </row>
    <row r="3025" spans="2:2" x14ac:dyDescent="0.2">
      <c r="B3025" s="40"/>
    </row>
    <row r="3026" spans="2:2" x14ac:dyDescent="0.2">
      <c r="B3026" s="40"/>
    </row>
    <row r="3027" spans="2:2" x14ac:dyDescent="0.2">
      <c r="B3027" s="40"/>
    </row>
    <row r="3028" spans="2:2" x14ac:dyDescent="0.2">
      <c r="B3028" s="40"/>
    </row>
    <row r="3029" spans="2:2" x14ac:dyDescent="0.2">
      <c r="B3029" s="40"/>
    </row>
    <row r="3030" spans="2:2" x14ac:dyDescent="0.2">
      <c r="B3030" s="40"/>
    </row>
    <row r="3031" spans="2:2" x14ac:dyDescent="0.2">
      <c r="B3031" s="40"/>
    </row>
    <row r="3032" spans="2:2" x14ac:dyDescent="0.2">
      <c r="B3032" s="40"/>
    </row>
    <row r="3033" spans="2:2" x14ac:dyDescent="0.2">
      <c r="B3033" s="40"/>
    </row>
    <row r="3034" spans="2:2" x14ac:dyDescent="0.2">
      <c r="B3034" s="40"/>
    </row>
    <row r="3035" spans="2:2" x14ac:dyDescent="0.2">
      <c r="B3035" s="40"/>
    </row>
    <row r="3036" spans="2:2" x14ac:dyDescent="0.2">
      <c r="B3036" s="40"/>
    </row>
    <row r="3037" spans="2:2" x14ac:dyDescent="0.2">
      <c r="B3037" s="40"/>
    </row>
    <row r="3038" spans="2:2" x14ac:dyDescent="0.2">
      <c r="B3038" s="40"/>
    </row>
    <row r="3039" spans="2:2" x14ac:dyDescent="0.2">
      <c r="B3039" s="40"/>
    </row>
    <row r="3040" spans="2:2" x14ac:dyDescent="0.2">
      <c r="B3040" s="40"/>
    </row>
    <row r="3041" spans="2:2" x14ac:dyDescent="0.2">
      <c r="B3041" s="40"/>
    </row>
    <row r="3042" spans="2:2" x14ac:dyDescent="0.2">
      <c r="B3042" s="40"/>
    </row>
    <row r="3043" spans="2:2" x14ac:dyDescent="0.2">
      <c r="B3043" s="40"/>
    </row>
    <row r="3044" spans="2:2" x14ac:dyDescent="0.2">
      <c r="B3044" s="40"/>
    </row>
    <row r="3045" spans="2:2" x14ac:dyDescent="0.2">
      <c r="B3045" s="40"/>
    </row>
    <row r="3046" spans="2:2" x14ac:dyDescent="0.2">
      <c r="B3046" s="40"/>
    </row>
    <row r="3047" spans="2:2" x14ac:dyDescent="0.2">
      <c r="B3047" s="40"/>
    </row>
    <row r="3048" spans="2:2" x14ac:dyDescent="0.2">
      <c r="B3048" s="40"/>
    </row>
    <row r="3049" spans="2:2" x14ac:dyDescent="0.2">
      <c r="B3049" s="40"/>
    </row>
    <row r="3050" spans="2:2" x14ac:dyDescent="0.2">
      <c r="B3050" s="40"/>
    </row>
    <row r="3051" spans="2:2" x14ac:dyDescent="0.2">
      <c r="B3051" s="40"/>
    </row>
    <row r="3052" spans="2:2" x14ac:dyDescent="0.2">
      <c r="B3052" s="40"/>
    </row>
    <row r="3053" spans="2:2" x14ac:dyDescent="0.2">
      <c r="B3053" s="40"/>
    </row>
    <row r="3054" spans="2:2" x14ac:dyDescent="0.2">
      <c r="B3054" s="40"/>
    </row>
    <row r="3055" spans="2:2" x14ac:dyDescent="0.2">
      <c r="B3055" s="40"/>
    </row>
    <row r="3056" spans="2:2" x14ac:dyDescent="0.2">
      <c r="B3056" s="40"/>
    </row>
    <row r="3057" spans="2:2" x14ac:dyDescent="0.2">
      <c r="B3057" s="40"/>
    </row>
    <row r="3058" spans="2:2" x14ac:dyDescent="0.2">
      <c r="B3058" s="40"/>
    </row>
    <row r="3059" spans="2:2" x14ac:dyDescent="0.2">
      <c r="B3059" s="40"/>
    </row>
    <row r="3060" spans="2:2" x14ac:dyDescent="0.2">
      <c r="B3060" s="40"/>
    </row>
    <row r="3061" spans="2:2" x14ac:dyDescent="0.2">
      <c r="B3061" s="40"/>
    </row>
    <row r="3062" spans="2:2" x14ac:dyDescent="0.2">
      <c r="B3062" s="40"/>
    </row>
    <row r="3063" spans="2:2" x14ac:dyDescent="0.2">
      <c r="B3063" s="40"/>
    </row>
    <row r="3064" spans="2:2" x14ac:dyDescent="0.2">
      <c r="B3064" s="40"/>
    </row>
    <row r="3065" spans="2:2" x14ac:dyDescent="0.2">
      <c r="B3065" s="40"/>
    </row>
    <row r="3066" spans="2:2" x14ac:dyDescent="0.2">
      <c r="B3066" s="40"/>
    </row>
    <row r="3067" spans="2:2" x14ac:dyDescent="0.2">
      <c r="B3067" s="40"/>
    </row>
    <row r="3068" spans="2:2" x14ac:dyDescent="0.2">
      <c r="B3068" s="40"/>
    </row>
    <row r="3069" spans="2:2" x14ac:dyDescent="0.2">
      <c r="B3069" s="40"/>
    </row>
    <row r="3070" spans="2:2" x14ac:dyDescent="0.2">
      <c r="B3070" s="40"/>
    </row>
    <row r="3071" spans="2:2" x14ac:dyDescent="0.2">
      <c r="B3071" s="40"/>
    </row>
    <row r="3072" spans="2:2" x14ac:dyDescent="0.2">
      <c r="B3072" s="40"/>
    </row>
    <row r="3073" spans="2:2" x14ac:dyDescent="0.2">
      <c r="B3073" s="40"/>
    </row>
    <row r="3074" spans="2:2" x14ac:dyDescent="0.2">
      <c r="B3074" s="40"/>
    </row>
    <row r="3075" spans="2:2" x14ac:dyDescent="0.2">
      <c r="B3075" s="40"/>
    </row>
    <row r="3076" spans="2:2" x14ac:dyDescent="0.2">
      <c r="B3076" s="40"/>
    </row>
    <row r="3077" spans="2:2" x14ac:dyDescent="0.2">
      <c r="B3077" s="40"/>
    </row>
    <row r="3078" spans="2:2" x14ac:dyDescent="0.2">
      <c r="B3078" s="40"/>
    </row>
    <row r="3079" spans="2:2" x14ac:dyDescent="0.2">
      <c r="B3079" s="40"/>
    </row>
    <row r="3080" spans="2:2" x14ac:dyDescent="0.2">
      <c r="B3080" s="40"/>
    </row>
    <row r="3081" spans="2:2" x14ac:dyDescent="0.2">
      <c r="B3081" s="40"/>
    </row>
    <row r="3082" spans="2:2" x14ac:dyDescent="0.2">
      <c r="B3082" s="40"/>
    </row>
    <row r="3083" spans="2:2" x14ac:dyDescent="0.2">
      <c r="B3083" s="40"/>
    </row>
    <row r="3084" spans="2:2" x14ac:dyDescent="0.2">
      <c r="B3084" s="40"/>
    </row>
    <row r="3085" spans="2:2" x14ac:dyDescent="0.2">
      <c r="B3085" s="40"/>
    </row>
    <row r="3086" spans="2:2" x14ac:dyDescent="0.2">
      <c r="B3086" s="40"/>
    </row>
    <row r="3087" spans="2:2" x14ac:dyDescent="0.2">
      <c r="B3087" s="40"/>
    </row>
    <row r="3088" spans="2:2" x14ac:dyDescent="0.2">
      <c r="B3088" s="40"/>
    </row>
    <row r="3089" spans="2:2" x14ac:dyDescent="0.2">
      <c r="B3089" s="40"/>
    </row>
    <row r="3090" spans="2:2" x14ac:dyDescent="0.2">
      <c r="B3090" s="40"/>
    </row>
    <row r="3091" spans="2:2" x14ac:dyDescent="0.2">
      <c r="B3091" s="40"/>
    </row>
    <row r="3092" spans="2:2" x14ac:dyDescent="0.2">
      <c r="B3092" s="40"/>
    </row>
    <row r="3093" spans="2:2" x14ac:dyDescent="0.2">
      <c r="B3093" s="40"/>
    </row>
    <row r="3094" spans="2:2" x14ac:dyDescent="0.2">
      <c r="B3094" s="40"/>
    </row>
    <row r="3095" spans="2:2" x14ac:dyDescent="0.2">
      <c r="B3095" s="40"/>
    </row>
    <row r="3096" spans="2:2" x14ac:dyDescent="0.2">
      <c r="B3096" s="40"/>
    </row>
    <row r="3097" spans="2:2" x14ac:dyDescent="0.2">
      <c r="B3097" s="40"/>
    </row>
    <row r="3098" spans="2:2" x14ac:dyDescent="0.2">
      <c r="B3098" s="40"/>
    </row>
    <row r="3099" spans="2:2" x14ac:dyDescent="0.2">
      <c r="B3099" s="40"/>
    </row>
    <row r="3100" spans="2:2" x14ac:dyDescent="0.2">
      <c r="B3100" s="40"/>
    </row>
    <row r="3101" spans="2:2" x14ac:dyDescent="0.2">
      <c r="B3101" s="40"/>
    </row>
    <row r="3102" spans="2:2" x14ac:dyDescent="0.2">
      <c r="B3102" s="40"/>
    </row>
    <row r="3103" spans="2:2" x14ac:dyDescent="0.2">
      <c r="B3103" s="40"/>
    </row>
    <row r="3104" spans="2:2" x14ac:dyDescent="0.2">
      <c r="B3104" s="40"/>
    </row>
    <row r="3105" spans="2:2" x14ac:dyDescent="0.2">
      <c r="B3105" s="40"/>
    </row>
    <row r="3106" spans="2:2" x14ac:dyDescent="0.2">
      <c r="B3106" s="40"/>
    </row>
    <row r="3107" spans="2:2" x14ac:dyDescent="0.2">
      <c r="B3107" s="40"/>
    </row>
    <row r="3108" spans="2:2" x14ac:dyDescent="0.2">
      <c r="B3108" s="40"/>
    </row>
    <row r="3109" spans="2:2" x14ac:dyDescent="0.2">
      <c r="B3109" s="40"/>
    </row>
    <row r="3110" spans="2:2" x14ac:dyDescent="0.2">
      <c r="B3110" s="40"/>
    </row>
    <row r="3111" spans="2:2" x14ac:dyDescent="0.2">
      <c r="B3111" s="40"/>
    </row>
    <row r="3112" spans="2:2" x14ac:dyDescent="0.2">
      <c r="B3112" s="40"/>
    </row>
    <row r="3113" spans="2:2" x14ac:dyDescent="0.2">
      <c r="B3113" s="40"/>
    </row>
    <row r="3114" spans="2:2" x14ac:dyDescent="0.2">
      <c r="B3114" s="40"/>
    </row>
    <row r="3115" spans="2:2" x14ac:dyDescent="0.2">
      <c r="B3115" s="40"/>
    </row>
    <row r="3116" spans="2:2" x14ac:dyDescent="0.2">
      <c r="B3116" s="40"/>
    </row>
    <row r="3117" spans="2:2" x14ac:dyDescent="0.2">
      <c r="B3117" s="40"/>
    </row>
    <row r="3118" spans="2:2" x14ac:dyDescent="0.2">
      <c r="B3118" s="40"/>
    </row>
    <row r="3119" spans="2:2" x14ac:dyDescent="0.2">
      <c r="B3119" s="40"/>
    </row>
    <row r="3120" spans="2:2" x14ac:dyDescent="0.2">
      <c r="B3120" s="40"/>
    </row>
    <row r="3121" spans="2:2" x14ac:dyDescent="0.2">
      <c r="B3121" s="40"/>
    </row>
    <row r="3122" spans="2:2" x14ac:dyDescent="0.2">
      <c r="B3122" s="40"/>
    </row>
    <row r="3123" spans="2:2" x14ac:dyDescent="0.2">
      <c r="B3123" s="40"/>
    </row>
    <row r="3124" spans="2:2" x14ac:dyDescent="0.2">
      <c r="B3124" s="40"/>
    </row>
    <row r="3125" spans="2:2" x14ac:dyDescent="0.2">
      <c r="B3125" s="40"/>
    </row>
    <row r="3126" spans="2:2" x14ac:dyDescent="0.2">
      <c r="B3126" s="40"/>
    </row>
    <row r="3127" spans="2:2" x14ac:dyDescent="0.2">
      <c r="B3127" s="40"/>
    </row>
    <row r="3128" spans="2:2" x14ac:dyDescent="0.2">
      <c r="B3128" s="40"/>
    </row>
    <row r="3129" spans="2:2" x14ac:dyDescent="0.2">
      <c r="B3129" s="40"/>
    </row>
    <row r="3130" spans="2:2" x14ac:dyDescent="0.2">
      <c r="B3130" s="40"/>
    </row>
    <row r="3131" spans="2:2" x14ac:dyDescent="0.2">
      <c r="B3131" s="40"/>
    </row>
    <row r="3132" spans="2:2" x14ac:dyDescent="0.2">
      <c r="B3132" s="40"/>
    </row>
    <row r="3133" spans="2:2" x14ac:dyDescent="0.2">
      <c r="B3133" s="40"/>
    </row>
    <row r="3134" spans="2:2" x14ac:dyDescent="0.2">
      <c r="B3134" s="40"/>
    </row>
    <row r="3135" spans="2:2" x14ac:dyDescent="0.2">
      <c r="B3135" s="40"/>
    </row>
    <row r="3136" spans="2:2" x14ac:dyDescent="0.2">
      <c r="B3136" s="40"/>
    </row>
    <row r="3137" spans="2:2" x14ac:dyDescent="0.2">
      <c r="B3137" s="40"/>
    </row>
    <row r="3138" spans="2:2" x14ac:dyDescent="0.2">
      <c r="B3138" s="40"/>
    </row>
    <row r="3139" spans="2:2" x14ac:dyDescent="0.2">
      <c r="B3139" s="40"/>
    </row>
    <row r="3140" spans="2:2" x14ac:dyDescent="0.2">
      <c r="B3140" s="40"/>
    </row>
    <row r="3141" spans="2:2" x14ac:dyDescent="0.2">
      <c r="B3141" s="40"/>
    </row>
    <row r="3142" spans="2:2" x14ac:dyDescent="0.2">
      <c r="B3142" s="40"/>
    </row>
    <row r="3143" spans="2:2" x14ac:dyDescent="0.2">
      <c r="B3143" s="40"/>
    </row>
    <row r="3144" spans="2:2" x14ac:dyDescent="0.2">
      <c r="B3144" s="40"/>
    </row>
    <row r="3145" spans="2:2" x14ac:dyDescent="0.2">
      <c r="B3145" s="40"/>
    </row>
    <row r="3146" spans="2:2" x14ac:dyDescent="0.2">
      <c r="B3146" s="40"/>
    </row>
    <row r="3147" spans="2:2" x14ac:dyDescent="0.2">
      <c r="B3147" s="40"/>
    </row>
    <row r="3148" spans="2:2" x14ac:dyDescent="0.2">
      <c r="B3148" s="40"/>
    </row>
    <row r="3149" spans="2:2" x14ac:dyDescent="0.2">
      <c r="B3149" s="40"/>
    </row>
    <row r="3150" spans="2:2" x14ac:dyDescent="0.2">
      <c r="B3150" s="40"/>
    </row>
    <row r="3151" spans="2:2" x14ac:dyDescent="0.2">
      <c r="B3151" s="40"/>
    </row>
    <row r="3152" spans="2:2" x14ac:dyDescent="0.2">
      <c r="B3152" s="40"/>
    </row>
    <row r="3153" spans="2:2" x14ac:dyDescent="0.2">
      <c r="B3153" s="40"/>
    </row>
    <row r="3154" spans="2:2" x14ac:dyDescent="0.2">
      <c r="B3154" s="40"/>
    </row>
    <row r="3155" spans="2:2" x14ac:dyDescent="0.2">
      <c r="B3155" s="40"/>
    </row>
    <row r="3156" spans="2:2" x14ac:dyDescent="0.2">
      <c r="B3156" s="40"/>
    </row>
    <row r="3157" spans="2:2" x14ac:dyDescent="0.2">
      <c r="B3157" s="40"/>
    </row>
    <row r="3158" spans="2:2" x14ac:dyDescent="0.2">
      <c r="B3158" s="40"/>
    </row>
    <row r="3159" spans="2:2" x14ac:dyDescent="0.2">
      <c r="B3159" s="40"/>
    </row>
    <row r="3160" spans="2:2" x14ac:dyDescent="0.2">
      <c r="B3160" s="40"/>
    </row>
    <row r="3161" spans="2:2" x14ac:dyDescent="0.2">
      <c r="B3161" s="40"/>
    </row>
    <row r="3162" spans="2:2" x14ac:dyDescent="0.2">
      <c r="B3162" s="40"/>
    </row>
    <row r="3163" spans="2:2" x14ac:dyDescent="0.2">
      <c r="B3163" s="40"/>
    </row>
    <row r="3164" spans="2:2" x14ac:dyDescent="0.2">
      <c r="B3164" s="40"/>
    </row>
    <row r="3165" spans="2:2" x14ac:dyDescent="0.2">
      <c r="B3165" s="40"/>
    </row>
    <row r="3166" spans="2:2" x14ac:dyDescent="0.2">
      <c r="B3166" s="40"/>
    </row>
    <row r="3167" spans="2:2" x14ac:dyDescent="0.2">
      <c r="B3167" s="40"/>
    </row>
    <row r="3168" spans="2:2" x14ac:dyDescent="0.2">
      <c r="B3168" s="40"/>
    </row>
    <row r="3169" spans="2:2" x14ac:dyDescent="0.2">
      <c r="B3169" s="40"/>
    </row>
    <row r="3170" spans="2:2" x14ac:dyDescent="0.2">
      <c r="B3170" s="40"/>
    </row>
    <row r="3171" spans="2:2" x14ac:dyDescent="0.2">
      <c r="B3171" s="40"/>
    </row>
    <row r="3172" spans="2:2" x14ac:dyDescent="0.2">
      <c r="B3172" s="40"/>
    </row>
    <row r="3173" spans="2:2" x14ac:dyDescent="0.2">
      <c r="B3173" s="40"/>
    </row>
    <row r="3174" spans="2:2" x14ac:dyDescent="0.2">
      <c r="B3174" s="40"/>
    </row>
    <row r="3175" spans="2:2" x14ac:dyDescent="0.2">
      <c r="B3175" s="40"/>
    </row>
    <row r="3176" spans="2:2" x14ac:dyDescent="0.2">
      <c r="B3176" s="40"/>
    </row>
    <row r="3177" spans="2:2" x14ac:dyDescent="0.2">
      <c r="B3177" s="40"/>
    </row>
    <row r="3178" spans="2:2" x14ac:dyDescent="0.2">
      <c r="B3178" s="40"/>
    </row>
    <row r="3179" spans="2:2" x14ac:dyDescent="0.2">
      <c r="B3179" s="40"/>
    </row>
    <row r="3180" spans="2:2" x14ac:dyDescent="0.2">
      <c r="B3180" s="40"/>
    </row>
    <row r="3181" spans="2:2" x14ac:dyDescent="0.2">
      <c r="B3181" s="40"/>
    </row>
    <row r="3182" spans="2:2" x14ac:dyDescent="0.2">
      <c r="B3182" s="40"/>
    </row>
    <row r="3183" spans="2:2" x14ac:dyDescent="0.2">
      <c r="B3183" s="40"/>
    </row>
    <row r="3184" spans="2:2" x14ac:dyDescent="0.2">
      <c r="B3184" s="40"/>
    </row>
    <row r="3185" spans="2:2" x14ac:dyDescent="0.2">
      <c r="B3185" s="40"/>
    </row>
    <row r="3186" spans="2:2" x14ac:dyDescent="0.2">
      <c r="B3186" s="40"/>
    </row>
    <row r="3187" spans="2:2" x14ac:dyDescent="0.2">
      <c r="B3187" s="40"/>
    </row>
    <row r="3188" spans="2:2" x14ac:dyDescent="0.2">
      <c r="B3188" s="40"/>
    </row>
    <row r="3189" spans="2:2" x14ac:dyDescent="0.2">
      <c r="B3189" s="40"/>
    </row>
    <row r="3190" spans="2:2" x14ac:dyDescent="0.2">
      <c r="B3190" s="40"/>
    </row>
    <row r="3191" spans="2:2" x14ac:dyDescent="0.2">
      <c r="B3191" s="40"/>
    </row>
    <row r="3192" spans="2:2" x14ac:dyDescent="0.2">
      <c r="B3192" s="40"/>
    </row>
    <row r="3193" spans="2:2" x14ac:dyDescent="0.2">
      <c r="B3193" s="40"/>
    </row>
    <row r="3194" spans="2:2" x14ac:dyDescent="0.2">
      <c r="B3194" s="40"/>
    </row>
    <row r="3195" spans="2:2" x14ac:dyDescent="0.2">
      <c r="B3195" s="40"/>
    </row>
    <row r="3196" spans="2:2" x14ac:dyDescent="0.2">
      <c r="B3196" s="40"/>
    </row>
    <row r="3197" spans="2:2" x14ac:dyDescent="0.2">
      <c r="B3197" s="40"/>
    </row>
    <row r="3198" spans="2:2" x14ac:dyDescent="0.2">
      <c r="B3198" s="40"/>
    </row>
    <row r="3199" spans="2:2" x14ac:dyDescent="0.2">
      <c r="B3199" s="40"/>
    </row>
    <row r="3200" spans="2:2" x14ac:dyDescent="0.2">
      <c r="B3200" s="40"/>
    </row>
    <row r="3201" spans="2:2" x14ac:dyDescent="0.2">
      <c r="B3201" s="40"/>
    </row>
    <row r="3202" spans="2:2" x14ac:dyDescent="0.2">
      <c r="B3202" s="40"/>
    </row>
    <row r="3203" spans="2:2" x14ac:dyDescent="0.2">
      <c r="B3203" s="40"/>
    </row>
    <row r="3204" spans="2:2" x14ac:dyDescent="0.2">
      <c r="B3204" s="40"/>
    </row>
    <row r="3205" spans="2:2" x14ac:dyDescent="0.2">
      <c r="B3205" s="40"/>
    </row>
    <row r="3206" spans="2:2" x14ac:dyDescent="0.2">
      <c r="B3206" s="40"/>
    </row>
    <row r="3207" spans="2:2" x14ac:dyDescent="0.2">
      <c r="B3207" s="40"/>
    </row>
    <row r="3208" spans="2:2" x14ac:dyDescent="0.2">
      <c r="B3208" s="40"/>
    </row>
    <row r="3209" spans="2:2" x14ac:dyDescent="0.2">
      <c r="B3209" s="40"/>
    </row>
    <row r="3210" spans="2:2" x14ac:dyDescent="0.2">
      <c r="B3210" s="40"/>
    </row>
    <row r="3211" spans="2:2" x14ac:dyDescent="0.2">
      <c r="B3211" s="40"/>
    </row>
    <row r="3212" spans="2:2" x14ac:dyDescent="0.2">
      <c r="B3212" s="40"/>
    </row>
    <row r="3213" spans="2:2" x14ac:dyDescent="0.2">
      <c r="B3213" s="40"/>
    </row>
    <row r="3214" spans="2:2" x14ac:dyDescent="0.2">
      <c r="B3214" s="40"/>
    </row>
    <row r="3215" spans="2:2" x14ac:dyDescent="0.2">
      <c r="B3215" s="40"/>
    </row>
    <row r="3216" spans="2:2" x14ac:dyDescent="0.2">
      <c r="B3216" s="40"/>
    </row>
    <row r="3217" spans="2:2" x14ac:dyDescent="0.2">
      <c r="B3217" s="40"/>
    </row>
    <row r="3218" spans="2:2" x14ac:dyDescent="0.2">
      <c r="B3218" s="40"/>
    </row>
    <row r="3219" spans="2:2" x14ac:dyDescent="0.2">
      <c r="B3219" s="40"/>
    </row>
    <row r="3220" spans="2:2" x14ac:dyDescent="0.2">
      <c r="B3220" s="40"/>
    </row>
    <row r="3221" spans="2:2" x14ac:dyDescent="0.2">
      <c r="B3221" s="40"/>
    </row>
    <row r="3222" spans="2:2" x14ac:dyDescent="0.2">
      <c r="B3222" s="40"/>
    </row>
    <row r="3223" spans="2:2" x14ac:dyDescent="0.2">
      <c r="B3223" s="40"/>
    </row>
    <row r="3224" spans="2:2" x14ac:dyDescent="0.2">
      <c r="B3224" s="40"/>
    </row>
    <row r="3225" spans="2:2" x14ac:dyDescent="0.2">
      <c r="B3225" s="40"/>
    </row>
    <row r="3226" spans="2:2" x14ac:dyDescent="0.2">
      <c r="B3226" s="40"/>
    </row>
    <row r="3227" spans="2:2" x14ac:dyDescent="0.2">
      <c r="B3227" s="40"/>
    </row>
    <row r="3228" spans="2:2" x14ac:dyDescent="0.2">
      <c r="B3228" s="40"/>
    </row>
    <row r="3229" spans="2:2" x14ac:dyDescent="0.2">
      <c r="B3229" s="40"/>
    </row>
    <row r="3230" spans="2:2" x14ac:dyDescent="0.2">
      <c r="B3230" s="40"/>
    </row>
    <row r="3231" spans="2:2" x14ac:dyDescent="0.2">
      <c r="B3231" s="40"/>
    </row>
    <row r="3232" spans="2:2" x14ac:dyDescent="0.2">
      <c r="B3232" s="40"/>
    </row>
    <row r="3233" spans="2:2" x14ac:dyDescent="0.2">
      <c r="B3233" s="40"/>
    </row>
    <row r="3234" spans="2:2" x14ac:dyDescent="0.2">
      <c r="B3234" s="40"/>
    </row>
    <row r="3235" spans="2:2" x14ac:dyDescent="0.2">
      <c r="B3235" s="40"/>
    </row>
    <row r="3236" spans="2:2" x14ac:dyDescent="0.2">
      <c r="B3236" s="40"/>
    </row>
    <row r="3237" spans="2:2" x14ac:dyDescent="0.2">
      <c r="B3237" s="40"/>
    </row>
    <row r="3238" spans="2:2" x14ac:dyDescent="0.2">
      <c r="B3238" s="40"/>
    </row>
    <row r="3239" spans="2:2" x14ac:dyDescent="0.2">
      <c r="B3239" s="40"/>
    </row>
    <row r="3240" spans="2:2" x14ac:dyDescent="0.2">
      <c r="B3240" s="40"/>
    </row>
    <row r="3241" spans="2:2" x14ac:dyDescent="0.2">
      <c r="B3241" s="40"/>
    </row>
    <row r="3242" spans="2:2" x14ac:dyDescent="0.2">
      <c r="B3242" s="40"/>
    </row>
    <row r="3243" spans="2:2" x14ac:dyDescent="0.2">
      <c r="B3243" s="40"/>
    </row>
    <row r="3244" spans="2:2" x14ac:dyDescent="0.2">
      <c r="B3244" s="40"/>
    </row>
    <row r="3245" spans="2:2" x14ac:dyDescent="0.2">
      <c r="B3245" s="40"/>
    </row>
    <row r="3246" spans="2:2" x14ac:dyDescent="0.2">
      <c r="B3246" s="40"/>
    </row>
    <row r="3247" spans="2:2" x14ac:dyDescent="0.2">
      <c r="B3247" s="40"/>
    </row>
    <row r="3248" spans="2:2" x14ac:dyDescent="0.2">
      <c r="B3248" s="40"/>
    </row>
    <row r="3249" spans="2:2" x14ac:dyDescent="0.2">
      <c r="B3249" s="40"/>
    </row>
    <row r="3250" spans="2:2" x14ac:dyDescent="0.2">
      <c r="B3250" s="40"/>
    </row>
    <row r="3251" spans="2:2" x14ac:dyDescent="0.2">
      <c r="B3251" s="40"/>
    </row>
    <row r="3252" spans="2:2" x14ac:dyDescent="0.2">
      <c r="B3252" s="40"/>
    </row>
    <row r="3253" spans="2:2" x14ac:dyDescent="0.2">
      <c r="B3253" s="40"/>
    </row>
    <row r="3254" spans="2:2" x14ac:dyDescent="0.2">
      <c r="B3254" s="40"/>
    </row>
    <row r="3255" spans="2:2" x14ac:dyDescent="0.2">
      <c r="B3255" s="40"/>
    </row>
    <row r="3256" spans="2:2" x14ac:dyDescent="0.2">
      <c r="B3256" s="40"/>
    </row>
    <row r="3257" spans="2:2" x14ac:dyDescent="0.2">
      <c r="B3257" s="40"/>
    </row>
    <row r="3258" spans="2:2" x14ac:dyDescent="0.2">
      <c r="B3258" s="40"/>
    </row>
    <row r="3259" spans="2:2" x14ac:dyDescent="0.2">
      <c r="B3259" s="40"/>
    </row>
    <row r="3260" spans="2:2" x14ac:dyDescent="0.2">
      <c r="B3260" s="40"/>
    </row>
    <row r="3261" spans="2:2" x14ac:dyDescent="0.2">
      <c r="B3261" s="40"/>
    </row>
    <row r="3262" spans="2:2" x14ac:dyDescent="0.2">
      <c r="B3262" s="40"/>
    </row>
    <row r="3263" spans="2:2" x14ac:dyDescent="0.2">
      <c r="B3263" s="40"/>
    </row>
    <row r="3264" spans="2:2" x14ac:dyDescent="0.2">
      <c r="B3264" s="40"/>
    </row>
    <row r="3265" spans="2:2" x14ac:dyDescent="0.2">
      <c r="B3265" s="40"/>
    </row>
    <row r="3266" spans="2:2" x14ac:dyDescent="0.2">
      <c r="B3266" s="40"/>
    </row>
    <row r="3267" spans="2:2" x14ac:dyDescent="0.2">
      <c r="B3267" s="40"/>
    </row>
    <row r="3268" spans="2:2" x14ac:dyDescent="0.2">
      <c r="B3268" s="40"/>
    </row>
    <row r="3269" spans="2:2" x14ac:dyDescent="0.2">
      <c r="B3269" s="40"/>
    </row>
    <row r="3270" spans="2:2" x14ac:dyDescent="0.2">
      <c r="B3270" s="40"/>
    </row>
    <row r="3271" spans="2:2" x14ac:dyDescent="0.2">
      <c r="B3271" s="40"/>
    </row>
    <row r="3272" spans="2:2" x14ac:dyDescent="0.2">
      <c r="B3272" s="40"/>
    </row>
    <row r="3273" spans="2:2" x14ac:dyDescent="0.2">
      <c r="B3273" s="40"/>
    </row>
    <row r="3274" spans="2:2" x14ac:dyDescent="0.2">
      <c r="B3274" s="40"/>
    </row>
    <row r="3275" spans="2:2" x14ac:dyDescent="0.2">
      <c r="B3275" s="40"/>
    </row>
    <row r="3276" spans="2:2" x14ac:dyDescent="0.2">
      <c r="B3276" s="40"/>
    </row>
    <row r="3277" spans="2:2" x14ac:dyDescent="0.2">
      <c r="B3277" s="40"/>
    </row>
    <row r="3278" spans="2:2" x14ac:dyDescent="0.2">
      <c r="B3278" s="40"/>
    </row>
    <row r="3279" spans="2:2" x14ac:dyDescent="0.2">
      <c r="B3279" s="40"/>
    </row>
    <row r="3280" spans="2:2" x14ac:dyDescent="0.2">
      <c r="B3280" s="40"/>
    </row>
    <row r="3281" spans="2:2" x14ac:dyDescent="0.2">
      <c r="B3281" s="40"/>
    </row>
    <row r="3282" spans="2:2" x14ac:dyDescent="0.2">
      <c r="B3282" s="40"/>
    </row>
    <row r="3283" spans="2:2" x14ac:dyDescent="0.2">
      <c r="B3283" s="40"/>
    </row>
    <row r="3284" spans="2:2" x14ac:dyDescent="0.2">
      <c r="B3284" s="40"/>
    </row>
    <row r="3285" spans="2:2" x14ac:dyDescent="0.2">
      <c r="B3285" s="40"/>
    </row>
    <row r="3286" spans="2:2" x14ac:dyDescent="0.2">
      <c r="B3286" s="40"/>
    </row>
    <row r="3287" spans="2:2" x14ac:dyDescent="0.2">
      <c r="B3287" s="40"/>
    </row>
    <row r="3288" spans="2:2" x14ac:dyDescent="0.2">
      <c r="B3288" s="40"/>
    </row>
    <row r="3289" spans="2:2" x14ac:dyDescent="0.2">
      <c r="B3289" s="40"/>
    </row>
    <row r="3290" spans="2:2" x14ac:dyDescent="0.2">
      <c r="B3290" s="40"/>
    </row>
    <row r="3291" spans="2:2" x14ac:dyDescent="0.2">
      <c r="B3291" s="40"/>
    </row>
    <row r="3292" spans="2:2" x14ac:dyDescent="0.2">
      <c r="B3292" s="40"/>
    </row>
    <row r="3293" spans="2:2" x14ac:dyDescent="0.2">
      <c r="B3293" s="40"/>
    </row>
    <row r="3294" spans="2:2" x14ac:dyDescent="0.2">
      <c r="B3294" s="40"/>
    </row>
    <row r="3295" spans="2:2" x14ac:dyDescent="0.2">
      <c r="B3295" s="40"/>
    </row>
    <row r="3296" spans="2:2" x14ac:dyDescent="0.2">
      <c r="B3296" s="40"/>
    </row>
    <row r="3297" spans="2:2" x14ac:dyDescent="0.2">
      <c r="B3297" s="40"/>
    </row>
    <row r="3298" spans="2:2" x14ac:dyDescent="0.2">
      <c r="B3298" s="40"/>
    </row>
    <row r="3299" spans="2:2" x14ac:dyDescent="0.2">
      <c r="B3299" s="40"/>
    </row>
    <row r="3300" spans="2:2" x14ac:dyDescent="0.2">
      <c r="B3300" s="40"/>
    </row>
    <row r="3301" spans="2:2" x14ac:dyDescent="0.2">
      <c r="B3301" s="40"/>
    </row>
    <row r="3302" spans="2:2" x14ac:dyDescent="0.2">
      <c r="B3302" s="40"/>
    </row>
    <row r="3303" spans="2:2" x14ac:dyDescent="0.2">
      <c r="B3303" s="40"/>
    </row>
    <row r="3304" spans="2:2" x14ac:dyDescent="0.2">
      <c r="B3304" s="40"/>
    </row>
    <row r="3305" spans="2:2" x14ac:dyDescent="0.2">
      <c r="B3305" s="40"/>
    </row>
    <row r="3306" spans="2:2" x14ac:dyDescent="0.2">
      <c r="B3306" s="40"/>
    </row>
    <row r="3307" spans="2:2" x14ac:dyDescent="0.2">
      <c r="B3307" s="40"/>
    </row>
    <row r="3308" spans="2:2" x14ac:dyDescent="0.2">
      <c r="B3308" s="40"/>
    </row>
    <row r="3309" spans="2:2" x14ac:dyDescent="0.2">
      <c r="B3309" s="40"/>
    </row>
    <row r="3310" spans="2:2" x14ac:dyDescent="0.2">
      <c r="B3310" s="40"/>
    </row>
    <row r="3311" spans="2:2" x14ac:dyDescent="0.2">
      <c r="B3311" s="40"/>
    </row>
    <row r="3312" spans="2:2" x14ac:dyDescent="0.2">
      <c r="B3312" s="40"/>
    </row>
    <row r="3313" spans="2:2" x14ac:dyDescent="0.2">
      <c r="B3313" s="40"/>
    </row>
    <row r="3314" spans="2:2" x14ac:dyDescent="0.2">
      <c r="B3314" s="40"/>
    </row>
    <row r="3315" spans="2:2" x14ac:dyDescent="0.2">
      <c r="B3315" s="40"/>
    </row>
    <row r="3316" spans="2:2" x14ac:dyDescent="0.2">
      <c r="B3316" s="40"/>
    </row>
    <row r="3317" spans="2:2" x14ac:dyDescent="0.2">
      <c r="B3317" s="40"/>
    </row>
    <row r="3318" spans="2:2" x14ac:dyDescent="0.2">
      <c r="B3318" s="40"/>
    </row>
    <row r="3319" spans="2:2" x14ac:dyDescent="0.2">
      <c r="B3319" s="40"/>
    </row>
    <row r="3320" spans="2:2" x14ac:dyDescent="0.2">
      <c r="B3320" s="40"/>
    </row>
    <row r="3321" spans="2:2" x14ac:dyDescent="0.2">
      <c r="B3321" s="40"/>
    </row>
    <row r="3322" spans="2:2" x14ac:dyDescent="0.2">
      <c r="B3322" s="40"/>
    </row>
    <row r="3323" spans="2:2" x14ac:dyDescent="0.2">
      <c r="B3323" s="40"/>
    </row>
    <row r="3324" spans="2:2" x14ac:dyDescent="0.2">
      <c r="B3324" s="40"/>
    </row>
    <row r="3325" spans="2:2" x14ac:dyDescent="0.2">
      <c r="B3325" s="40"/>
    </row>
    <row r="3326" spans="2:2" x14ac:dyDescent="0.2">
      <c r="B3326" s="40"/>
    </row>
    <row r="3327" spans="2:2" x14ac:dyDescent="0.2">
      <c r="B3327" s="40"/>
    </row>
    <row r="3328" spans="2:2" x14ac:dyDescent="0.2">
      <c r="B3328" s="40"/>
    </row>
    <row r="3329" spans="2:2" x14ac:dyDescent="0.2">
      <c r="B3329" s="40"/>
    </row>
    <row r="3330" spans="2:2" x14ac:dyDescent="0.2">
      <c r="B3330" s="40"/>
    </row>
    <row r="3331" spans="2:2" x14ac:dyDescent="0.2">
      <c r="B3331" s="40"/>
    </row>
    <row r="3332" spans="2:2" x14ac:dyDescent="0.2">
      <c r="B3332" s="40"/>
    </row>
    <row r="3333" spans="2:2" x14ac:dyDescent="0.2">
      <c r="B3333" s="40"/>
    </row>
    <row r="3334" spans="2:2" x14ac:dyDescent="0.2">
      <c r="B3334" s="40"/>
    </row>
    <row r="3335" spans="2:2" x14ac:dyDescent="0.2">
      <c r="B3335" s="40"/>
    </row>
    <row r="3336" spans="2:2" x14ac:dyDescent="0.2">
      <c r="B3336" s="40"/>
    </row>
    <row r="3337" spans="2:2" x14ac:dyDescent="0.2">
      <c r="B3337" s="40"/>
    </row>
    <row r="3338" spans="2:2" x14ac:dyDescent="0.2">
      <c r="B3338" s="40"/>
    </row>
    <row r="3339" spans="2:2" x14ac:dyDescent="0.2">
      <c r="B3339" s="40"/>
    </row>
    <row r="3340" spans="2:2" x14ac:dyDescent="0.2">
      <c r="B3340" s="40"/>
    </row>
    <row r="3341" spans="2:2" x14ac:dyDescent="0.2">
      <c r="B3341" s="40"/>
    </row>
    <row r="3342" spans="2:2" x14ac:dyDescent="0.2">
      <c r="B3342" s="40"/>
    </row>
    <row r="3343" spans="2:2" x14ac:dyDescent="0.2">
      <c r="B3343" s="40"/>
    </row>
    <row r="3344" spans="2:2" x14ac:dyDescent="0.2">
      <c r="B3344" s="40"/>
    </row>
    <row r="3345" spans="2:2" x14ac:dyDescent="0.2">
      <c r="B3345" s="40"/>
    </row>
    <row r="3346" spans="2:2" x14ac:dyDescent="0.2">
      <c r="B3346" s="40"/>
    </row>
    <row r="3347" spans="2:2" x14ac:dyDescent="0.2">
      <c r="B3347" s="40"/>
    </row>
    <row r="3348" spans="2:2" x14ac:dyDescent="0.2">
      <c r="B3348" s="40"/>
    </row>
    <row r="3349" spans="2:2" x14ac:dyDescent="0.2">
      <c r="B3349" s="40"/>
    </row>
    <row r="3350" spans="2:2" x14ac:dyDescent="0.2">
      <c r="B3350" s="40"/>
    </row>
    <row r="3351" spans="2:2" x14ac:dyDescent="0.2">
      <c r="B3351" s="40"/>
    </row>
    <row r="3352" spans="2:2" x14ac:dyDescent="0.2">
      <c r="B3352" s="40"/>
    </row>
    <row r="3353" spans="2:2" x14ac:dyDescent="0.2">
      <c r="B3353" s="40"/>
    </row>
    <row r="3354" spans="2:2" x14ac:dyDescent="0.2">
      <c r="B3354" s="40"/>
    </row>
    <row r="3355" spans="2:2" x14ac:dyDescent="0.2">
      <c r="B3355" s="40"/>
    </row>
    <row r="3356" spans="2:2" x14ac:dyDescent="0.2">
      <c r="B3356" s="40"/>
    </row>
    <row r="3357" spans="2:2" x14ac:dyDescent="0.2">
      <c r="B3357" s="40"/>
    </row>
    <row r="3358" spans="2:2" x14ac:dyDescent="0.2">
      <c r="B3358" s="40"/>
    </row>
    <row r="3359" spans="2:2" x14ac:dyDescent="0.2">
      <c r="B3359" s="40"/>
    </row>
    <row r="3360" spans="2:2" x14ac:dyDescent="0.2">
      <c r="B3360" s="40"/>
    </row>
    <row r="3361" spans="2:2" x14ac:dyDescent="0.2">
      <c r="B3361" s="40"/>
    </row>
    <row r="3362" spans="2:2" x14ac:dyDescent="0.2">
      <c r="B3362" s="40"/>
    </row>
    <row r="3363" spans="2:2" x14ac:dyDescent="0.2">
      <c r="B3363" s="40"/>
    </row>
    <row r="3364" spans="2:2" x14ac:dyDescent="0.2">
      <c r="B3364" s="40"/>
    </row>
    <row r="3365" spans="2:2" x14ac:dyDescent="0.2">
      <c r="B3365" s="40"/>
    </row>
    <row r="3366" spans="2:2" x14ac:dyDescent="0.2">
      <c r="B3366" s="40"/>
    </row>
    <row r="3367" spans="2:2" x14ac:dyDescent="0.2">
      <c r="B3367" s="40"/>
    </row>
    <row r="3368" spans="2:2" x14ac:dyDescent="0.2">
      <c r="B3368" s="40"/>
    </row>
    <row r="3369" spans="2:2" x14ac:dyDescent="0.2">
      <c r="B3369" s="40"/>
    </row>
    <row r="3370" spans="2:2" x14ac:dyDescent="0.2">
      <c r="B3370" s="40"/>
    </row>
    <row r="3371" spans="2:2" x14ac:dyDescent="0.2">
      <c r="B3371" s="40"/>
    </row>
    <row r="3372" spans="2:2" x14ac:dyDescent="0.2">
      <c r="B3372" s="40"/>
    </row>
    <row r="3373" spans="2:2" x14ac:dyDescent="0.2">
      <c r="B3373" s="40"/>
    </row>
    <row r="3374" spans="2:2" x14ac:dyDescent="0.2">
      <c r="B3374" s="40"/>
    </row>
    <row r="3375" spans="2:2" x14ac:dyDescent="0.2">
      <c r="B3375" s="40"/>
    </row>
    <row r="3376" spans="2:2" x14ac:dyDescent="0.2">
      <c r="B3376" s="40"/>
    </row>
    <row r="3377" spans="2:2" x14ac:dyDescent="0.2">
      <c r="B3377" s="40"/>
    </row>
    <row r="3378" spans="2:2" x14ac:dyDescent="0.2">
      <c r="B3378" s="40"/>
    </row>
    <row r="3379" spans="2:2" x14ac:dyDescent="0.2">
      <c r="B3379" s="40"/>
    </row>
    <row r="3380" spans="2:2" x14ac:dyDescent="0.2">
      <c r="B3380" s="40"/>
    </row>
    <row r="3381" spans="2:2" x14ac:dyDescent="0.2">
      <c r="B3381" s="40"/>
    </row>
    <row r="3382" spans="2:2" x14ac:dyDescent="0.2">
      <c r="B3382" s="40"/>
    </row>
    <row r="3383" spans="2:2" x14ac:dyDescent="0.2">
      <c r="B3383" s="40"/>
    </row>
    <row r="3384" spans="2:2" x14ac:dyDescent="0.2">
      <c r="B3384" s="40"/>
    </row>
    <row r="3385" spans="2:2" x14ac:dyDescent="0.2">
      <c r="B3385" s="40"/>
    </row>
    <row r="3386" spans="2:2" x14ac:dyDescent="0.2">
      <c r="B3386" s="40"/>
    </row>
    <row r="3387" spans="2:2" x14ac:dyDescent="0.2">
      <c r="B3387" s="40"/>
    </row>
    <row r="3388" spans="2:2" x14ac:dyDescent="0.2">
      <c r="B3388" s="40"/>
    </row>
    <row r="3389" spans="2:2" x14ac:dyDescent="0.2">
      <c r="B3389" s="40"/>
    </row>
    <row r="3390" spans="2:2" x14ac:dyDescent="0.2">
      <c r="B3390" s="40"/>
    </row>
    <row r="3391" spans="2:2" x14ac:dyDescent="0.2">
      <c r="B3391" s="40"/>
    </row>
    <row r="3392" spans="2:2" x14ac:dyDescent="0.2">
      <c r="B3392" s="40"/>
    </row>
    <row r="3393" spans="2:2" x14ac:dyDescent="0.2">
      <c r="B3393" s="40"/>
    </row>
    <row r="3394" spans="2:2" x14ac:dyDescent="0.2">
      <c r="B3394" s="40"/>
    </row>
    <row r="3395" spans="2:2" x14ac:dyDescent="0.2">
      <c r="B3395" s="40"/>
    </row>
    <row r="3396" spans="2:2" x14ac:dyDescent="0.2">
      <c r="B3396" s="40"/>
    </row>
    <row r="3397" spans="2:2" x14ac:dyDescent="0.2">
      <c r="B3397" s="40"/>
    </row>
    <row r="3398" spans="2:2" x14ac:dyDescent="0.2">
      <c r="B3398" s="40"/>
    </row>
    <row r="3399" spans="2:2" x14ac:dyDescent="0.2">
      <c r="B3399" s="40"/>
    </row>
    <row r="3400" spans="2:2" x14ac:dyDescent="0.2">
      <c r="B3400" s="40"/>
    </row>
    <row r="3401" spans="2:2" x14ac:dyDescent="0.2">
      <c r="B3401" s="40"/>
    </row>
    <row r="3402" spans="2:2" x14ac:dyDescent="0.2">
      <c r="B3402" s="40"/>
    </row>
    <row r="3403" spans="2:2" x14ac:dyDescent="0.2">
      <c r="B3403" s="40"/>
    </row>
    <row r="3404" spans="2:2" x14ac:dyDescent="0.2">
      <c r="B3404" s="40"/>
    </row>
    <row r="3405" spans="2:2" x14ac:dyDescent="0.2">
      <c r="B3405" s="40"/>
    </row>
    <row r="3406" spans="2:2" x14ac:dyDescent="0.2">
      <c r="B3406" s="40"/>
    </row>
    <row r="3407" spans="2:2" x14ac:dyDescent="0.2">
      <c r="B3407" s="40"/>
    </row>
    <row r="3408" spans="2:2" x14ac:dyDescent="0.2">
      <c r="B3408" s="40"/>
    </row>
    <row r="3409" spans="2:2" x14ac:dyDescent="0.2">
      <c r="B3409" s="40"/>
    </row>
    <row r="3410" spans="2:2" x14ac:dyDescent="0.2">
      <c r="B3410" s="40"/>
    </row>
    <row r="3411" spans="2:2" x14ac:dyDescent="0.2">
      <c r="B3411" s="40"/>
    </row>
    <row r="3412" spans="2:2" x14ac:dyDescent="0.2">
      <c r="B3412" s="40"/>
    </row>
    <row r="3413" spans="2:2" x14ac:dyDescent="0.2">
      <c r="B3413" s="40"/>
    </row>
    <row r="3414" spans="2:2" x14ac:dyDescent="0.2">
      <c r="B3414" s="40"/>
    </row>
    <row r="3415" spans="2:2" x14ac:dyDescent="0.2">
      <c r="B3415" s="40"/>
    </row>
    <row r="3416" spans="2:2" x14ac:dyDescent="0.2">
      <c r="B3416" s="40"/>
    </row>
    <row r="3417" spans="2:2" x14ac:dyDescent="0.2">
      <c r="B3417" s="40"/>
    </row>
    <row r="3418" spans="2:2" x14ac:dyDescent="0.2">
      <c r="B3418" s="40"/>
    </row>
    <row r="3419" spans="2:2" x14ac:dyDescent="0.2">
      <c r="B3419" s="40"/>
    </row>
    <row r="3420" spans="2:2" x14ac:dyDescent="0.2">
      <c r="B3420" s="40"/>
    </row>
    <row r="3421" spans="2:2" x14ac:dyDescent="0.2">
      <c r="B3421" s="40"/>
    </row>
    <row r="3422" spans="2:2" x14ac:dyDescent="0.2">
      <c r="B3422" s="40"/>
    </row>
    <row r="3423" spans="2:2" x14ac:dyDescent="0.2">
      <c r="B3423" s="40"/>
    </row>
    <row r="3424" spans="2:2" x14ac:dyDescent="0.2">
      <c r="B3424" s="40"/>
    </row>
    <row r="3425" spans="2:2" x14ac:dyDescent="0.2">
      <c r="B3425" s="40"/>
    </row>
    <row r="3426" spans="2:2" x14ac:dyDescent="0.2">
      <c r="B3426" s="40"/>
    </row>
    <row r="3427" spans="2:2" x14ac:dyDescent="0.2">
      <c r="B3427" s="40"/>
    </row>
    <row r="3428" spans="2:2" x14ac:dyDescent="0.2">
      <c r="B3428" s="40"/>
    </row>
    <row r="3429" spans="2:2" x14ac:dyDescent="0.2">
      <c r="B3429" s="40"/>
    </row>
    <row r="3430" spans="2:2" x14ac:dyDescent="0.2">
      <c r="B3430" s="40"/>
    </row>
    <row r="3431" spans="2:2" x14ac:dyDescent="0.2">
      <c r="B3431" s="40"/>
    </row>
    <row r="3432" spans="2:2" x14ac:dyDescent="0.2">
      <c r="B3432" s="40"/>
    </row>
    <row r="3433" spans="2:2" x14ac:dyDescent="0.2">
      <c r="B3433" s="40"/>
    </row>
    <row r="3434" spans="2:2" x14ac:dyDescent="0.2">
      <c r="B3434" s="40"/>
    </row>
    <row r="3435" spans="2:2" x14ac:dyDescent="0.2">
      <c r="B3435" s="40"/>
    </row>
    <row r="3436" spans="2:2" x14ac:dyDescent="0.2">
      <c r="B3436" s="40"/>
    </row>
    <row r="3437" spans="2:2" x14ac:dyDescent="0.2">
      <c r="B3437" s="40"/>
    </row>
    <row r="3438" spans="2:2" x14ac:dyDescent="0.2">
      <c r="B3438" s="40"/>
    </row>
    <row r="3439" spans="2:2" x14ac:dyDescent="0.2">
      <c r="B3439" s="40"/>
    </row>
    <row r="3440" spans="2:2" x14ac:dyDescent="0.2">
      <c r="B3440" s="40"/>
    </row>
    <row r="3441" spans="2:2" x14ac:dyDescent="0.2">
      <c r="B3441" s="40"/>
    </row>
    <row r="3442" spans="2:2" x14ac:dyDescent="0.2">
      <c r="B3442" s="40"/>
    </row>
    <row r="3443" spans="2:2" x14ac:dyDescent="0.2">
      <c r="B3443" s="40"/>
    </row>
    <row r="3444" spans="2:2" x14ac:dyDescent="0.2">
      <c r="B3444" s="40"/>
    </row>
    <row r="3445" spans="2:2" x14ac:dyDescent="0.2">
      <c r="B3445" s="40"/>
    </row>
    <row r="3446" spans="2:2" x14ac:dyDescent="0.2">
      <c r="B3446" s="40"/>
    </row>
    <row r="3447" spans="2:2" x14ac:dyDescent="0.2">
      <c r="B3447" s="40"/>
    </row>
    <row r="3448" spans="2:2" x14ac:dyDescent="0.2">
      <c r="B3448" s="40"/>
    </row>
    <row r="3449" spans="2:2" x14ac:dyDescent="0.2">
      <c r="B3449" s="40"/>
    </row>
    <row r="3450" spans="2:2" x14ac:dyDescent="0.2">
      <c r="B3450" s="40"/>
    </row>
    <row r="3451" spans="2:2" x14ac:dyDescent="0.2">
      <c r="B3451" s="40"/>
    </row>
    <row r="3452" spans="2:2" x14ac:dyDescent="0.2">
      <c r="B3452" s="40"/>
    </row>
    <row r="3453" spans="2:2" x14ac:dyDescent="0.2">
      <c r="B3453" s="40"/>
    </row>
    <row r="3454" spans="2:2" x14ac:dyDescent="0.2">
      <c r="B3454" s="40"/>
    </row>
    <row r="3455" spans="2:2" x14ac:dyDescent="0.2">
      <c r="B3455" s="40"/>
    </row>
    <row r="3456" spans="2:2" x14ac:dyDescent="0.2">
      <c r="B3456" s="40"/>
    </row>
    <row r="3457" spans="2:2" x14ac:dyDescent="0.2">
      <c r="B3457" s="40"/>
    </row>
    <row r="3458" spans="2:2" x14ac:dyDescent="0.2">
      <c r="B3458" s="40"/>
    </row>
    <row r="3459" spans="2:2" x14ac:dyDescent="0.2">
      <c r="B3459" s="40"/>
    </row>
    <row r="3460" spans="2:2" x14ac:dyDescent="0.2">
      <c r="B3460" s="40"/>
    </row>
    <row r="3461" spans="2:2" x14ac:dyDescent="0.2">
      <c r="B3461" s="40"/>
    </row>
    <row r="3462" spans="2:2" x14ac:dyDescent="0.2">
      <c r="B3462" s="40"/>
    </row>
    <row r="3463" spans="2:2" x14ac:dyDescent="0.2">
      <c r="B3463" s="40"/>
    </row>
    <row r="3464" spans="2:2" x14ac:dyDescent="0.2">
      <c r="B3464" s="40"/>
    </row>
    <row r="3465" spans="2:2" x14ac:dyDescent="0.2">
      <c r="B3465" s="40"/>
    </row>
    <row r="3466" spans="2:2" x14ac:dyDescent="0.2">
      <c r="B3466" s="40"/>
    </row>
    <row r="3467" spans="2:2" x14ac:dyDescent="0.2">
      <c r="B3467" s="40"/>
    </row>
    <row r="3468" spans="2:2" x14ac:dyDescent="0.2">
      <c r="B3468" s="40"/>
    </row>
    <row r="3469" spans="2:2" x14ac:dyDescent="0.2">
      <c r="B3469" s="40"/>
    </row>
    <row r="3470" spans="2:2" x14ac:dyDescent="0.2">
      <c r="B3470" s="40"/>
    </row>
    <row r="3471" spans="2:2" x14ac:dyDescent="0.2">
      <c r="B3471" s="40"/>
    </row>
    <row r="3472" spans="2:2" x14ac:dyDescent="0.2">
      <c r="B3472" s="40"/>
    </row>
    <row r="3473" spans="2:2" x14ac:dyDescent="0.2">
      <c r="B3473" s="40"/>
    </row>
    <row r="3474" spans="2:2" x14ac:dyDescent="0.2">
      <c r="B3474" s="40"/>
    </row>
    <row r="3475" spans="2:2" x14ac:dyDescent="0.2">
      <c r="B3475" s="40"/>
    </row>
    <row r="3476" spans="2:2" x14ac:dyDescent="0.2">
      <c r="B3476" s="40"/>
    </row>
    <row r="3477" spans="2:2" x14ac:dyDescent="0.2">
      <c r="B3477" s="40"/>
    </row>
    <row r="3478" spans="2:2" x14ac:dyDescent="0.2">
      <c r="B3478" s="40"/>
    </row>
    <row r="3479" spans="2:2" x14ac:dyDescent="0.2">
      <c r="B3479" s="40"/>
    </row>
    <row r="3480" spans="2:2" x14ac:dyDescent="0.2">
      <c r="B3480" s="40"/>
    </row>
    <row r="3481" spans="2:2" x14ac:dyDescent="0.2">
      <c r="B3481" s="40"/>
    </row>
    <row r="3482" spans="2:2" x14ac:dyDescent="0.2">
      <c r="B3482" s="40"/>
    </row>
    <row r="3483" spans="2:2" x14ac:dyDescent="0.2">
      <c r="B3483" s="40"/>
    </row>
    <row r="3484" spans="2:2" x14ac:dyDescent="0.2">
      <c r="B3484" s="40"/>
    </row>
    <row r="3485" spans="2:2" x14ac:dyDescent="0.2">
      <c r="B3485" s="40"/>
    </row>
    <row r="3486" spans="2:2" x14ac:dyDescent="0.2">
      <c r="B3486" s="40"/>
    </row>
    <row r="3487" spans="2:2" x14ac:dyDescent="0.2">
      <c r="B3487" s="40"/>
    </row>
    <row r="3488" spans="2:2" x14ac:dyDescent="0.2">
      <c r="B3488" s="40"/>
    </row>
    <row r="3489" spans="2:2" x14ac:dyDescent="0.2">
      <c r="B3489" s="40"/>
    </row>
    <row r="3490" spans="2:2" x14ac:dyDescent="0.2">
      <c r="B3490" s="40"/>
    </row>
    <row r="3491" spans="2:2" x14ac:dyDescent="0.2">
      <c r="B3491" s="40"/>
    </row>
    <row r="3492" spans="2:2" x14ac:dyDescent="0.2">
      <c r="B3492" s="40"/>
    </row>
    <row r="3493" spans="2:2" x14ac:dyDescent="0.2">
      <c r="B3493" s="40"/>
    </row>
    <row r="3494" spans="2:2" x14ac:dyDescent="0.2">
      <c r="B3494" s="40"/>
    </row>
    <row r="3495" spans="2:2" x14ac:dyDescent="0.2">
      <c r="B3495" s="40"/>
    </row>
    <row r="3496" spans="2:2" x14ac:dyDescent="0.2">
      <c r="B3496" s="40"/>
    </row>
    <row r="3497" spans="2:2" x14ac:dyDescent="0.2">
      <c r="B3497" s="40"/>
    </row>
    <row r="3498" spans="2:2" x14ac:dyDescent="0.2">
      <c r="B3498" s="40"/>
    </row>
    <row r="3499" spans="2:2" x14ac:dyDescent="0.2">
      <c r="B3499" s="40"/>
    </row>
    <row r="3500" spans="2:2" x14ac:dyDescent="0.2">
      <c r="B3500" s="40"/>
    </row>
    <row r="3501" spans="2:2" x14ac:dyDescent="0.2">
      <c r="B3501" s="40"/>
    </row>
    <row r="3502" spans="2:2" x14ac:dyDescent="0.2">
      <c r="B3502" s="40"/>
    </row>
    <row r="3503" spans="2:2" x14ac:dyDescent="0.2">
      <c r="B3503" s="40"/>
    </row>
    <row r="3504" spans="2:2" x14ac:dyDescent="0.2">
      <c r="B3504" s="40"/>
    </row>
    <row r="3505" spans="2:2" x14ac:dyDescent="0.2">
      <c r="B3505" s="40"/>
    </row>
    <row r="3506" spans="2:2" x14ac:dyDescent="0.2">
      <c r="B3506" s="40"/>
    </row>
    <row r="3507" spans="2:2" x14ac:dyDescent="0.2">
      <c r="B3507" s="40"/>
    </row>
    <row r="3508" spans="2:2" x14ac:dyDescent="0.2">
      <c r="B3508" s="40"/>
    </row>
    <row r="3509" spans="2:2" x14ac:dyDescent="0.2">
      <c r="B3509" s="40"/>
    </row>
    <row r="3510" spans="2:2" x14ac:dyDescent="0.2">
      <c r="B3510" s="40"/>
    </row>
    <row r="3511" spans="2:2" x14ac:dyDescent="0.2">
      <c r="B3511" s="40"/>
    </row>
    <row r="3512" spans="2:2" x14ac:dyDescent="0.2">
      <c r="B3512" s="40"/>
    </row>
    <row r="3513" spans="2:2" x14ac:dyDescent="0.2">
      <c r="B3513" s="40"/>
    </row>
    <row r="3514" spans="2:2" x14ac:dyDescent="0.2">
      <c r="B3514" s="40"/>
    </row>
    <row r="3515" spans="2:2" x14ac:dyDescent="0.2">
      <c r="B3515" s="40"/>
    </row>
    <row r="3516" spans="2:2" x14ac:dyDescent="0.2">
      <c r="B3516" s="40"/>
    </row>
    <row r="3517" spans="2:2" x14ac:dyDescent="0.2">
      <c r="B3517" s="40"/>
    </row>
    <row r="3518" spans="2:2" x14ac:dyDescent="0.2">
      <c r="B3518" s="40"/>
    </row>
    <row r="3519" spans="2:2" x14ac:dyDescent="0.2">
      <c r="B3519" s="40"/>
    </row>
    <row r="3520" spans="2:2" x14ac:dyDescent="0.2">
      <c r="B3520" s="40"/>
    </row>
    <row r="3521" spans="2:2" x14ac:dyDescent="0.2">
      <c r="B3521" s="40"/>
    </row>
    <row r="3522" spans="2:2" x14ac:dyDescent="0.2">
      <c r="B3522" s="40"/>
    </row>
    <row r="3523" spans="2:2" x14ac:dyDescent="0.2">
      <c r="B3523" s="40"/>
    </row>
    <row r="3524" spans="2:2" x14ac:dyDescent="0.2">
      <c r="B3524" s="40"/>
    </row>
    <row r="3525" spans="2:2" x14ac:dyDescent="0.2">
      <c r="B3525" s="40"/>
    </row>
    <row r="3526" spans="2:2" x14ac:dyDescent="0.2">
      <c r="B3526" s="40"/>
    </row>
    <row r="3527" spans="2:2" x14ac:dyDescent="0.2">
      <c r="B3527" s="40"/>
    </row>
    <row r="3528" spans="2:2" x14ac:dyDescent="0.2">
      <c r="B3528" s="40"/>
    </row>
    <row r="3529" spans="2:2" x14ac:dyDescent="0.2">
      <c r="B3529" s="40"/>
    </row>
    <row r="3530" spans="2:2" x14ac:dyDescent="0.2">
      <c r="B3530" s="40"/>
    </row>
    <row r="3531" spans="2:2" x14ac:dyDescent="0.2">
      <c r="B3531" s="40"/>
    </row>
    <row r="3532" spans="2:2" x14ac:dyDescent="0.2">
      <c r="B3532" s="40"/>
    </row>
    <row r="3533" spans="2:2" x14ac:dyDescent="0.2">
      <c r="B3533" s="40"/>
    </row>
    <row r="3534" spans="2:2" x14ac:dyDescent="0.2">
      <c r="B3534" s="40"/>
    </row>
    <row r="3535" spans="2:2" x14ac:dyDescent="0.2">
      <c r="B3535" s="40"/>
    </row>
    <row r="3536" spans="2:2" x14ac:dyDescent="0.2">
      <c r="B3536" s="40"/>
    </row>
    <row r="3537" spans="2:2" x14ac:dyDescent="0.2">
      <c r="B3537" s="40"/>
    </row>
    <row r="3538" spans="2:2" x14ac:dyDescent="0.2">
      <c r="B3538" s="40"/>
    </row>
    <row r="3539" spans="2:2" x14ac:dyDescent="0.2">
      <c r="B3539" s="40"/>
    </row>
    <row r="3540" spans="2:2" x14ac:dyDescent="0.2">
      <c r="B3540" s="40"/>
    </row>
    <row r="3541" spans="2:2" x14ac:dyDescent="0.2">
      <c r="B3541" s="40"/>
    </row>
    <row r="3542" spans="2:2" x14ac:dyDescent="0.2">
      <c r="B3542" s="40"/>
    </row>
    <row r="3543" spans="2:2" x14ac:dyDescent="0.2">
      <c r="B3543" s="40"/>
    </row>
    <row r="3544" spans="2:2" x14ac:dyDescent="0.2">
      <c r="B3544" s="40"/>
    </row>
    <row r="3545" spans="2:2" x14ac:dyDescent="0.2">
      <c r="B3545" s="40"/>
    </row>
    <row r="3546" spans="2:2" x14ac:dyDescent="0.2">
      <c r="B3546" s="40"/>
    </row>
    <row r="3547" spans="2:2" x14ac:dyDescent="0.2">
      <c r="B3547" s="40"/>
    </row>
    <row r="3548" spans="2:2" x14ac:dyDescent="0.2">
      <c r="B3548" s="40"/>
    </row>
    <row r="3549" spans="2:2" x14ac:dyDescent="0.2">
      <c r="B3549" s="40"/>
    </row>
    <row r="3550" spans="2:2" x14ac:dyDescent="0.2">
      <c r="B3550" s="40"/>
    </row>
    <row r="3551" spans="2:2" x14ac:dyDescent="0.2">
      <c r="B3551" s="40"/>
    </row>
    <row r="3552" spans="2:2" x14ac:dyDescent="0.2">
      <c r="B3552" s="40"/>
    </row>
    <row r="3553" spans="2:2" x14ac:dyDescent="0.2">
      <c r="B3553" s="40"/>
    </row>
    <row r="3554" spans="2:2" x14ac:dyDescent="0.2">
      <c r="B3554" s="40"/>
    </row>
    <row r="3555" spans="2:2" x14ac:dyDescent="0.2">
      <c r="B3555" s="40"/>
    </row>
    <row r="3556" spans="2:2" x14ac:dyDescent="0.2">
      <c r="B3556" s="40"/>
    </row>
    <row r="3557" spans="2:2" x14ac:dyDescent="0.2">
      <c r="B3557" s="40"/>
    </row>
    <row r="3558" spans="2:2" x14ac:dyDescent="0.2">
      <c r="B3558" s="40"/>
    </row>
    <row r="3559" spans="2:2" x14ac:dyDescent="0.2">
      <c r="B3559" s="40"/>
    </row>
    <row r="3560" spans="2:2" x14ac:dyDescent="0.2">
      <c r="B3560" s="40"/>
    </row>
    <row r="3561" spans="2:2" x14ac:dyDescent="0.2">
      <c r="B3561" s="40"/>
    </row>
    <row r="3562" spans="2:2" x14ac:dyDescent="0.2">
      <c r="B3562" s="40"/>
    </row>
    <row r="3563" spans="2:2" x14ac:dyDescent="0.2">
      <c r="B3563" s="40"/>
    </row>
    <row r="3564" spans="2:2" x14ac:dyDescent="0.2">
      <c r="B3564" s="40"/>
    </row>
    <row r="3565" spans="2:2" x14ac:dyDescent="0.2">
      <c r="B3565" s="40"/>
    </row>
    <row r="3566" spans="2:2" x14ac:dyDescent="0.2">
      <c r="B3566" s="40"/>
    </row>
    <row r="3567" spans="2:2" x14ac:dyDescent="0.2">
      <c r="B3567" s="40"/>
    </row>
    <row r="3568" spans="2:2" x14ac:dyDescent="0.2">
      <c r="B3568" s="40"/>
    </row>
    <row r="3569" spans="2:2" x14ac:dyDescent="0.2">
      <c r="B3569" s="40"/>
    </row>
    <row r="3570" spans="2:2" x14ac:dyDescent="0.2">
      <c r="B3570" s="40"/>
    </row>
    <row r="3571" spans="2:2" x14ac:dyDescent="0.2">
      <c r="B3571" s="40"/>
    </row>
    <row r="3572" spans="2:2" x14ac:dyDescent="0.2">
      <c r="B3572" s="40"/>
    </row>
    <row r="3573" spans="2:2" x14ac:dyDescent="0.2">
      <c r="B3573" s="40"/>
    </row>
    <row r="3574" spans="2:2" x14ac:dyDescent="0.2">
      <c r="B3574" s="40"/>
    </row>
    <row r="3575" spans="2:2" x14ac:dyDescent="0.2">
      <c r="B3575" s="40"/>
    </row>
    <row r="3576" spans="2:2" x14ac:dyDescent="0.2">
      <c r="B3576" s="40"/>
    </row>
    <row r="3577" spans="2:2" x14ac:dyDescent="0.2">
      <c r="B3577" s="40"/>
    </row>
    <row r="3578" spans="2:2" x14ac:dyDescent="0.2">
      <c r="B3578" s="40"/>
    </row>
    <row r="3579" spans="2:2" x14ac:dyDescent="0.2">
      <c r="B3579" s="40"/>
    </row>
    <row r="3580" spans="2:2" x14ac:dyDescent="0.2">
      <c r="B3580" s="40"/>
    </row>
    <row r="3581" spans="2:2" x14ac:dyDescent="0.2">
      <c r="B3581" s="40"/>
    </row>
    <row r="3582" spans="2:2" x14ac:dyDescent="0.2">
      <c r="B3582" s="40"/>
    </row>
    <row r="3583" spans="2:2" x14ac:dyDescent="0.2">
      <c r="B3583" s="40"/>
    </row>
    <row r="3584" spans="2:2" x14ac:dyDescent="0.2">
      <c r="B3584" s="40"/>
    </row>
    <row r="3585" spans="2:2" x14ac:dyDescent="0.2">
      <c r="B3585" s="40"/>
    </row>
    <row r="3586" spans="2:2" x14ac:dyDescent="0.2">
      <c r="B3586" s="40"/>
    </row>
    <row r="3587" spans="2:2" x14ac:dyDescent="0.2">
      <c r="B3587" s="40"/>
    </row>
    <row r="3588" spans="2:2" x14ac:dyDescent="0.2">
      <c r="B3588" s="40"/>
    </row>
    <row r="3589" spans="2:2" x14ac:dyDescent="0.2">
      <c r="B3589" s="40"/>
    </row>
    <row r="3590" spans="2:2" x14ac:dyDescent="0.2">
      <c r="B3590" s="40"/>
    </row>
    <row r="3591" spans="2:2" x14ac:dyDescent="0.2">
      <c r="B3591" s="40"/>
    </row>
    <row r="3592" spans="2:2" x14ac:dyDescent="0.2">
      <c r="B3592" s="40"/>
    </row>
    <row r="3593" spans="2:2" x14ac:dyDescent="0.2">
      <c r="B3593" s="40"/>
    </row>
    <row r="3594" spans="2:2" x14ac:dyDescent="0.2">
      <c r="B3594" s="40"/>
    </row>
    <row r="3595" spans="2:2" x14ac:dyDescent="0.2">
      <c r="B3595" s="40"/>
    </row>
    <row r="3596" spans="2:2" x14ac:dyDescent="0.2">
      <c r="B3596" s="40"/>
    </row>
    <row r="3597" spans="2:2" x14ac:dyDescent="0.2">
      <c r="B3597" s="40"/>
    </row>
    <row r="3598" spans="2:2" x14ac:dyDescent="0.2">
      <c r="B3598" s="40"/>
    </row>
    <row r="3599" spans="2:2" x14ac:dyDescent="0.2">
      <c r="B3599" s="40"/>
    </row>
    <row r="3600" spans="2:2" x14ac:dyDescent="0.2">
      <c r="B3600" s="40"/>
    </row>
    <row r="3601" spans="2:2" x14ac:dyDescent="0.2">
      <c r="B3601" s="40"/>
    </row>
    <row r="3602" spans="2:2" x14ac:dyDescent="0.2">
      <c r="B3602" s="40"/>
    </row>
    <row r="3603" spans="2:2" x14ac:dyDescent="0.2">
      <c r="B3603" s="40"/>
    </row>
    <row r="3604" spans="2:2" x14ac:dyDescent="0.2">
      <c r="B3604" s="40"/>
    </row>
    <row r="3605" spans="2:2" x14ac:dyDescent="0.2">
      <c r="B3605" s="40"/>
    </row>
    <row r="3606" spans="2:2" x14ac:dyDescent="0.2">
      <c r="B3606" s="40"/>
    </row>
    <row r="3607" spans="2:2" x14ac:dyDescent="0.2">
      <c r="B3607" s="40"/>
    </row>
    <row r="3608" spans="2:2" x14ac:dyDescent="0.2">
      <c r="B3608" s="40"/>
    </row>
    <row r="3609" spans="2:2" x14ac:dyDescent="0.2">
      <c r="B3609" s="40"/>
    </row>
    <row r="3610" spans="2:2" x14ac:dyDescent="0.2">
      <c r="B3610" s="40"/>
    </row>
    <row r="3611" spans="2:2" x14ac:dyDescent="0.2">
      <c r="B3611" s="40"/>
    </row>
    <row r="3612" spans="2:2" x14ac:dyDescent="0.2">
      <c r="B3612" s="40"/>
    </row>
    <row r="3613" spans="2:2" x14ac:dyDescent="0.2">
      <c r="B3613" s="40"/>
    </row>
    <row r="3614" spans="2:2" x14ac:dyDescent="0.2">
      <c r="B3614" s="40"/>
    </row>
    <row r="3615" spans="2:2" x14ac:dyDescent="0.2">
      <c r="B3615" s="40"/>
    </row>
    <row r="3616" spans="2:2" x14ac:dyDescent="0.2">
      <c r="B3616" s="40"/>
    </row>
    <row r="3617" spans="2:2" x14ac:dyDescent="0.2">
      <c r="B3617" s="40"/>
    </row>
    <row r="3618" spans="2:2" x14ac:dyDescent="0.2">
      <c r="B3618" s="40"/>
    </row>
    <row r="3619" spans="2:2" x14ac:dyDescent="0.2">
      <c r="B3619" s="40"/>
    </row>
    <row r="3620" spans="2:2" x14ac:dyDescent="0.2">
      <c r="B3620" s="40"/>
    </row>
    <row r="3621" spans="2:2" x14ac:dyDescent="0.2">
      <c r="B3621" s="40"/>
    </row>
    <row r="3622" spans="2:2" x14ac:dyDescent="0.2">
      <c r="B3622" s="40"/>
    </row>
    <row r="3623" spans="2:2" x14ac:dyDescent="0.2">
      <c r="B3623" s="40"/>
    </row>
    <row r="3624" spans="2:2" x14ac:dyDescent="0.2">
      <c r="B3624" s="40"/>
    </row>
    <row r="3625" spans="2:2" x14ac:dyDescent="0.2">
      <c r="B3625" s="40"/>
    </row>
    <row r="3626" spans="2:2" x14ac:dyDescent="0.2">
      <c r="B3626" s="40"/>
    </row>
    <row r="3627" spans="2:2" x14ac:dyDescent="0.2">
      <c r="B3627" s="40"/>
    </row>
    <row r="3628" spans="2:2" x14ac:dyDescent="0.2">
      <c r="B3628" s="40"/>
    </row>
    <row r="3629" spans="2:2" x14ac:dyDescent="0.2">
      <c r="B3629" s="40"/>
    </row>
    <row r="3630" spans="2:2" x14ac:dyDescent="0.2">
      <c r="B3630" s="40"/>
    </row>
    <row r="3631" spans="2:2" x14ac:dyDescent="0.2">
      <c r="B3631" s="40"/>
    </row>
    <row r="3632" spans="2:2" x14ac:dyDescent="0.2">
      <c r="B3632" s="40"/>
    </row>
    <row r="3633" spans="2:2" x14ac:dyDescent="0.2">
      <c r="B3633" s="40"/>
    </row>
    <row r="3634" spans="2:2" x14ac:dyDescent="0.2">
      <c r="B3634" s="40"/>
    </row>
    <row r="3635" spans="2:2" x14ac:dyDescent="0.2">
      <c r="B3635" s="40"/>
    </row>
    <row r="3636" spans="2:2" x14ac:dyDescent="0.2">
      <c r="B3636" s="40"/>
    </row>
    <row r="3637" spans="2:2" x14ac:dyDescent="0.2">
      <c r="B3637" s="40"/>
    </row>
    <row r="3638" spans="2:2" x14ac:dyDescent="0.2">
      <c r="B3638" s="40"/>
    </row>
    <row r="3639" spans="2:2" x14ac:dyDescent="0.2">
      <c r="B3639" s="40"/>
    </row>
    <row r="3640" spans="2:2" x14ac:dyDescent="0.2">
      <c r="B3640" s="40"/>
    </row>
    <row r="3641" spans="2:2" x14ac:dyDescent="0.2">
      <c r="B3641" s="40"/>
    </row>
    <row r="3642" spans="2:2" x14ac:dyDescent="0.2">
      <c r="B3642" s="40"/>
    </row>
    <row r="3643" spans="2:2" x14ac:dyDescent="0.2">
      <c r="B3643" s="40"/>
    </row>
    <row r="3644" spans="2:2" x14ac:dyDescent="0.2">
      <c r="B3644" s="40"/>
    </row>
    <row r="3645" spans="2:2" x14ac:dyDescent="0.2">
      <c r="B3645" s="40"/>
    </row>
    <row r="3646" spans="2:2" x14ac:dyDescent="0.2">
      <c r="B3646" s="40"/>
    </row>
    <row r="3647" spans="2:2" x14ac:dyDescent="0.2">
      <c r="B3647" s="40"/>
    </row>
    <row r="3648" spans="2:2" x14ac:dyDescent="0.2">
      <c r="B3648" s="40"/>
    </row>
    <row r="3649" spans="2:2" x14ac:dyDescent="0.2">
      <c r="B3649" s="40"/>
    </row>
    <row r="3650" spans="2:2" x14ac:dyDescent="0.2">
      <c r="B3650" s="40"/>
    </row>
    <row r="3651" spans="2:2" x14ac:dyDescent="0.2">
      <c r="B3651" s="40"/>
    </row>
    <row r="3652" spans="2:2" x14ac:dyDescent="0.2">
      <c r="B3652" s="40"/>
    </row>
    <row r="3653" spans="2:2" x14ac:dyDescent="0.2">
      <c r="B3653" s="40"/>
    </row>
    <row r="3654" spans="2:2" x14ac:dyDescent="0.2">
      <c r="B3654" s="40"/>
    </row>
    <row r="3655" spans="2:2" x14ac:dyDescent="0.2">
      <c r="B3655" s="40"/>
    </row>
    <row r="3656" spans="2:2" x14ac:dyDescent="0.2">
      <c r="B3656" s="40"/>
    </row>
    <row r="3657" spans="2:2" x14ac:dyDescent="0.2">
      <c r="B3657" s="40"/>
    </row>
    <row r="3658" spans="2:2" x14ac:dyDescent="0.2">
      <c r="B3658" s="40"/>
    </row>
    <row r="3659" spans="2:2" x14ac:dyDescent="0.2">
      <c r="B3659" s="40"/>
    </row>
    <row r="3660" spans="2:2" x14ac:dyDescent="0.2">
      <c r="B3660" s="40"/>
    </row>
    <row r="3661" spans="2:2" x14ac:dyDescent="0.2">
      <c r="B3661" s="40"/>
    </row>
    <row r="3662" spans="2:2" x14ac:dyDescent="0.2">
      <c r="B3662" s="40"/>
    </row>
    <row r="3663" spans="2:2" x14ac:dyDescent="0.2">
      <c r="B3663" s="40"/>
    </row>
    <row r="3664" spans="2:2" x14ac:dyDescent="0.2">
      <c r="B3664" s="40"/>
    </row>
    <row r="3665" spans="2:2" x14ac:dyDescent="0.2">
      <c r="B3665" s="40"/>
    </row>
    <row r="3666" spans="2:2" x14ac:dyDescent="0.2">
      <c r="B3666" s="40"/>
    </row>
    <row r="3667" spans="2:2" x14ac:dyDescent="0.2">
      <c r="B3667" s="40"/>
    </row>
    <row r="3668" spans="2:2" x14ac:dyDescent="0.2">
      <c r="B3668" s="40"/>
    </row>
    <row r="3669" spans="2:2" x14ac:dyDescent="0.2">
      <c r="B3669" s="40"/>
    </row>
    <row r="3670" spans="2:2" x14ac:dyDescent="0.2">
      <c r="B3670" s="40"/>
    </row>
    <row r="3671" spans="2:2" x14ac:dyDescent="0.2">
      <c r="B3671" s="40"/>
    </row>
    <row r="3672" spans="2:2" x14ac:dyDescent="0.2">
      <c r="B3672" s="40"/>
    </row>
    <row r="3673" spans="2:2" x14ac:dyDescent="0.2">
      <c r="B3673" s="40"/>
    </row>
    <row r="3674" spans="2:2" x14ac:dyDescent="0.2">
      <c r="B3674" s="40"/>
    </row>
    <row r="3675" spans="2:2" x14ac:dyDescent="0.2">
      <c r="B3675" s="40"/>
    </row>
    <row r="3676" spans="2:2" x14ac:dyDescent="0.2">
      <c r="B3676" s="40"/>
    </row>
    <row r="3677" spans="2:2" x14ac:dyDescent="0.2">
      <c r="B3677" s="40"/>
    </row>
    <row r="3678" spans="2:2" x14ac:dyDescent="0.2">
      <c r="B3678" s="40"/>
    </row>
    <row r="3679" spans="2:2" x14ac:dyDescent="0.2">
      <c r="B3679" s="40"/>
    </row>
    <row r="3680" spans="2:2" x14ac:dyDescent="0.2">
      <c r="B3680" s="40"/>
    </row>
    <row r="3681" spans="2:2" x14ac:dyDescent="0.2">
      <c r="B3681" s="40"/>
    </row>
    <row r="3682" spans="2:2" x14ac:dyDescent="0.2">
      <c r="B3682" s="40"/>
    </row>
    <row r="3683" spans="2:2" x14ac:dyDescent="0.2">
      <c r="B3683" s="40"/>
    </row>
    <row r="3684" spans="2:2" x14ac:dyDescent="0.2">
      <c r="B3684" s="40"/>
    </row>
    <row r="3685" spans="2:2" x14ac:dyDescent="0.2">
      <c r="B3685" s="40"/>
    </row>
    <row r="3686" spans="2:2" x14ac:dyDescent="0.2">
      <c r="B3686" s="40"/>
    </row>
    <row r="3687" spans="2:2" x14ac:dyDescent="0.2">
      <c r="B3687" s="40"/>
    </row>
    <row r="3688" spans="2:2" x14ac:dyDescent="0.2">
      <c r="B3688" s="40"/>
    </row>
    <row r="3689" spans="2:2" x14ac:dyDescent="0.2">
      <c r="B3689" s="40"/>
    </row>
    <row r="3690" spans="2:2" x14ac:dyDescent="0.2">
      <c r="B3690" s="40"/>
    </row>
    <row r="3691" spans="2:2" x14ac:dyDescent="0.2">
      <c r="B3691" s="40"/>
    </row>
    <row r="3692" spans="2:2" x14ac:dyDescent="0.2">
      <c r="B3692" s="40"/>
    </row>
    <row r="3693" spans="2:2" x14ac:dyDescent="0.2">
      <c r="B3693" s="40"/>
    </row>
    <row r="3694" spans="2:2" x14ac:dyDescent="0.2">
      <c r="B3694" s="40"/>
    </row>
    <row r="3695" spans="2:2" x14ac:dyDescent="0.2">
      <c r="B3695" s="40"/>
    </row>
    <row r="3696" spans="2:2" x14ac:dyDescent="0.2">
      <c r="B3696" s="40"/>
    </row>
    <row r="3697" spans="2:2" x14ac:dyDescent="0.2">
      <c r="B3697" s="40"/>
    </row>
    <row r="3698" spans="2:2" x14ac:dyDescent="0.2">
      <c r="B3698" s="40"/>
    </row>
    <row r="3699" spans="2:2" x14ac:dyDescent="0.2">
      <c r="B3699" s="40"/>
    </row>
    <row r="3700" spans="2:2" x14ac:dyDescent="0.2">
      <c r="B3700" s="40"/>
    </row>
    <row r="3701" spans="2:2" x14ac:dyDescent="0.2">
      <c r="B3701" s="40"/>
    </row>
    <row r="3702" spans="2:2" x14ac:dyDescent="0.2">
      <c r="B3702" s="40"/>
    </row>
    <row r="3703" spans="2:2" x14ac:dyDescent="0.2">
      <c r="B3703" s="40"/>
    </row>
    <row r="3704" spans="2:2" x14ac:dyDescent="0.2">
      <c r="B3704" s="40"/>
    </row>
    <row r="3705" spans="2:2" x14ac:dyDescent="0.2">
      <c r="B3705" s="40"/>
    </row>
    <row r="3706" spans="2:2" x14ac:dyDescent="0.2">
      <c r="B3706" s="40"/>
    </row>
    <row r="3707" spans="2:2" x14ac:dyDescent="0.2">
      <c r="B3707" s="40"/>
    </row>
    <row r="3708" spans="2:2" x14ac:dyDescent="0.2">
      <c r="B3708" s="40"/>
    </row>
    <row r="3709" spans="2:2" x14ac:dyDescent="0.2">
      <c r="B3709" s="40"/>
    </row>
    <row r="3710" spans="2:2" x14ac:dyDescent="0.2">
      <c r="B3710" s="40"/>
    </row>
    <row r="3711" spans="2:2" x14ac:dyDescent="0.2">
      <c r="B3711" s="40"/>
    </row>
    <row r="3712" spans="2:2" x14ac:dyDescent="0.2">
      <c r="B3712" s="40"/>
    </row>
    <row r="3713" spans="2:2" x14ac:dyDescent="0.2">
      <c r="B3713" s="40"/>
    </row>
    <row r="3714" spans="2:2" x14ac:dyDescent="0.2">
      <c r="B3714" s="40"/>
    </row>
    <row r="3715" spans="2:2" x14ac:dyDescent="0.2">
      <c r="B3715" s="40"/>
    </row>
    <row r="3716" spans="2:2" x14ac:dyDescent="0.2">
      <c r="B3716" s="40"/>
    </row>
    <row r="3717" spans="2:2" x14ac:dyDescent="0.2">
      <c r="B3717" s="40"/>
    </row>
    <row r="3718" spans="2:2" x14ac:dyDescent="0.2">
      <c r="B3718" s="40"/>
    </row>
    <row r="3719" spans="2:2" x14ac:dyDescent="0.2">
      <c r="B3719" s="40"/>
    </row>
    <row r="3720" spans="2:2" x14ac:dyDescent="0.2">
      <c r="B3720" s="40"/>
    </row>
    <row r="3721" spans="2:2" x14ac:dyDescent="0.2">
      <c r="B3721" s="40"/>
    </row>
    <row r="3722" spans="2:2" x14ac:dyDescent="0.2">
      <c r="B3722" s="40"/>
    </row>
    <row r="3723" spans="2:2" x14ac:dyDescent="0.2">
      <c r="B3723" s="40"/>
    </row>
    <row r="3724" spans="2:2" x14ac:dyDescent="0.2">
      <c r="B3724" s="40"/>
    </row>
    <row r="3725" spans="2:2" x14ac:dyDescent="0.2">
      <c r="B3725" s="40"/>
    </row>
    <row r="3726" spans="2:2" x14ac:dyDescent="0.2">
      <c r="B3726" s="40"/>
    </row>
    <row r="3727" spans="2:2" x14ac:dyDescent="0.2">
      <c r="B3727" s="40"/>
    </row>
    <row r="3728" spans="2:2" x14ac:dyDescent="0.2">
      <c r="B3728" s="40"/>
    </row>
    <row r="3729" spans="2:2" x14ac:dyDescent="0.2">
      <c r="B3729" s="40"/>
    </row>
    <row r="3730" spans="2:2" x14ac:dyDescent="0.2">
      <c r="B3730" s="40"/>
    </row>
    <row r="3731" spans="2:2" x14ac:dyDescent="0.2">
      <c r="B3731" s="40"/>
    </row>
    <row r="3732" spans="2:2" x14ac:dyDescent="0.2">
      <c r="B3732" s="40"/>
    </row>
    <row r="3733" spans="2:2" x14ac:dyDescent="0.2">
      <c r="B3733" s="40"/>
    </row>
    <row r="3734" spans="2:2" x14ac:dyDescent="0.2">
      <c r="B3734" s="40"/>
    </row>
    <row r="3735" spans="2:2" x14ac:dyDescent="0.2">
      <c r="B3735" s="40"/>
    </row>
    <row r="3736" spans="2:2" x14ac:dyDescent="0.2">
      <c r="B3736" s="40"/>
    </row>
    <row r="3737" spans="2:2" x14ac:dyDescent="0.2">
      <c r="B3737" s="40"/>
    </row>
    <row r="3738" spans="2:2" x14ac:dyDescent="0.2">
      <c r="B3738" s="40"/>
    </row>
    <row r="3739" spans="2:2" x14ac:dyDescent="0.2">
      <c r="B3739" s="40"/>
    </row>
    <row r="3740" spans="2:2" x14ac:dyDescent="0.2">
      <c r="B3740" s="40"/>
    </row>
    <row r="3741" spans="2:2" x14ac:dyDescent="0.2">
      <c r="B3741" s="40"/>
    </row>
    <row r="3742" spans="2:2" x14ac:dyDescent="0.2">
      <c r="B3742" s="40"/>
    </row>
    <row r="3743" spans="2:2" x14ac:dyDescent="0.2">
      <c r="B3743" s="40"/>
    </row>
    <row r="3744" spans="2:2" x14ac:dyDescent="0.2">
      <c r="B3744" s="40"/>
    </row>
    <row r="3745" spans="2:2" x14ac:dyDescent="0.2">
      <c r="B3745" s="40"/>
    </row>
    <row r="3746" spans="2:2" x14ac:dyDescent="0.2">
      <c r="B3746" s="40"/>
    </row>
    <row r="3747" spans="2:2" x14ac:dyDescent="0.2">
      <c r="B3747" s="40"/>
    </row>
    <row r="3748" spans="2:2" x14ac:dyDescent="0.2">
      <c r="B3748" s="40"/>
    </row>
    <row r="3749" spans="2:2" x14ac:dyDescent="0.2">
      <c r="B3749" s="40"/>
    </row>
    <row r="3750" spans="2:2" x14ac:dyDescent="0.2">
      <c r="B3750" s="40"/>
    </row>
    <row r="3751" spans="2:2" x14ac:dyDescent="0.2">
      <c r="B3751" s="40"/>
    </row>
    <row r="3752" spans="2:2" x14ac:dyDescent="0.2">
      <c r="B3752" s="40"/>
    </row>
    <row r="3753" spans="2:2" x14ac:dyDescent="0.2">
      <c r="B3753" s="40"/>
    </row>
    <row r="3754" spans="2:2" x14ac:dyDescent="0.2">
      <c r="B3754" s="40"/>
    </row>
    <row r="3755" spans="2:2" x14ac:dyDescent="0.2">
      <c r="B3755" s="40"/>
    </row>
    <row r="3756" spans="2:2" x14ac:dyDescent="0.2">
      <c r="B3756" s="40"/>
    </row>
    <row r="3757" spans="2:2" x14ac:dyDescent="0.2">
      <c r="B3757" s="40"/>
    </row>
    <row r="3758" spans="2:2" x14ac:dyDescent="0.2">
      <c r="B3758" s="40"/>
    </row>
    <row r="3759" spans="2:2" x14ac:dyDescent="0.2">
      <c r="B3759" s="40"/>
    </row>
    <row r="3760" spans="2:2" x14ac:dyDescent="0.2">
      <c r="B3760" s="40"/>
    </row>
    <row r="3761" spans="2:2" x14ac:dyDescent="0.2">
      <c r="B3761" s="40"/>
    </row>
    <row r="3762" spans="2:2" x14ac:dyDescent="0.2">
      <c r="B3762" s="40"/>
    </row>
    <row r="3763" spans="2:2" x14ac:dyDescent="0.2">
      <c r="B3763" s="40"/>
    </row>
    <row r="3764" spans="2:2" x14ac:dyDescent="0.2">
      <c r="B3764" s="40"/>
    </row>
    <row r="3765" spans="2:2" x14ac:dyDescent="0.2">
      <c r="B3765" s="40"/>
    </row>
    <row r="3766" spans="2:2" x14ac:dyDescent="0.2">
      <c r="B3766" s="40"/>
    </row>
    <row r="3767" spans="2:2" x14ac:dyDescent="0.2">
      <c r="B3767" s="40"/>
    </row>
    <row r="3768" spans="2:2" x14ac:dyDescent="0.2">
      <c r="B3768" s="40"/>
    </row>
    <row r="3769" spans="2:2" x14ac:dyDescent="0.2">
      <c r="B3769" s="40"/>
    </row>
    <row r="3770" spans="2:2" x14ac:dyDescent="0.2">
      <c r="B3770" s="40"/>
    </row>
    <row r="3771" spans="2:2" x14ac:dyDescent="0.2">
      <c r="B3771" s="40"/>
    </row>
    <row r="3772" spans="2:2" x14ac:dyDescent="0.2">
      <c r="B3772" s="40"/>
    </row>
    <row r="3773" spans="2:2" x14ac:dyDescent="0.2">
      <c r="B3773" s="40"/>
    </row>
    <row r="3774" spans="2:2" x14ac:dyDescent="0.2">
      <c r="B3774" s="40"/>
    </row>
    <row r="3775" spans="2:2" x14ac:dyDescent="0.2">
      <c r="B3775" s="40"/>
    </row>
    <row r="3776" spans="2:2" x14ac:dyDescent="0.2">
      <c r="B3776" s="40"/>
    </row>
    <row r="3777" spans="2:2" x14ac:dyDescent="0.2">
      <c r="B3777" s="40"/>
    </row>
    <row r="3778" spans="2:2" x14ac:dyDescent="0.2">
      <c r="B3778" s="40"/>
    </row>
    <row r="3779" spans="2:2" x14ac:dyDescent="0.2">
      <c r="B3779" s="40"/>
    </row>
    <row r="3780" spans="2:2" x14ac:dyDescent="0.2">
      <c r="B3780" s="40"/>
    </row>
    <row r="3781" spans="2:2" x14ac:dyDescent="0.2">
      <c r="B3781" s="40"/>
    </row>
    <row r="3782" spans="2:2" x14ac:dyDescent="0.2">
      <c r="B3782" s="40"/>
    </row>
    <row r="3783" spans="2:2" x14ac:dyDescent="0.2">
      <c r="B3783" s="40"/>
    </row>
    <row r="3784" spans="2:2" x14ac:dyDescent="0.2">
      <c r="B3784" s="40"/>
    </row>
    <row r="3785" spans="2:2" x14ac:dyDescent="0.2">
      <c r="B3785" s="40"/>
    </row>
    <row r="3786" spans="2:2" x14ac:dyDescent="0.2">
      <c r="B3786" s="40"/>
    </row>
    <row r="3787" spans="2:2" x14ac:dyDescent="0.2">
      <c r="B3787" s="40"/>
    </row>
    <row r="3788" spans="2:2" x14ac:dyDescent="0.2">
      <c r="B3788" s="40"/>
    </row>
    <row r="3789" spans="2:2" x14ac:dyDescent="0.2">
      <c r="B3789" s="40"/>
    </row>
    <row r="3790" spans="2:2" x14ac:dyDescent="0.2">
      <c r="B3790" s="40"/>
    </row>
    <row r="3791" spans="2:2" x14ac:dyDescent="0.2">
      <c r="B3791" s="40"/>
    </row>
    <row r="3792" spans="2:2" x14ac:dyDescent="0.2">
      <c r="B3792" s="40"/>
    </row>
    <row r="3793" spans="2:2" x14ac:dyDescent="0.2">
      <c r="B3793" s="40"/>
    </row>
    <row r="3794" spans="2:2" x14ac:dyDescent="0.2">
      <c r="B3794" s="40"/>
    </row>
    <row r="3795" spans="2:2" x14ac:dyDescent="0.2">
      <c r="B3795" s="40"/>
    </row>
    <row r="3796" spans="2:2" x14ac:dyDescent="0.2">
      <c r="B3796" s="40"/>
    </row>
    <row r="3797" spans="2:2" x14ac:dyDescent="0.2">
      <c r="B3797" s="40"/>
    </row>
    <row r="3798" spans="2:2" x14ac:dyDescent="0.2">
      <c r="B3798" s="40"/>
    </row>
    <row r="3799" spans="2:2" x14ac:dyDescent="0.2">
      <c r="B3799" s="40"/>
    </row>
    <row r="3800" spans="2:2" x14ac:dyDescent="0.2">
      <c r="B3800" s="40"/>
    </row>
    <row r="3801" spans="2:2" x14ac:dyDescent="0.2">
      <c r="B3801" s="40"/>
    </row>
    <row r="3802" spans="2:2" x14ac:dyDescent="0.2">
      <c r="B3802" s="40"/>
    </row>
    <row r="3803" spans="2:2" x14ac:dyDescent="0.2">
      <c r="B3803" s="40"/>
    </row>
    <row r="3804" spans="2:2" x14ac:dyDescent="0.2">
      <c r="B3804" s="40"/>
    </row>
    <row r="3805" spans="2:2" x14ac:dyDescent="0.2">
      <c r="B3805" s="40"/>
    </row>
    <row r="3806" spans="2:2" x14ac:dyDescent="0.2">
      <c r="B3806" s="40"/>
    </row>
    <row r="3807" spans="2:2" x14ac:dyDescent="0.2">
      <c r="B3807" s="40"/>
    </row>
    <row r="3808" spans="2:2" x14ac:dyDescent="0.2">
      <c r="B3808" s="40"/>
    </row>
    <row r="3809" spans="2:2" x14ac:dyDescent="0.2">
      <c r="B3809" s="40"/>
    </row>
    <row r="3810" spans="2:2" x14ac:dyDescent="0.2">
      <c r="B3810" s="40"/>
    </row>
    <row r="3811" spans="2:2" x14ac:dyDescent="0.2">
      <c r="B3811" s="40"/>
    </row>
    <row r="3812" spans="2:2" x14ac:dyDescent="0.2">
      <c r="B3812" s="40"/>
    </row>
    <row r="3813" spans="2:2" x14ac:dyDescent="0.2">
      <c r="B3813" s="40"/>
    </row>
    <row r="3814" spans="2:2" x14ac:dyDescent="0.2">
      <c r="B3814" s="40"/>
    </row>
    <row r="3815" spans="2:2" x14ac:dyDescent="0.2">
      <c r="B3815" s="40"/>
    </row>
    <row r="3816" spans="2:2" x14ac:dyDescent="0.2">
      <c r="B3816" s="40"/>
    </row>
    <row r="3817" spans="2:2" x14ac:dyDescent="0.2">
      <c r="B3817" s="40"/>
    </row>
    <row r="3818" spans="2:2" x14ac:dyDescent="0.2">
      <c r="B3818" s="40"/>
    </row>
    <row r="3819" spans="2:2" x14ac:dyDescent="0.2">
      <c r="B3819" s="40"/>
    </row>
    <row r="3820" spans="2:2" x14ac:dyDescent="0.2">
      <c r="B3820" s="40"/>
    </row>
    <row r="3821" spans="2:2" x14ac:dyDescent="0.2">
      <c r="B3821" s="40"/>
    </row>
    <row r="3822" spans="2:2" x14ac:dyDescent="0.2">
      <c r="B3822" s="40"/>
    </row>
    <row r="3823" spans="2:2" x14ac:dyDescent="0.2">
      <c r="B3823" s="40"/>
    </row>
    <row r="3824" spans="2:2" x14ac:dyDescent="0.2">
      <c r="B3824" s="40"/>
    </row>
    <row r="3825" spans="2:2" x14ac:dyDescent="0.2">
      <c r="B3825" s="40"/>
    </row>
    <row r="3826" spans="2:2" x14ac:dyDescent="0.2">
      <c r="B3826" s="40"/>
    </row>
    <row r="3827" spans="2:2" x14ac:dyDescent="0.2">
      <c r="B3827" s="40"/>
    </row>
    <row r="3828" spans="2:2" x14ac:dyDescent="0.2">
      <c r="B3828" s="40"/>
    </row>
    <row r="3829" spans="2:2" x14ac:dyDescent="0.2">
      <c r="B3829" s="40"/>
    </row>
    <row r="3830" spans="2:2" x14ac:dyDescent="0.2">
      <c r="B3830" s="40"/>
    </row>
    <row r="3831" spans="2:2" x14ac:dyDescent="0.2">
      <c r="B3831" s="40"/>
    </row>
    <row r="3832" spans="2:2" x14ac:dyDescent="0.2">
      <c r="B3832" s="40"/>
    </row>
    <row r="3833" spans="2:2" x14ac:dyDescent="0.2">
      <c r="B3833" s="40"/>
    </row>
    <row r="3834" spans="2:2" x14ac:dyDescent="0.2">
      <c r="B3834" s="40"/>
    </row>
    <row r="3835" spans="2:2" x14ac:dyDescent="0.2">
      <c r="B3835" s="40"/>
    </row>
    <row r="3836" spans="2:2" x14ac:dyDescent="0.2">
      <c r="B3836" s="40"/>
    </row>
    <row r="3837" spans="2:2" x14ac:dyDescent="0.2">
      <c r="B3837" s="40"/>
    </row>
    <row r="3838" spans="2:2" x14ac:dyDescent="0.2">
      <c r="B3838" s="40"/>
    </row>
    <row r="3839" spans="2:2" x14ac:dyDescent="0.2">
      <c r="B3839" s="40"/>
    </row>
    <row r="3840" spans="2:2" x14ac:dyDescent="0.2">
      <c r="B3840" s="40"/>
    </row>
    <row r="3841" spans="2:6" x14ac:dyDescent="0.2">
      <c r="B3841" s="40"/>
    </row>
    <row r="3842" spans="2:6" x14ac:dyDescent="0.2">
      <c r="B3842" s="40"/>
    </row>
    <row r="3843" spans="2:6" x14ac:dyDescent="0.2">
      <c r="B3843" s="40"/>
    </row>
    <row r="3844" spans="2:6" x14ac:dyDescent="0.2">
      <c r="B3844" s="40"/>
    </row>
    <row r="3845" spans="2:6" x14ac:dyDescent="0.2">
      <c r="B3845" s="40"/>
    </row>
    <row r="3846" spans="2:6" x14ac:dyDescent="0.2">
      <c r="B3846" s="40"/>
    </row>
    <row r="3847" spans="2:6" x14ac:dyDescent="0.2">
      <c r="B3847" s="40"/>
    </row>
    <row r="3848" spans="2:6" x14ac:dyDescent="0.2">
      <c r="B3848" s="40"/>
    </row>
    <row r="3849" spans="2:6" x14ac:dyDescent="0.2">
      <c r="B3849" s="40"/>
      <c r="C3849" s="40"/>
      <c r="D3849" s="40"/>
      <c r="E3849" s="40"/>
      <c r="F3849" s="40"/>
    </row>
    <row r="3850" spans="2:6" x14ac:dyDescent="0.2">
      <c r="B3850" s="40"/>
    </row>
    <row r="3851" spans="2:6" x14ac:dyDescent="0.2">
      <c r="B3851" s="40"/>
    </row>
    <row r="3852" spans="2:6" x14ac:dyDescent="0.2">
      <c r="B3852" s="40"/>
    </row>
    <row r="3853" spans="2:6" x14ac:dyDescent="0.2">
      <c r="B3853" s="40"/>
    </row>
    <row r="3854" spans="2:6" x14ac:dyDescent="0.2">
      <c r="B3854" s="40"/>
    </row>
    <row r="3855" spans="2:6" x14ac:dyDescent="0.2">
      <c r="B3855" s="40"/>
    </row>
    <row r="3856" spans="2:6" x14ac:dyDescent="0.2">
      <c r="B3856" s="40"/>
    </row>
    <row r="3857" spans="2:2" x14ac:dyDescent="0.2">
      <c r="B3857" s="40"/>
    </row>
    <row r="3858" spans="2:2" x14ac:dyDescent="0.2">
      <c r="B3858" s="40"/>
    </row>
    <row r="3859" spans="2:2" x14ac:dyDescent="0.2">
      <c r="B3859" s="40"/>
    </row>
    <row r="3860" spans="2:2" x14ac:dyDescent="0.2">
      <c r="B3860" s="40"/>
    </row>
    <row r="3861" spans="2:2" x14ac:dyDescent="0.2">
      <c r="B3861" s="40"/>
    </row>
    <row r="3862" spans="2:2" x14ac:dyDescent="0.2">
      <c r="B3862" s="40"/>
    </row>
    <row r="3863" spans="2:2" x14ac:dyDescent="0.2">
      <c r="B3863" s="40"/>
    </row>
    <row r="3864" spans="2:2" x14ac:dyDescent="0.2">
      <c r="B3864" s="40"/>
    </row>
    <row r="3865" spans="2:2" x14ac:dyDescent="0.2">
      <c r="B3865" s="40"/>
    </row>
    <row r="3866" spans="2:2" x14ac:dyDescent="0.2">
      <c r="B3866" s="40"/>
    </row>
    <row r="3867" spans="2:2" x14ac:dyDescent="0.2">
      <c r="B3867" s="40"/>
    </row>
    <row r="3868" spans="2:2" x14ac:dyDescent="0.2">
      <c r="B3868" s="40"/>
    </row>
    <row r="3869" spans="2:2" x14ac:dyDescent="0.2">
      <c r="B3869" s="40"/>
    </row>
    <row r="3870" spans="2:2" x14ac:dyDescent="0.2">
      <c r="B3870" s="40"/>
    </row>
    <row r="3871" spans="2:2" x14ac:dyDescent="0.2">
      <c r="B3871" s="40"/>
    </row>
    <row r="3872" spans="2:2" x14ac:dyDescent="0.2">
      <c r="B3872" s="40"/>
    </row>
    <row r="3873" spans="2:2" x14ac:dyDescent="0.2">
      <c r="B3873" s="40"/>
    </row>
    <row r="3874" spans="2:2" x14ac:dyDescent="0.2">
      <c r="B3874" s="40"/>
    </row>
    <row r="3875" spans="2:2" x14ac:dyDescent="0.2">
      <c r="B3875" s="40"/>
    </row>
    <row r="3876" spans="2:2" x14ac:dyDescent="0.2">
      <c r="B3876" s="40"/>
    </row>
    <row r="3877" spans="2:2" x14ac:dyDescent="0.2">
      <c r="B3877" s="40"/>
    </row>
    <row r="3878" spans="2:2" x14ac:dyDescent="0.2">
      <c r="B3878" s="40"/>
    </row>
    <row r="3879" spans="2:2" x14ac:dyDescent="0.2">
      <c r="B3879" s="40"/>
    </row>
    <row r="3880" spans="2:2" x14ac:dyDescent="0.2">
      <c r="B3880" s="40"/>
    </row>
    <row r="3881" spans="2:2" x14ac:dyDescent="0.2">
      <c r="B3881" s="40"/>
    </row>
    <row r="3882" spans="2:2" x14ac:dyDescent="0.2">
      <c r="B3882" s="40"/>
    </row>
    <row r="3883" spans="2:2" x14ac:dyDescent="0.2">
      <c r="B3883" s="40"/>
    </row>
    <row r="3884" spans="2:2" x14ac:dyDescent="0.2">
      <c r="B3884" s="40"/>
    </row>
    <row r="3885" spans="2:2" x14ac:dyDescent="0.2">
      <c r="B3885" s="40"/>
    </row>
    <row r="3886" spans="2:2" x14ac:dyDescent="0.2">
      <c r="B3886" s="40"/>
    </row>
    <row r="3887" spans="2:2" x14ac:dyDescent="0.2">
      <c r="B3887" s="40"/>
    </row>
    <row r="3888" spans="2:2" x14ac:dyDescent="0.2">
      <c r="B3888" s="40"/>
    </row>
    <row r="3889" spans="2:2" x14ac:dyDescent="0.2">
      <c r="B3889" s="40"/>
    </row>
    <row r="3890" spans="2:2" x14ac:dyDescent="0.2">
      <c r="B3890" s="40"/>
    </row>
    <row r="3891" spans="2:2" x14ac:dyDescent="0.2">
      <c r="B3891" s="40"/>
    </row>
    <row r="3892" spans="2:2" x14ac:dyDescent="0.2">
      <c r="B3892" s="40"/>
    </row>
    <row r="3893" spans="2:2" x14ac:dyDescent="0.2">
      <c r="B3893" s="40"/>
    </row>
    <row r="3894" spans="2:2" x14ac:dyDescent="0.2">
      <c r="B3894" s="40"/>
    </row>
    <row r="3895" spans="2:2" x14ac:dyDescent="0.2">
      <c r="B3895" s="40"/>
    </row>
    <row r="3896" spans="2:2" x14ac:dyDescent="0.2">
      <c r="B3896" s="40"/>
    </row>
    <row r="3897" spans="2:2" x14ac:dyDescent="0.2">
      <c r="B3897" s="40"/>
    </row>
    <row r="3898" spans="2:2" x14ac:dyDescent="0.2">
      <c r="B3898" s="40"/>
    </row>
    <row r="3899" spans="2:2" x14ac:dyDescent="0.2">
      <c r="B3899" s="40"/>
    </row>
    <row r="3900" spans="2:2" x14ac:dyDescent="0.2">
      <c r="B3900" s="40"/>
    </row>
    <row r="3901" spans="2:2" x14ac:dyDescent="0.2">
      <c r="B3901" s="40"/>
    </row>
    <row r="3902" spans="2:2" x14ac:dyDescent="0.2">
      <c r="B3902" s="40"/>
    </row>
    <row r="3903" spans="2:2" x14ac:dyDescent="0.2">
      <c r="B3903" s="40"/>
    </row>
    <row r="3904" spans="2:2" x14ac:dyDescent="0.2">
      <c r="B3904" s="40"/>
    </row>
    <row r="3905" spans="2:2" x14ac:dyDescent="0.2">
      <c r="B3905" s="40"/>
    </row>
    <row r="3906" spans="2:2" x14ac:dyDescent="0.2">
      <c r="B3906" s="40"/>
    </row>
    <row r="3907" spans="2:2" x14ac:dyDescent="0.2">
      <c r="B3907" s="40"/>
    </row>
    <row r="3908" spans="2:2" x14ac:dyDescent="0.2">
      <c r="B3908" s="40"/>
    </row>
    <row r="3909" spans="2:2" x14ac:dyDescent="0.2">
      <c r="B3909" s="40"/>
    </row>
    <row r="3910" spans="2:2" x14ac:dyDescent="0.2">
      <c r="B3910" s="40"/>
    </row>
    <row r="3911" spans="2:2" x14ac:dyDescent="0.2">
      <c r="B3911" s="40"/>
    </row>
    <row r="3912" spans="2:2" x14ac:dyDescent="0.2">
      <c r="B3912" s="40"/>
    </row>
    <row r="3913" spans="2:2" x14ac:dyDescent="0.2">
      <c r="B3913" s="40"/>
    </row>
    <row r="3914" spans="2:2" x14ac:dyDescent="0.2">
      <c r="B3914" s="40"/>
    </row>
    <row r="3915" spans="2:2" x14ac:dyDescent="0.2">
      <c r="B3915" s="40"/>
    </row>
    <row r="3916" spans="2:2" x14ac:dyDescent="0.2">
      <c r="B3916" s="40"/>
    </row>
    <row r="3917" spans="2:2" x14ac:dyDescent="0.2">
      <c r="B3917" s="40"/>
    </row>
    <row r="3918" spans="2:2" x14ac:dyDescent="0.2">
      <c r="B3918" s="40"/>
    </row>
    <row r="3919" spans="2:2" x14ac:dyDescent="0.2">
      <c r="B3919" s="40"/>
    </row>
    <row r="3920" spans="2:2" x14ac:dyDescent="0.2">
      <c r="B3920" s="40"/>
    </row>
    <row r="3921" spans="2:2" x14ac:dyDescent="0.2">
      <c r="B3921" s="40"/>
    </row>
    <row r="3922" spans="2:2" x14ac:dyDescent="0.2">
      <c r="B3922" s="40"/>
    </row>
    <row r="3923" spans="2:2" x14ac:dyDescent="0.2">
      <c r="B3923" s="40"/>
    </row>
    <row r="3924" spans="2:2" x14ac:dyDescent="0.2">
      <c r="B3924" s="40"/>
    </row>
    <row r="3925" spans="2:2" x14ac:dyDescent="0.2">
      <c r="B3925" s="40"/>
    </row>
    <row r="3926" spans="2:2" x14ac:dyDescent="0.2">
      <c r="B3926" s="40"/>
    </row>
    <row r="3927" spans="2:2" x14ac:dyDescent="0.2">
      <c r="B3927" s="40"/>
    </row>
    <row r="3928" spans="2:2" x14ac:dyDescent="0.2">
      <c r="B3928" s="40"/>
    </row>
    <row r="3929" spans="2:2" x14ac:dyDescent="0.2">
      <c r="B3929" s="40"/>
    </row>
    <row r="3930" spans="2:2" x14ac:dyDescent="0.2">
      <c r="B3930" s="40"/>
    </row>
    <row r="3931" spans="2:2" x14ac:dyDescent="0.2">
      <c r="B3931" s="40"/>
    </row>
    <row r="3932" spans="2:2" x14ac:dyDescent="0.2">
      <c r="B3932" s="40"/>
    </row>
    <row r="3933" spans="2:2" x14ac:dyDescent="0.2">
      <c r="B3933" s="40"/>
    </row>
    <row r="3934" spans="2:2" x14ac:dyDescent="0.2">
      <c r="B3934" s="40"/>
    </row>
    <row r="3935" spans="2:2" x14ac:dyDescent="0.2">
      <c r="B3935" s="40"/>
    </row>
    <row r="3936" spans="2:2" x14ac:dyDescent="0.2">
      <c r="B3936" s="40"/>
    </row>
    <row r="3937" spans="2:2" x14ac:dyDescent="0.2">
      <c r="B3937" s="40"/>
    </row>
    <row r="3938" spans="2:2" x14ac:dyDescent="0.2">
      <c r="B3938" s="40"/>
    </row>
    <row r="3939" spans="2:2" x14ac:dyDescent="0.2">
      <c r="B3939" s="40"/>
    </row>
    <row r="3940" spans="2:2" x14ac:dyDescent="0.2">
      <c r="B3940" s="40"/>
    </row>
    <row r="3941" spans="2:2" x14ac:dyDescent="0.2">
      <c r="B3941" s="40"/>
    </row>
    <row r="3942" spans="2:2" x14ac:dyDescent="0.2">
      <c r="B3942" s="40"/>
    </row>
    <row r="3943" spans="2:2" x14ac:dyDescent="0.2">
      <c r="B3943" s="40"/>
    </row>
    <row r="3944" spans="2:2" x14ac:dyDescent="0.2">
      <c r="B3944" s="40"/>
    </row>
    <row r="3945" spans="2:2" x14ac:dyDescent="0.2">
      <c r="B3945" s="40"/>
    </row>
    <row r="3946" spans="2:2" x14ac:dyDescent="0.2">
      <c r="B3946" s="40"/>
    </row>
    <row r="3947" spans="2:2" x14ac:dyDescent="0.2">
      <c r="B3947" s="40"/>
    </row>
    <row r="3948" spans="2:2" x14ac:dyDescent="0.2">
      <c r="B3948" s="40"/>
    </row>
    <row r="3949" spans="2:2" x14ac:dyDescent="0.2">
      <c r="B3949" s="40"/>
    </row>
    <row r="3950" spans="2:2" x14ac:dyDescent="0.2">
      <c r="B3950" s="40"/>
    </row>
    <row r="3951" spans="2:2" x14ac:dyDescent="0.2">
      <c r="B3951" s="40"/>
    </row>
    <row r="3952" spans="2:2" x14ac:dyDescent="0.2">
      <c r="B3952" s="40"/>
    </row>
    <row r="3953" spans="2:2" x14ac:dyDescent="0.2">
      <c r="B3953" s="40"/>
    </row>
    <row r="3954" spans="2:2" x14ac:dyDescent="0.2">
      <c r="B3954" s="40"/>
    </row>
    <row r="3955" spans="2:2" x14ac:dyDescent="0.2">
      <c r="B3955" s="40"/>
    </row>
    <row r="3956" spans="2:2" x14ac:dyDescent="0.2">
      <c r="B3956" s="40"/>
    </row>
    <row r="3957" spans="2:2" x14ac:dyDescent="0.2">
      <c r="B3957" s="40"/>
    </row>
    <row r="3958" spans="2:2" x14ac:dyDescent="0.2">
      <c r="B3958" s="40"/>
    </row>
    <row r="3959" spans="2:2" x14ac:dyDescent="0.2">
      <c r="B3959" s="40"/>
    </row>
    <row r="3960" spans="2:2" x14ac:dyDescent="0.2">
      <c r="B3960" s="40"/>
    </row>
    <row r="3961" spans="2:2" x14ac:dyDescent="0.2">
      <c r="B3961" s="40"/>
    </row>
    <row r="3962" spans="2:2" x14ac:dyDescent="0.2">
      <c r="B3962" s="40"/>
    </row>
    <row r="3963" spans="2:2" x14ac:dyDescent="0.2">
      <c r="B3963" s="40"/>
    </row>
    <row r="3964" spans="2:2" x14ac:dyDescent="0.2">
      <c r="B3964" s="40"/>
    </row>
    <row r="3965" spans="2:2" x14ac:dyDescent="0.2">
      <c r="B3965" s="40"/>
    </row>
    <row r="3966" spans="2:2" x14ac:dyDescent="0.2">
      <c r="B3966" s="40"/>
    </row>
    <row r="3967" spans="2:2" x14ac:dyDescent="0.2">
      <c r="B3967" s="40"/>
    </row>
    <row r="3968" spans="2:2" x14ac:dyDescent="0.2">
      <c r="B3968" s="40"/>
    </row>
    <row r="3969" spans="2:2" x14ac:dyDescent="0.2">
      <c r="B3969" s="40"/>
    </row>
    <row r="3970" spans="2:2" x14ac:dyDescent="0.2">
      <c r="B3970" s="40"/>
    </row>
    <row r="3971" spans="2:2" x14ac:dyDescent="0.2">
      <c r="B3971" s="40"/>
    </row>
    <row r="3972" spans="2:2" x14ac:dyDescent="0.2">
      <c r="B3972" s="40"/>
    </row>
    <row r="3973" spans="2:2" x14ac:dyDescent="0.2">
      <c r="B3973" s="40"/>
    </row>
    <row r="3974" spans="2:2" x14ac:dyDescent="0.2">
      <c r="B3974" s="40"/>
    </row>
    <row r="3975" spans="2:2" x14ac:dyDescent="0.2">
      <c r="B3975" s="40"/>
    </row>
    <row r="3976" spans="2:2" x14ac:dyDescent="0.2">
      <c r="B3976" s="40"/>
    </row>
    <row r="3977" spans="2:2" x14ac:dyDescent="0.2">
      <c r="B3977" s="40"/>
    </row>
    <row r="3978" spans="2:2" x14ac:dyDescent="0.2">
      <c r="B3978" s="40"/>
    </row>
    <row r="3979" spans="2:2" x14ac:dyDescent="0.2">
      <c r="B3979" s="40"/>
    </row>
    <row r="3980" spans="2:2" x14ac:dyDescent="0.2">
      <c r="B3980" s="40"/>
    </row>
    <row r="3981" spans="2:2" x14ac:dyDescent="0.2">
      <c r="B3981" s="40"/>
    </row>
    <row r="3982" spans="2:2" x14ac:dyDescent="0.2">
      <c r="B3982" s="40"/>
    </row>
    <row r="3983" spans="2:2" x14ac:dyDescent="0.2">
      <c r="B3983" s="40"/>
    </row>
    <row r="3984" spans="2:2" x14ac:dyDescent="0.2">
      <c r="B3984" s="40"/>
    </row>
    <row r="3985" spans="2:2" x14ac:dyDescent="0.2">
      <c r="B3985" s="40"/>
    </row>
    <row r="3986" spans="2:2" x14ac:dyDescent="0.2">
      <c r="B3986" s="40"/>
    </row>
    <row r="3987" spans="2:2" x14ac:dyDescent="0.2">
      <c r="B3987" s="40"/>
    </row>
    <row r="3988" spans="2:2" x14ac:dyDescent="0.2">
      <c r="B3988" s="40"/>
    </row>
    <row r="3989" spans="2:2" x14ac:dyDescent="0.2">
      <c r="B3989" s="40"/>
    </row>
    <row r="3990" spans="2:2" x14ac:dyDescent="0.2">
      <c r="B3990" s="40"/>
    </row>
    <row r="3991" spans="2:2" x14ac:dyDescent="0.2">
      <c r="B3991" s="40"/>
    </row>
    <row r="3992" spans="2:2" x14ac:dyDescent="0.2">
      <c r="B3992" s="40"/>
    </row>
    <row r="3993" spans="2:2" x14ac:dyDescent="0.2">
      <c r="B3993" s="40"/>
    </row>
    <row r="3994" spans="2:2" x14ac:dyDescent="0.2">
      <c r="B3994" s="40"/>
    </row>
    <row r="3995" spans="2:2" x14ac:dyDescent="0.2">
      <c r="B3995" s="40"/>
    </row>
    <row r="3996" spans="2:2" x14ac:dyDescent="0.2">
      <c r="B3996" s="40"/>
    </row>
    <row r="3997" spans="2:2" x14ac:dyDescent="0.2">
      <c r="B3997" s="40"/>
    </row>
    <row r="3998" spans="2:2" x14ac:dyDescent="0.2">
      <c r="B3998" s="40"/>
    </row>
    <row r="3999" spans="2:2" x14ac:dyDescent="0.2">
      <c r="B3999" s="40"/>
    </row>
    <row r="4000" spans="2:2" x14ac:dyDescent="0.2">
      <c r="B4000" s="40"/>
    </row>
    <row r="4001" spans="2:2" x14ac:dyDescent="0.2">
      <c r="B4001" s="40"/>
    </row>
    <row r="4002" spans="2:2" x14ac:dyDescent="0.2">
      <c r="B4002" s="40"/>
    </row>
    <row r="4003" spans="2:2" x14ac:dyDescent="0.2">
      <c r="B4003" s="40"/>
    </row>
    <row r="4004" spans="2:2" x14ac:dyDescent="0.2">
      <c r="B4004" s="40"/>
    </row>
    <row r="4005" spans="2:2" x14ac:dyDescent="0.2">
      <c r="B4005" s="40"/>
    </row>
    <row r="4006" spans="2:2" x14ac:dyDescent="0.2">
      <c r="B4006" s="40"/>
    </row>
    <row r="4007" spans="2:2" x14ac:dyDescent="0.2">
      <c r="B4007" s="40"/>
    </row>
    <row r="4008" spans="2:2" x14ac:dyDescent="0.2">
      <c r="B4008" s="40"/>
    </row>
    <row r="4009" spans="2:2" x14ac:dyDescent="0.2">
      <c r="B4009" s="40"/>
    </row>
    <row r="4010" spans="2:2" x14ac:dyDescent="0.2">
      <c r="B4010" s="40"/>
    </row>
    <row r="4011" spans="2:2" x14ac:dyDescent="0.2">
      <c r="B4011" s="40"/>
    </row>
    <row r="4012" spans="2:2" x14ac:dyDescent="0.2">
      <c r="B4012" s="40"/>
    </row>
    <row r="4013" spans="2:2" x14ac:dyDescent="0.2">
      <c r="B4013" s="40"/>
    </row>
    <row r="4014" spans="2:2" x14ac:dyDescent="0.2">
      <c r="B4014" s="40"/>
    </row>
    <row r="4015" spans="2:2" x14ac:dyDescent="0.2">
      <c r="B4015" s="40"/>
    </row>
    <row r="4016" spans="2:2" x14ac:dyDescent="0.2">
      <c r="B4016" s="40"/>
    </row>
    <row r="4017" spans="2:2" x14ac:dyDescent="0.2">
      <c r="B4017" s="40"/>
    </row>
    <row r="4018" spans="2:2" x14ac:dyDescent="0.2">
      <c r="B4018" s="40"/>
    </row>
    <row r="4019" spans="2:2" x14ac:dyDescent="0.2">
      <c r="B4019" s="40"/>
    </row>
    <row r="4020" spans="2:2" x14ac:dyDescent="0.2">
      <c r="B4020" s="40"/>
    </row>
    <row r="4021" spans="2:2" x14ac:dyDescent="0.2">
      <c r="B4021" s="40"/>
    </row>
    <row r="4022" spans="2:2" x14ac:dyDescent="0.2">
      <c r="B4022" s="40"/>
    </row>
    <row r="4023" spans="2:2" x14ac:dyDescent="0.2">
      <c r="B4023" s="40"/>
    </row>
    <row r="4024" spans="2:2" x14ac:dyDescent="0.2">
      <c r="B4024" s="40"/>
    </row>
    <row r="4025" spans="2:2" x14ac:dyDescent="0.2">
      <c r="B4025" s="40"/>
    </row>
    <row r="4026" spans="2:2" x14ac:dyDescent="0.2">
      <c r="B4026" s="40"/>
    </row>
    <row r="4027" spans="2:2" x14ac:dyDescent="0.2">
      <c r="B4027" s="40"/>
    </row>
    <row r="4028" spans="2:2" x14ac:dyDescent="0.2">
      <c r="B4028" s="40"/>
    </row>
    <row r="4029" spans="2:2" x14ac:dyDescent="0.2">
      <c r="B4029" s="40"/>
    </row>
    <row r="4030" spans="2:2" x14ac:dyDescent="0.2">
      <c r="B4030" s="40"/>
    </row>
    <row r="4031" spans="2:2" x14ac:dyDescent="0.2">
      <c r="B4031" s="40"/>
    </row>
    <row r="4032" spans="2:2" x14ac:dyDescent="0.2">
      <c r="B4032" s="40"/>
    </row>
    <row r="4033" spans="2:2" x14ac:dyDescent="0.2">
      <c r="B4033" s="40"/>
    </row>
    <row r="4034" spans="2:2" x14ac:dyDescent="0.2">
      <c r="B4034" s="40"/>
    </row>
    <row r="4035" spans="2:2" x14ac:dyDescent="0.2">
      <c r="B4035" s="40"/>
    </row>
    <row r="4036" spans="2:2" x14ac:dyDescent="0.2">
      <c r="B4036" s="40"/>
    </row>
    <row r="4037" spans="2:2" x14ac:dyDescent="0.2">
      <c r="B4037" s="40"/>
    </row>
    <row r="4038" spans="2:2" x14ac:dyDescent="0.2">
      <c r="B4038" s="40"/>
    </row>
    <row r="4039" spans="2:2" x14ac:dyDescent="0.2">
      <c r="B4039" s="40"/>
    </row>
    <row r="4040" spans="2:2" x14ac:dyDescent="0.2">
      <c r="B4040" s="40"/>
    </row>
    <row r="4041" spans="2:2" x14ac:dyDescent="0.2">
      <c r="B4041" s="40"/>
    </row>
    <row r="4042" spans="2:2" x14ac:dyDescent="0.2">
      <c r="B4042" s="40"/>
    </row>
    <row r="4043" spans="2:2" x14ac:dyDescent="0.2">
      <c r="B4043" s="40"/>
    </row>
    <row r="4044" spans="2:2" x14ac:dyDescent="0.2">
      <c r="B4044" s="40"/>
    </row>
    <row r="4045" spans="2:2" x14ac:dyDescent="0.2">
      <c r="B4045" s="40"/>
    </row>
    <row r="4046" spans="2:2" x14ac:dyDescent="0.2">
      <c r="B4046" s="40"/>
    </row>
    <row r="4047" spans="2:2" x14ac:dyDescent="0.2">
      <c r="B4047" s="40"/>
    </row>
    <row r="4048" spans="2:2" x14ac:dyDescent="0.2">
      <c r="B4048" s="40"/>
    </row>
    <row r="4049" spans="2:2" x14ac:dyDescent="0.2">
      <c r="B4049" s="40"/>
    </row>
    <row r="4050" spans="2:2" x14ac:dyDescent="0.2">
      <c r="B4050" s="40"/>
    </row>
    <row r="4051" spans="2:2" x14ac:dyDescent="0.2">
      <c r="B4051" s="40"/>
    </row>
    <row r="4052" spans="2:2" x14ac:dyDescent="0.2">
      <c r="B4052" s="40"/>
    </row>
    <row r="4053" spans="2:2" x14ac:dyDescent="0.2">
      <c r="B4053" s="40"/>
    </row>
    <row r="4054" spans="2:2" x14ac:dyDescent="0.2">
      <c r="B4054" s="40"/>
    </row>
    <row r="4055" spans="2:2" x14ac:dyDescent="0.2">
      <c r="B4055" s="40"/>
    </row>
    <row r="4056" spans="2:2" x14ac:dyDescent="0.2">
      <c r="B4056" s="40"/>
    </row>
    <row r="4057" spans="2:2" x14ac:dyDescent="0.2">
      <c r="B4057" s="40"/>
    </row>
    <row r="4058" spans="2:2" x14ac:dyDescent="0.2">
      <c r="B4058" s="40"/>
    </row>
    <row r="4059" spans="2:2" x14ac:dyDescent="0.2">
      <c r="B4059" s="40"/>
    </row>
    <row r="4060" spans="2:2" x14ac:dyDescent="0.2">
      <c r="B4060" s="40"/>
    </row>
    <row r="4061" spans="2:2" x14ac:dyDescent="0.2">
      <c r="B4061" s="40"/>
    </row>
    <row r="4062" spans="2:2" x14ac:dyDescent="0.2">
      <c r="B4062" s="40"/>
    </row>
    <row r="4063" spans="2:2" x14ac:dyDescent="0.2">
      <c r="B4063" s="40"/>
    </row>
    <row r="4064" spans="2:2" x14ac:dyDescent="0.2">
      <c r="B4064" s="40"/>
    </row>
    <row r="4065" spans="2:2" x14ac:dyDescent="0.2">
      <c r="B4065" s="40"/>
    </row>
    <row r="4066" spans="2:2" x14ac:dyDescent="0.2">
      <c r="B4066" s="40"/>
    </row>
    <row r="4067" spans="2:2" x14ac:dyDescent="0.2">
      <c r="B4067" s="40"/>
    </row>
    <row r="4068" spans="2:2" x14ac:dyDescent="0.2">
      <c r="B4068" s="40"/>
    </row>
    <row r="4069" spans="2:2" x14ac:dyDescent="0.2">
      <c r="B4069" s="40"/>
    </row>
    <row r="4070" spans="2:2" x14ac:dyDescent="0.2">
      <c r="B4070" s="40"/>
    </row>
    <row r="4071" spans="2:2" x14ac:dyDescent="0.2">
      <c r="B4071" s="40"/>
    </row>
    <row r="4072" spans="2:2" x14ac:dyDescent="0.2">
      <c r="B4072" s="40"/>
    </row>
    <row r="4073" spans="2:2" x14ac:dyDescent="0.2">
      <c r="B4073" s="40"/>
    </row>
    <row r="4074" spans="2:2" x14ac:dyDescent="0.2">
      <c r="B4074" s="40"/>
    </row>
    <row r="4075" spans="2:2" x14ac:dyDescent="0.2">
      <c r="B4075" s="40"/>
    </row>
    <row r="4076" spans="2:2" x14ac:dyDescent="0.2">
      <c r="B4076" s="40"/>
    </row>
    <row r="4077" spans="2:2" x14ac:dyDescent="0.2">
      <c r="B4077" s="40"/>
    </row>
    <row r="4078" spans="2:2" x14ac:dyDescent="0.2">
      <c r="B4078" s="40"/>
    </row>
    <row r="4079" spans="2:2" x14ac:dyDescent="0.2">
      <c r="B4079" s="40"/>
    </row>
    <row r="4080" spans="2:2" x14ac:dyDescent="0.2">
      <c r="B4080" s="40"/>
    </row>
    <row r="4081" spans="2:2" x14ac:dyDescent="0.2">
      <c r="B4081" s="40"/>
    </row>
    <row r="4082" spans="2:2" x14ac:dyDescent="0.2">
      <c r="B4082" s="40"/>
    </row>
    <row r="4083" spans="2:2" x14ac:dyDescent="0.2">
      <c r="B4083" s="40"/>
    </row>
    <row r="4084" spans="2:2" x14ac:dyDescent="0.2">
      <c r="B4084" s="40"/>
    </row>
    <row r="4085" spans="2:2" x14ac:dyDescent="0.2">
      <c r="B4085" s="40"/>
    </row>
    <row r="4086" spans="2:2" x14ac:dyDescent="0.2">
      <c r="B4086" s="40"/>
    </row>
    <row r="4087" spans="2:2" x14ac:dyDescent="0.2">
      <c r="B4087" s="40"/>
    </row>
    <row r="4088" spans="2:2" x14ac:dyDescent="0.2">
      <c r="B4088" s="40"/>
    </row>
    <row r="4089" spans="2:2" x14ac:dyDescent="0.2">
      <c r="B4089" s="40"/>
    </row>
    <row r="4090" spans="2:2" x14ac:dyDescent="0.2">
      <c r="B4090" s="40"/>
    </row>
    <row r="4091" spans="2:2" x14ac:dyDescent="0.2">
      <c r="B4091" s="40"/>
    </row>
    <row r="4092" spans="2:2" x14ac:dyDescent="0.2">
      <c r="B4092" s="40"/>
    </row>
    <row r="4093" spans="2:2" x14ac:dyDescent="0.2">
      <c r="B4093" s="40"/>
    </row>
    <row r="4094" spans="2:2" x14ac:dyDescent="0.2">
      <c r="B4094" s="40"/>
    </row>
    <row r="4095" spans="2:2" x14ac:dyDescent="0.2">
      <c r="B4095" s="40"/>
    </row>
    <row r="4096" spans="2:2" x14ac:dyDescent="0.2">
      <c r="B4096" s="40"/>
    </row>
    <row r="4097" spans="2:2" x14ac:dyDescent="0.2">
      <c r="B4097" s="40"/>
    </row>
    <row r="4098" spans="2:2" x14ac:dyDescent="0.2">
      <c r="B4098" s="40"/>
    </row>
    <row r="4099" spans="2:2" x14ac:dyDescent="0.2">
      <c r="B4099" s="40"/>
    </row>
    <row r="4100" spans="2:2" x14ac:dyDescent="0.2">
      <c r="B4100" s="40"/>
    </row>
    <row r="4101" spans="2:2" x14ac:dyDescent="0.2">
      <c r="B4101" s="40"/>
    </row>
    <row r="4102" spans="2:2" x14ac:dyDescent="0.2">
      <c r="B4102" s="40"/>
    </row>
    <row r="4103" spans="2:2" x14ac:dyDescent="0.2">
      <c r="B4103" s="40"/>
    </row>
    <row r="4104" spans="2:2" x14ac:dyDescent="0.2">
      <c r="B4104" s="40"/>
    </row>
    <row r="4105" spans="2:2" x14ac:dyDescent="0.2">
      <c r="B4105" s="40"/>
    </row>
    <row r="4106" spans="2:2" x14ac:dyDescent="0.2">
      <c r="B4106" s="40"/>
    </row>
    <row r="4107" spans="2:2" x14ac:dyDescent="0.2">
      <c r="B4107" s="40"/>
    </row>
    <row r="4108" spans="2:2" x14ac:dyDescent="0.2">
      <c r="B4108" s="40"/>
    </row>
    <row r="4109" spans="2:2" x14ac:dyDescent="0.2">
      <c r="B4109" s="40"/>
    </row>
    <row r="4110" spans="2:2" x14ac:dyDescent="0.2">
      <c r="B4110" s="40"/>
    </row>
    <row r="4111" spans="2:2" x14ac:dyDescent="0.2">
      <c r="B4111" s="40"/>
    </row>
    <row r="4112" spans="2:2" x14ac:dyDescent="0.2">
      <c r="B4112" s="40"/>
    </row>
    <row r="4113" spans="2:2" x14ac:dyDescent="0.2">
      <c r="B4113" s="40"/>
    </row>
    <row r="4114" spans="2:2" x14ac:dyDescent="0.2">
      <c r="B4114" s="40"/>
    </row>
    <row r="4115" spans="2:2" x14ac:dyDescent="0.2">
      <c r="B4115" s="40"/>
    </row>
    <row r="4116" spans="2:2" x14ac:dyDescent="0.2">
      <c r="B4116" s="40"/>
    </row>
    <row r="4117" spans="2:2" x14ac:dyDescent="0.2">
      <c r="B4117" s="40"/>
    </row>
    <row r="4118" spans="2:2" x14ac:dyDescent="0.2">
      <c r="B4118" s="40"/>
    </row>
    <row r="4119" spans="2:2" x14ac:dyDescent="0.2">
      <c r="B4119" s="40"/>
    </row>
    <row r="4120" spans="2:2" x14ac:dyDescent="0.2">
      <c r="B4120" s="40"/>
    </row>
    <row r="4121" spans="2:2" x14ac:dyDescent="0.2">
      <c r="B4121" s="40"/>
    </row>
    <row r="4122" spans="2:2" x14ac:dyDescent="0.2">
      <c r="B4122" s="40"/>
    </row>
    <row r="4123" spans="2:2" x14ac:dyDescent="0.2">
      <c r="B4123" s="40"/>
    </row>
    <row r="4124" spans="2:2" x14ac:dyDescent="0.2">
      <c r="B4124" s="40"/>
    </row>
    <row r="4125" spans="2:2" x14ac:dyDescent="0.2">
      <c r="B4125" s="40"/>
    </row>
    <row r="4126" spans="2:2" x14ac:dyDescent="0.2">
      <c r="B4126" s="40"/>
    </row>
    <row r="4127" spans="2:2" x14ac:dyDescent="0.2">
      <c r="B4127" s="40"/>
    </row>
    <row r="4128" spans="2:2" x14ac:dyDescent="0.2">
      <c r="B4128" s="40"/>
    </row>
    <row r="4129" spans="2:2" x14ac:dyDescent="0.2">
      <c r="B4129" s="40"/>
    </row>
    <row r="4130" spans="2:2" x14ac:dyDescent="0.2">
      <c r="B4130" s="40"/>
    </row>
    <row r="4131" spans="2:2" x14ac:dyDescent="0.2">
      <c r="B4131" s="40"/>
    </row>
    <row r="4132" spans="2:2" x14ac:dyDescent="0.2">
      <c r="B4132" s="40"/>
    </row>
    <row r="4133" spans="2:2" x14ac:dyDescent="0.2">
      <c r="B4133" s="40"/>
    </row>
    <row r="4134" spans="2:2" x14ac:dyDescent="0.2">
      <c r="B4134" s="40"/>
    </row>
    <row r="4135" spans="2:2" x14ac:dyDescent="0.2">
      <c r="B4135" s="40"/>
    </row>
    <row r="4136" spans="2:2" x14ac:dyDescent="0.2">
      <c r="B4136" s="40"/>
    </row>
    <row r="4137" spans="2:2" x14ac:dyDescent="0.2">
      <c r="B4137" s="40"/>
    </row>
    <row r="4138" spans="2:2" x14ac:dyDescent="0.2">
      <c r="B4138" s="40"/>
    </row>
    <row r="4139" spans="2:2" x14ac:dyDescent="0.2">
      <c r="B4139" s="40"/>
    </row>
    <row r="4140" spans="2:2" x14ac:dyDescent="0.2">
      <c r="B4140" s="40"/>
    </row>
    <row r="4141" spans="2:2" x14ac:dyDescent="0.2">
      <c r="B4141" s="40"/>
    </row>
    <row r="4142" spans="2:2" x14ac:dyDescent="0.2">
      <c r="B4142" s="40"/>
    </row>
    <row r="4143" spans="2:2" x14ac:dyDescent="0.2">
      <c r="B4143" s="40"/>
    </row>
    <row r="4144" spans="2:2" x14ac:dyDescent="0.2">
      <c r="B4144" s="40"/>
    </row>
    <row r="4145" spans="2:2" x14ac:dyDescent="0.2">
      <c r="B4145" s="40"/>
    </row>
    <row r="4146" spans="2:2" x14ac:dyDescent="0.2">
      <c r="B4146" s="40"/>
    </row>
    <row r="4147" spans="2:2" x14ac:dyDescent="0.2">
      <c r="B4147" s="40"/>
    </row>
    <row r="4148" spans="2:2" x14ac:dyDescent="0.2">
      <c r="B4148" s="40"/>
    </row>
    <row r="4149" spans="2:2" x14ac:dyDescent="0.2">
      <c r="B4149" s="40"/>
    </row>
    <row r="4150" spans="2:2" x14ac:dyDescent="0.2">
      <c r="B4150" s="40"/>
    </row>
    <row r="4151" spans="2:2" x14ac:dyDescent="0.2">
      <c r="B4151" s="40"/>
    </row>
    <row r="4152" spans="2:2" x14ac:dyDescent="0.2">
      <c r="B4152" s="40"/>
    </row>
    <row r="4153" spans="2:2" x14ac:dyDescent="0.2">
      <c r="B4153" s="40"/>
    </row>
    <row r="4154" spans="2:2" x14ac:dyDescent="0.2">
      <c r="B4154" s="40"/>
    </row>
    <row r="4155" spans="2:2" x14ac:dyDescent="0.2">
      <c r="B4155" s="40"/>
    </row>
    <row r="4156" spans="2:2" x14ac:dyDescent="0.2">
      <c r="B4156" s="40"/>
    </row>
    <row r="4157" spans="2:2" x14ac:dyDescent="0.2">
      <c r="B4157" s="40"/>
    </row>
    <row r="4158" spans="2:2" x14ac:dyDescent="0.2">
      <c r="B4158" s="40"/>
    </row>
    <row r="4159" spans="2:2" x14ac:dyDescent="0.2">
      <c r="B4159" s="40"/>
    </row>
    <row r="4160" spans="2:2" x14ac:dyDescent="0.2">
      <c r="B4160" s="40"/>
    </row>
    <row r="4161" spans="2:2" x14ac:dyDescent="0.2">
      <c r="B4161" s="40"/>
    </row>
    <row r="4162" spans="2:2" x14ac:dyDescent="0.2">
      <c r="B4162" s="40"/>
    </row>
    <row r="4163" spans="2:2" x14ac:dyDescent="0.2">
      <c r="B4163" s="40"/>
    </row>
    <row r="4164" spans="2:2" x14ac:dyDescent="0.2">
      <c r="B4164" s="40"/>
    </row>
    <row r="4165" spans="2:2" x14ac:dyDescent="0.2">
      <c r="B4165" s="40"/>
    </row>
    <row r="4166" spans="2:2" x14ac:dyDescent="0.2">
      <c r="B4166" s="40"/>
    </row>
    <row r="4167" spans="2:2" x14ac:dyDescent="0.2">
      <c r="B4167" s="40"/>
    </row>
    <row r="4168" spans="2:2" x14ac:dyDescent="0.2">
      <c r="B4168" s="40"/>
    </row>
    <row r="4169" spans="2:2" x14ac:dyDescent="0.2">
      <c r="B4169" s="40"/>
    </row>
    <row r="4170" spans="2:2" x14ac:dyDescent="0.2">
      <c r="B4170" s="40"/>
    </row>
    <row r="4171" spans="2:2" x14ac:dyDescent="0.2">
      <c r="B4171" s="40"/>
    </row>
    <row r="4172" spans="2:2" x14ac:dyDescent="0.2">
      <c r="B4172" s="40"/>
    </row>
    <row r="4173" spans="2:2" x14ac:dyDescent="0.2">
      <c r="B4173" s="40"/>
    </row>
    <row r="4174" spans="2:2" x14ac:dyDescent="0.2">
      <c r="B4174" s="40"/>
    </row>
    <row r="4175" spans="2:2" x14ac:dyDescent="0.2">
      <c r="B4175" s="40"/>
    </row>
    <row r="4176" spans="2:2" x14ac:dyDescent="0.2">
      <c r="B4176" s="40"/>
    </row>
    <row r="4177" spans="2:2" x14ac:dyDescent="0.2">
      <c r="B4177" s="40"/>
    </row>
    <row r="4178" spans="2:2" x14ac:dyDescent="0.2">
      <c r="B4178" s="40"/>
    </row>
    <row r="4179" spans="2:2" x14ac:dyDescent="0.2">
      <c r="B4179" s="40"/>
    </row>
    <row r="4180" spans="2:2" x14ac:dyDescent="0.2">
      <c r="B4180" s="40"/>
    </row>
    <row r="4181" spans="2:2" x14ac:dyDescent="0.2">
      <c r="B4181" s="40"/>
    </row>
    <row r="4182" spans="2:2" x14ac:dyDescent="0.2">
      <c r="B4182" s="40"/>
    </row>
    <row r="4183" spans="2:2" x14ac:dyDescent="0.2">
      <c r="B4183" s="40"/>
    </row>
    <row r="4184" spans="2:2" x14ac:dyDescent="0.2">
      <c r="B4184" s="40"/>
    </row>
    <row r="4185" spans="2:2" x14ac:dyDescent="0.2">
      <c r="B4185" s="40"/>
    </row>
    <row r="4186" spans="2:2" x14ac:dyDescent="0.2">
      <c r="B4186" s="40"/>
    </row>
    <row r="4187" spans="2:2" x14ac:dyDescent="0.2">
      <c r="B4187" s="40"/>
    </row>
    <row r="4188" spans="2:2" x14ac:dyDescent="0.2">
      <c r="B4188" s="40"/>
    </row>
    <row r="4189" spans="2:2" x14ac:dyDescent="0.2">
      <c r="B4189" s="40"/>
    </row>
    <row r="4190" spans="2:2" x14ac:dyDescent="0.2">
      <c r="B4190" s="40"/>
    </row>
    <row r="4191" spans="2:2" x14ac:dyDescent="0.2">
      <c r="B4191" s="40"/>
    </row>
    <row r="4192" spans="2:2" x14ac:dyDescent="0.2">
      <c r="B4192" s="40"/>
    </row>
    <row r="4193" spans="2:2" x14ac:dyDescent="0.2">
      <c r="B4193" s="40"/>
    </row>
    <row r="4194" spans="2:2" x14ac:dyDescent="0.2">
      <c r="B4194" s="40"/>
    </row>
    <row r="4195" spans="2:2" x14ac:dyDescent="0.2">
      <c r="B4195" s="40"/>
    </row>
    <row r="4196" spans="2:2" x14ac:dyDescent="0.2">
      <c r="B4196" s="40"/>
    </row>
    <row r="4197" spans="2:2" x14ac:dyDescent="0.2">
      <c r="B4197" s="40"/>
    </row>
    <row r="4198" spans="2:2" x14ac:dyDescent="0.2">
      <c r="B4198" s="40"/>
    </row>
    <row r="4199" spans="2:2" x14ac:dyDescent="0.2">
      <c r="B4199" s="40"/>
    </row>
    <row r="4200" spans="2:2" x14ac:dyDescent="0.2">
      <c r="B4200" s="40"/>
    </row>
    <row r="4201" spans="2:2" x14ac:dyDescent="0.2">
      <c r="B4201" s="40"/>
    </row>
    <row r="4202" spans="2:2" x14ac:dyDescent="0.2">
      <c r="B4202" s="40"/>
    </row>
    <row r="4203" spans="2:2" x14ac:dyDescent="0.2">
      <c r="B4203" s="40"/>
    </row>
    <row r="4204" spans="2:2" x14ac:dyDescent="0.2">
      <c r="B4204" s="40"/>
    </row>
    <row r="4205" spans="2:2" x14ac:dyDescent="0.2">
      <c r="B4205" s="40"/>
    </row>
    <row r="4206" spans="2:2" x14ac:dyDescent="0.2">
      <c r="B4206" s="40"/>
    </row>
    <row r="4207" spans="2:2" x14ac:dyDescent="0.2">
      <c r="B4207" s="40"/>
    </row>
    <row r="4208" spans="2:2" x14ac:dyDescent="0.2">
      <c r="B4208" s="40"/>
    </row>
    <row r="4209" spans="2:2" x14ac:dyDescent="0.2">
      <c r="B4209" s="40"/>
    </row>
    <row r="4210" spans="2:2" x14ac:dyDescent="0.2">
      <c r="B4210" s="40"/>
    </row>
    <row r="4211" spans="2:2" x14ac:dyDescent="0.2">
      <c r="B4211" s="40"/>
    </row>
    <row r="4212" spans="2:2" x14ac:dyDescent="0.2">
      <c r="B4212" s="40"/>
    </row>
    <row r="4213" spans="2:2" x14ac:dyDescent="0.2">
      <c r="B4213" s="40"/>
    </row>
    <row r="4214" spans="2:2" x14ac:dyDescent="0.2">
      <c r="B4214" s="40"/>
    </row>
    <row r="4215" spans="2:2" x14ac:dyDescent="0.2">
      <c r="B4215" s="40"/>
    </row>
    <row r="4216" spans="2:2" x14ac:dyDescent="0.2">
      <c r="B4216" s="40"/>
    </row>
    <row r="4217" spans="2:2" x14ac:dyDescent="0.2">
      <c r="B4217" s="40"/>
    </row>
    <row r="4218" spans="2:2" x14ac:dyDescent="0.2">
      <c r="B4218" s="40"/>
    </row>
    <row r="4219" spans="2:2" x14ac:dyDescent="0.2">
      <c r="B4219" s="40"/>
    </row>
    <row r="4220" spans="2:2" x14ac:dyDescent="0.2">
      <c r="B4220" s="40"/>
    </row>
    <row r="4221" spans="2:2" x14ac:dyDescent="0.2">
      <c r="B4221" s="40"/>
    </row>
    <row r="4222" spans="2:2" x14ac:dyDescent="0.2">
      <c r="B4222" s="40"/>
    </row>
    <row r="4223" spans="2:2" x14ac:dyDescent="0.2">
      <c r="B4223" s="40"/>
    </row>
    <row r="4224" spans="2:2" x14ac:dyDescent="0.2">
      <c r="B4224" s="40"/>
    </row>
    <row r="4225" spans="2:2" x14ac:dyDescent="0.2">
      <c r="B4225" s="40"/>
    </row>
    <row r="4226" spans="2:2" x14ac:dyDescent="0.2">
      <c r="B4226" s="40"/>
    </row>
    <row r="4227" spans="2:2" x14ac:dyDescent="0.2">
      <c r="B4227" s="40"/>
    </row>
    <row r="4228" spans="2:2" x14ac:dyDescent="0.2">
      <c r="B4228" s="40"/>
    </row>
    <row r="4229" spans="2:2" x14ac:dyDescent="0.2">
      <c r="B4229" s="40"/>
    </row>
    <row r="4230" spans="2:2" x14ac:dyDescent="0.2">
      <c r="B4230" s="40"/>
    </row>
    <row r="4231" spans="2:2" x14ac:dyDescent="0.2">
      <c r="B4231" s="40"/>
    </row>
    <row r="4232" spans="2:2" x14ac:dyDescent="0.2">
      <c r="B4232" s="40"/>
    </row>
    <row r="4233" spans="2:2" x14ac:dyDescent="0.2">
      <c r="B4233" s="40"/>
    </row>
    <row r="4234" spans="2:2" x14ac:dyDescent="0.2">
      <c r="B4234" s="40"/>
    </row>
    <row r="4235" spans="2:2" x14ac:dyDescent="0.2">
      <c r="B4235" s="40"/>
    </row>
    <row r="4236" spans="2:2" x14ac:dyDescent="0.2">
      <c r="B4236" s="40"/>
    </row>
    <row r="4237" spans="2:2" x14ac:dyDescent="0.2">
      <c r="B4237" s="40"/>
    </row>
    <row r="4238" spans="2:2" x14ac:dyDescent="0.2">
      <c r="B4238" s="40"/>
    </row>
    <row r="4239" spans="2:2" x14ac:dyDescent="0.2">
      <c r="B4239" s="40"/>
    </row>
    <row r="4240" spans="2:2" x14ac:dyDescent="0.2">
      <c r="B4240" s="40"/>
    </row>
    <row r="4241" spans="2:2" x14ac:dyDescent="0.2">
      <c r="B4241" s="40"/>
    </row>
    <row r="4242" spans="2:2" x14ac:dyDescent="0.2">
      <c r="B4242" s="40"/>
    </row>
    <row r="4243" spans="2:2" x14ac:dyDescent="0.2">
      <c r="B4243" s="40"/>
    </row>
    <row r="4244" spans="2:2" x14ac:dyDescent="0.2">
      <c r="B4244" s="40"/>
    </row>
    <row r="4245" spans="2:2" x14ac:dyDescent="0.2">
      <c r="B4245" s="40"/>
    </row>
    <row r="4246" spans="2:2" x14ac:dyDescent="0.2">
      <c r="B4246" s="40"/>
    </row>
    <row r="4247" spans="2:2" x14ac:dyDescent="0.2">
      <c r="B4247" s="40"/>
    </row>
    <row r="4248" spans="2:2" x14ac:dyDescent="0.2">
      <c r="B4248" s="40"/>
    </row>
    <row r="4249" spans="2:2" x14ac:dyDescent="0.2">
      <c r="B4249" s="40"/>
    </row>
    <row r="4250" spans="2:2" x14ac:dyDescent="0.2">
      <c r="B4250" s="40"/>
    </row>
    <row r="4251" spans="2:2" x14ac:dyDescent="0.2">
      <c r="B4251" s="40"/>
    </row>
    <row r="4252" spans="2:2" x14ac:dyDescent="0.2">
      <c r="B4252" s="40"/>
    </row>
    <row r="4253" spans="2:2" x14ac:dyDescent="0.2">
      <c r="B4253" s="40"/>
    </row>
    <row r="4254" spans="2:2" x14ac:dyDescent="0.2">
      <c r="B4254" s="40"/>
    </row>
    <row r="4255" spans="2:2" x14ac:dyDescent="0.2">
      <c r="B4255" s="40"/>
    </row>
    <row r="4256" spans="2:2" x14ac:dyDescent="0.2">
      <c r="B4256" s="40"/>
    </row>
    <row r="4257" spans="2:2" x14ac:dyDescent="0.2">
      <c r="B4257" s="40"/>
    </row>
    <row r="4258" spans="2:2" x14ac:dyDescent="0.2">
      <c r="B4258" s="40"/>
    </row>
    <row r="4259" spans="2:2" x14ac:dyDescent="0.2">
      <c r="B4259" s="40"/>
    </row>
    <row r="4260" spans="2:2" x14ac:dyDescent="0.2">
      <c r="B4260" s="40"/>
    </row>
    <row r="4261" spans="2:2" x14ac:dyDescent="0.2">
      <c r="B4261" s="40"/>
    </row>
    <row r="4262" spans="2:2" x14ac:dyDescent="0.2">
      <c r="B4262" s="40"/>
    </row>
    <row r="4263" spans="2:2" x14ac:dyDescent="0.2">
      <c r="B4263" s="40"/>
    </row>
    <row r="4264" spans="2:2" x14ac:dyDescent="0.2">
      <c r="B4264" s="40"/>
    </row>
    <row r="4265" spans="2:2" x14ac:dyDescent="0.2">
      <c r="B4265" s="40"/>
    </row>
    <row r="4266" spans="2:2" x14ac:dyDescent="0.2">
      <c r="B4266" s="40"/>
    </row>
    <row r="4267" spans="2:2" x14ac:dyDescent="0.2">
      <c r="B4267" s="40"/>
    </row>
    <row r="4268" spans="2:2" x14ac:dyDescent="0.2">
      <c r="B4268" s="40"/>
    </row>
    <row r="4269" spans="2:2" x14ac:dyDescent="0.2">
      <c r="B4269" s="40"/>
    </row>
    <row r="4270" spans="2:2" x14ac:dyDescent="0.2">
      <c r="B4270" s="40"/>
    </row>
    <row r="4271" spans="2:2" x14ac:dyDescent="0.2">
      <c r="B4271" s="40"/>
    </row>
    <row r="4272" spans="2:2" x14ac:dyDescent="0.2">
      <c r="B4272" s="40"/>
    </row>
    <row r="4273" spans="2:2" x14ac:dyDescent="0.2">
      <c r="B4273" s="40"/>
    </row>
    <row r="4274" spans="2:2" x14ac:dyDescent="0.2">
      <c r="B4274" s="40"/>
    </row>
    <row r="4275" spans="2:2" x14ac:dyDescent="0.2">
      <c r="B4275" s="40"/>
    </row>
    <row r="4276" spans="2:2" x14ac:dyDescent="0.2">
      <c r="B4276" s="40"/>
    </row>
    <row r="4277" spans="2:2" x14ac:dyDescent="0.2">
      <c r="B4277" s="40"/>
    </row>
    <row r="4278" spans="2:2" x14ac:dyDescent="0.2">
      <c r="B4278" s="40"/>
    </row>
    <row r="4279" spans="2:2" x14ac:dyDescent="0.2">
      <c r="B4279" s="40"/>
    </row>
    <row r="4280" spans="2:2" x14ac:dyDescent="0.2">
      <c r="B4280" s="40"/>
    </row>
    <row r="4281" spans="2:2" x14ac:dyDescent="0.2">
      <c r="B4281" s="40"/>
    </row>
    <row r="4282" spans="2:2" x14ac:dyDescent="0.2">
      <c r="B4282" s="40"/>
    </row>
    <row r="4283" spans="2:2" x14ac:dyDescent="0.2">
      <c r="B4283" s="40"/>
    </row>
    <row r="4284" spans="2:2" x14ac:dyDescent="0.2">
      <c r="B4284" s="40"/>
    </row>
    <row r="4285" spans="2:2" x14ac:dyDescent="0.2">
      <c r="B4285" s="40"/>
    </row>
    <row r="4286" spans="2:2" x14ac:dyDescent="0.2">
      <c r="B4286" s="40"/>
    </row>
    <row r="4287" spans="2:2" x14ac:dyDescent="0.2">
      <c r="B4287" s="40"/>
    </row>
    <row r="4288" spans="2:2" x14ac:dyDescent="0.2">
      <c r="B4288" s="40"/>
    </row>
    <row r="4289" spans="2:2" x14ac:dyDescent="0.2">
      <c r="B4289" s="40"/>
    </row>
    <row r="4290" spans="2:2" x14ac:dyDescent="0.2">
      <c r="B4290" s="40"/>
    </row>
    <row r="4291" spans="2:2" x14ac:dyDescent="0.2">
      <c r="B4291" s="40"/>
    </row>
    <row r="4292" spans="2:2" x14ac:dyDescent="0.2">
      <c r="B4292" s="40"/>
    </row>
    <row r="4293" spans="2:2" x14ac:dyDescent="0.2">
      <c r="B4293" s="40"/>
    </row>
    <row r="4294" spans="2:2" x14ac:dyDescent="0.2">
      <c r="B4294" s="40"/>
    </row>
    <row r="4295" spans="2:2" x14ac:dyDescent="0.2">
      <c r="B4295" s="40"/>
    </row>
    <row r="4296" spans="2:2" x14ac:dyDescent="0.2">
      <c r="B4296" s="40"/>
    </row>
    <row r="4297" spans="2:2" x14ac:dyDescent="0.2">
      <c r="B4297" s="40"/>
    </row>
    <row r="4298" spans="2:2" x14ac:dyDescent="0.2">
      <c r="B4298" s="40"/>
    </row>
    <row r="4299" spans="2:2" x14ac:dyDescent="0.2">
      <c r="B4299" s="40"/>
    </row>
    <row r="4300" spans="2:2" x14ac:dyDescent="0.2">
      <c r="B4300" s="40"/>
    </row>
    <row r="4301" spans="2:2" x14ac:dyDescent="0.2">
      <c r="B4301" s="40"/>
    </row>
    <row r="4302" spans="2:2" x14ac:dyDescent="0.2">
      <c r="B4302" s="40"/>
    </row>
    <row r="4303" spans="2:2" x14ac:dyDescent="0.2">
      <c r="B4303" s="40"/>
    </row>
    <row r="4304" spans="2:2" x14ac:dyDescent="0.2">
      <c r="B4304" s="40"/>
    </row>
    <row r="4305" spans="2:2" x14ac:dyDescent="0.2">
      <c r="B4305" s="40"/>
    </row>
    <row r="4306" spans="2:2" x14ac:dyDescent="0.2">
      <c r="B4306" s="40"/>
    </row>
    <row r="4307" spans="2:2" x14ac:dyDescent="0.2">
      <c r="B4307" s="40"/>
    </row>
    <row r="4308" spans="2:2" x14ac:dyDescent="0.2">
      <c r="B4308" s="40"/>
    </row>
    <row r="4309" spans="2:2" x14ac:dyDescent="0.2">
      <c r="B4309" s="40"/>
    </row>
    <row r="4310" spans="2:2" x14ac:dyDescent="0.2">
      <c r="B4310" s="40"/>
    </row>
    <row r="4311" spans="2:2" x14ac:dyDescent="0.2">
      <c r="B4311" s="40"/>
    </row>
    <row r="4312" spans="2:2" x14ac:dyDescent="0.2">
      <c r="B4312" s="40"/>
    </row>
    <row r="4313" spans="2:2" x14ac:dyDescent="0.2">
      <c r="B4313" s="40"/>
    </row>
    <row r="4314" spans="2:2" x14ac:dyDescent="0.2">
      <c r="B4314" s="40"/>
    </row>
    <row r="4315" spans="2:2" x14ac:dyDescent="0.2">
      <c r="B4315" s="40"/>
    </row>
    <row r="4316" spans="2:2" x14ac:dyDescent="0.2">
      <c r="B4316" s="40"/>
    </row>
    <row r="4317" spans="2:2" x14ac:dyDescent="0.2">
      <c r="B4317" s="40"/>
    </row>
    <row r="4318" spans="2:2" x14ac:dyDescent="0.2">
      <c r="B4318" s="40"/>
    </row>
    <row r="4319" spans="2:2" x14ac:dyDescent="0.2">
      <c r="B4319" s="40"/>
    </row>
    <row r="4320" spans="2:2" x14ac:dyDescent="0.2">
      <c r="B4320" s="40"/>
    </row>
    <row r="4321" spans="2:2" x14ac:dyDescent="0.2">
      <c r="B4321" s="40"/>
    </row>
    <row r="4322" spans="2:2" x14ac:dyDescent="0.2">
      <c r="B4322" s="40"/>
    </row>
    <row r="4323" spans="2:2" x14ac:dyDescent="0.2">
      <c r="B4323" s="40"/>
    </row>
    <row r="4324" spans="2:2" x14ac:dyDescent="0.2">
      <c r="B4324" s="40"/>
    </row>
    <row r="4325" spans="2:2" x14ac:dyDescent="0.2">
      <c r="B4325" s="40"/>
    </row>
    <row r="4326" spans="2:2" x14ac:dyDescent="0.2">
      <c r="B4326" s="40"/>
    </row>
    <row r="4327" spans="2:2" x14ac:dyDescent="0.2">
      <c r="B4327" s="40"/>
    </row>
    <row r="4328" spans="2:2" x14ac:dyDescent="0.2">
      <c r="B4328" s="40"/>
    </row>
    <row r="4329" spans="2:2" x14ac:dyDescent="0.2">
      <c r="B4329" s="40"/>
    </row>
    <row r="4330" spans="2:2" x14ac:dyDescent="0.2">
      <c r="B4330" s="40"/>
    </row>
    <row r="4331" spans="2:2" x14ac:dyDescent="0.2">
      <c r="B4331" s="40"/>
    </row>
    <row r="4332" spans="2:2" x14ac:dyDescent="0.2">
      <c r="B4332" s="40"/>
    </row>
    <row r="4333" spans="2:2" x14ac:dyDescent="0.2">
      <c r="B4333" s="40"/>
    </row>
    <row r="4334" spans="2:2" x14ac:dyDescent="0.2">
      <c r="B4334" s="40"/>
    </row>
    <row r="4335" spans="2:2" x14ac:dyDescent="0.2">
      <c r="B4335" s="40"/>
    </row>
    <row r="4336" spans="2:2" x14ac:dyDescent="0.2">
      <c r="B4336" s="40"/>
    </row>
    <row r="4337" spans="2:2" x14ac:dyDescent="0.2">
      <c r="B4337" s="40"/>
    </row>
    <row r="4338" spans="2:2" x14ac:dyDescent="0.2">
      <c r="B4338" s="40"/>
    </row>
    <row r="4339" spans="2:2" x14ac:dyDescent="0.2">
      <c r="B4339" s="40"/>
    </row>
    <row r="4340" spans="2:2" x14ac:dyDescent="0.2">
      <c r="B4340" s="40"/>
    </row>
    <row r="4341" spans="2:2" x14ac:dyDescent="0.2">
      <c r="B4341" s="40"/>
    </row>
    <row r="4342" spans="2:2" x14ac:dyDescent="0.2">
      <c r="B4342" s="40"/>
    </row>
    <row r="4343" spans="2:2" x14ac:dyDescent="0.2">
      <c r="B4343" s="40"/>
    </row>
    <row r="4344" spans="2:2" x14ac:dyDescent="0.2">
      <c r="B4344" s="40"/>
    </row>
    <row r="4345" spans="2:2" x14ac:dyDescent="0.2">
      <c r="B4345" s="40"/>
    </row>
    <row r="4346" spans="2:2" x14ac:dyDescent="0.2">
      <c r="B4346" s="40"/>
    </row>
    <row r="4347" spans="2:2" x14ac:dyDescent="0.2">
      <c r="B4347" s="40"/>
    </row>
    <row r="4348" spans="2:2" x14ac:dyDescent="0.2">
      <c r="B4348" s="40"/>
    </row>
    <row r="4349" spans="2:2" x14ac:dyDescent="0.2">
      <c r="B4349" s="40"/>
    </row>
    <row r="4350" spans="2:2" x14ac:dyDescent="0.2">
      <c r="B4350" s="40"/>
    </row>
    <row r="4351" spans="2:2" x14ac:dyDescent="0.2">
      <c r="B4351" s="40"/>
    </row>
    <row r="4352" spans="2:2" x14ac:dyDescent="0.2">
      <c r="B4352" s="40"/>
    </row>
    <row r="4353" spans="2:2" x14ac:dyDescent="0.2">
      <c r="B4353" s="40"/>
    </row>
    <row r="4354" spans="2:2" x14ac:dyDescent="0.2">
      <c r="B4354" s="40"/>
    </row>
    <row r="4355" spans="2:2" x14ac:dyDescent="0.2">
      <c r="B4355" s="40"/>
    </row>
    <row r="4356" spans="2:2" x14ac:dyDescent="0.2">
      <c r="B4356" s="40"/>
    </row>
    <row r="4357" spans="2:2" x14ac:dyDescent="0.2">
      <c r="B4357" s="40"/>
    </row>
    <row r="4358" spans="2:2" x14ac:dyDescent="0.2">
      <c r="B4358" s="40"/>
    </row>
    <row r="4359" spans="2:2" x14ac:dyDescent="0.2">
      <c r="B4359" s="40"/>
    </row>
    <row r="4360" spans="2:2" x14ac:dyDescent="0.2">
      <c r="B4360" s="40"/>
    </row>
    <row r="4361" spans="2:2" x14ac:dyDescent="0.2">
      <c r="B4361" s="40"/>
    </row>
    <row r="4362" spans="2:2" x14ac:dyDescent="0.2">
      <c r="B4362" s="40"/>
    </row>
    <row r="4363" spans="2:2" x14ac:dyDescent="0.2">
      <c r="B4363" s="40"/>
    </row>
    <row r="4364" spans="2:2" x14ac:dyDescent="0.2">
      <c r="B4364" s="40"/>
    </row>
    <row r="4365" spans="2:2" x14ac:dyDescent="0.2">
      <c r="B4365" s="40"/>
    </row>
    <row r="4366" spans="2:2" x14ac:dyDescent="0.2">
      <c r="B4366" s="40"/>
    </row>
    <row r="4367" spans="2:2" x14ac:dyDescent="0.2">
      <c r="B4367" s="40"/>
    </row>
    <row r="4368" spans="2:2" x14ac:dyDescent="0.2">
      <c r="B4368" s="40"/>
    </row>
    <row r="4369" spans="2:2" x14ac:dyDescent="0.2">
      <c r="B4369" s="40"/>
    </row>
    <row r="4370" spans="2:2" x14ac:dyDescent="0.2">
      <c r="B4370" s="40"/>
    </row>
    <row r="4371" spans="2:2" x14ac:dyDescent="0.2">
      <c r="B4371" s="40"/>
    </row>
    <row r="4372" spans="2:2" x14ac:dyDescent="0.2">
      <c r="B4372" s="40"/>
    </row>
    <row r="4373" spans="2:2" x14ac:dyDescent="0.2">
      <c r="B4373" s="40"/>
    </row>
    <row r="4374" spans="2:2" x14ac:dyDescent="0.2">
      <c r="B4374" s="40"/>
    </row>
    <row r="4375" spans="2:2" x14ac:dyDescent="0.2">
      <c r="B4375" s="40"/>
    </row>
    <row r="4376" spans="2:2" x14ac:dyDescent="0.2">
      <c r="B4376" s="40"/>
    </row>
    <row r="4377" spans="2:2" x14ac:dyDescent="0.2">
      <c r="B4377" s="40"/>
    </row>
    <row r="4378" spans="2:2" x14ac:dyDescent="0.2">
      <c r="B4378" s="40"/>
    </row>
    <row r="4379" spans="2:2" x14ac:dyDescent="0.2">
      <c r="B4379" s="40"/>
    </row>
    <row r="4380" spans="2:2" x14ac:dyDescent="0.2">
      <c r="B4380" s="40"/>
    </row>
    <row r="4381" spans="2:2" x14ac:dyDescent="0.2">
      <c r="B4381" s="40"/>
    </row>
    <row r="4382" spans="2:2" x14ac:dyDescent="0.2">
      <c r="B4382" s="40"/>
    </row>
    <row r="4383" spans="2:2" x14ac:dyDescent="0.2">
      <c r="B4383" s="40"/>
    </row>
    <row r="4384" spans="2:2" x14ac:dyDescent="0.2">
      <c r="B4384" s="40"/>
    </row>
    <row r="4385" spans="2:2" x14ac:dyDescent="0.2">
      <c r="B4385" s="40"/>
    </row>
    <row r="4386" spans="2:2" x14ac:dyDescent="0.2">
      <c r="B4386" s="40"/>
    </row>
    <row r="4387" spans="2:2" x14ac:dyDescent="0.2">
      <c r="B4387" s="40"/>
    </row>
    <row r="4388" spans="2:2" x14ac:dyDescent="0.2">
      <c r="B4388" s="40"/>
    </row>
    <row r="4389" spans="2:2" x14ac:dyDescent="0.2">
      <c r="B4389" s="40"/>
    </row>
    <row r="4390" spans="2:2" x14ac:dyDescent="0.2">
      <c r="B4390" s="40"/>
    </row>
    <row r="4391" spans="2:2" x14ac:dyDescent="0.2">
      <c r="B4391" s="40"/>
    </row>
    <row r="4392" spans="2:2" x14ac:dyDescent="0.2">
      <c r="B4392" s="40"/>
    </row>
    <row r="4393" spans="2:2" x14ac:dyDescent="0.2">
      <c r="B4393" s="40"/>
    </row>
    <row r="4394" spans="2:2" x14ac:dyDescent="0.2">
      <c r="B4394" s="40"/>
    </row>
    <row r="4395" spans="2:2" x14ac:dyDescent="0.2">
      <c r="B4395" s="40"/>
    </row>
    <row r="4396" spans="2:2" x14ac:dyDescent="0.2">
      <c r="B4396" s="40"/>
    </row>
    <row r="4397" spans="2:2" x14ac:dyDescent="0.2">
      <c r="B4397" s="40"/>
    </row>
    <row r="4398" spans="2:2" x14ac:dyDescent="0.2">
      <c r="B4398" s="40"/>
    </row>
    <row r="4399" spans="2:2" x14ac:dyDescent="0.2">
      <c r="B4399" s="40"/>
    </row>
    <row r="4400" spans="2:2" x14ac:dyDescent="0.2">
      <c r="B4400" s="40"/>
    </row>
    <row r="4401" spans="2:2" x14ac:dyDescent="0.2">
      <c r="B4401" s="40"/>
    </row>
    <row r="4402" spans="2:2" x14ac:dyDescent="0.2">
      <c r="B4402" s="40"/>
    </row>
    <row r="4403" spans="2:2" x14ac:dyDescent="0.2">
      <c r="B4403" s="40"/>
    </row>
    <row r="4404" spans="2:2" x14ac:dyDescent="0.2">
      <c r="B4404" s="40"/>
    </row>
    <row r="4405" spans="2:2" x14ac:dyDescent="0.2">
      <c r="B4405" s="40"/>
    </row>
    <row r="4406" spans="2:2" x14ac:dyDescent="0.2">
      <c r="B4406" s="40"/>
    </row>
    <row r="4407" spans="2:2" x14ac:dyDescent="0.2">
      <c r="B4407" s="40"/>
    </row>
    <row r="4408" spans="2:2" x14ac:dyDescent="0.2">
      <c r="B4408" s="40"/>
    </row>
    <row r="4409" spans="2:2" x14ac:dyDescent="0.2">
      <c r="B4409" s="40"/>
    </row>
    <row r="4410" spans="2:2" x14ac:dyDescent="0.2">
      <c r="B4410" s="40"/>
    </row>
    <row r="4411" spans="2:2" x14ac:dyDescent="0.2">
      <c r="B4411" s="40"/>
    </row>
    <row r="4412" spans="2:2" x14ac:dyDescent="0.2">
      <c r="B4412" s="40"/>
    </row>
    <row r="4413" spans="2:2" x14ac:dyDescent="0.2">
      <c r="B4413" s="40"/>
    </row>
    <row r="4414" spans="2:2" x14ac:dyDescent="0.2">
      <c r="B4414" s="40"/>
    </row>
    <row r="4415" spans="2:2" x14ac:dyDescent="0.2">
      <c r="B4415" s="40"/>
    </row>
    <row r="4416" spans="2:2" x14ac:dyDescent="0.2">
      <c r="B4416" s="40"/>
    </row>
    <row r="4417" spans="2:2" x14ac:dyDescent="0.2">
      <c r="B4417" s="40"/>
    </row>
    <row r="4418" spans="2:2" x14ac:dyDescent="0.2">
      <c r="B4418" s="40"/>
    </row>
    <row r="4419" spans="2:2" x14ac:dyDescent="0.2">
      <c r="B4419" s="40"/>
    </row>
    <row r="4420" spans="2:2" x14ac:dyDescent="0.2">
      <c r="B4420" s="40"/>
    </row>
    <row r="4421" spans="2:2" x14ac:dyDescent="0.2">
      <c r="B4421" s="40"/>
    </row>
    <row r="4422" spans="2:2" x14ac:dyDescent="0.2">
      <c r="B4422" s="40"/>
    </row>
    <row r="4423" spans="2:2" x14ac:dyDescent="0.2">
      <c r="B4423" s="40"/>
    </row>
    <row r="4424" spans="2:2" x14ac:dyDescent="0.2">
      <c r="B4424" s="40"/>
    </row>
    <row r="4425" spans="2:2" x14ac:dyDescent="0.2">
      <c r="B4425" s="40"/>
    </row>
    <row r="4426" spans="2:2" x14ac:dyDescent="0.2">
      <c r="B4426" s="40"/>
    </row>
    <row r="4427" spans="2:2" x14ac:dyDescent="0.2">
      <c r="B4427" s="40"/>
    </row>
    <row r="4428" spans="2:2" x14ac:dyDescent="0.2">
      <c r="B4428" s="40"/>
    </row>
    <row r="4429" spans="2:2" x14ac:dyDescent="0.2">
      <c r="B4429" s="40"/>
    </row>
    <row r="4430" spans="2:2" x14ac:dyDescent="0.2">
      <c r="B4430" s="40"/>
    </row>
    <row r="4431" spans="2:2" x14ac:dyDescent="0.2">
      <c r="B4431" s="40"/>
    </row>
    <row r="4432" spans="2:2" x14ac:dyDescent="0.2">
      <c r="B4432" s="40"/>
    </row>
    <row r="4433" spans="2:2" x14ac:dyDescent="0.2">
      <c r="B4433" s="40"/>
    </row>
    <row r="4434" spans="2:2" x14ac:dyDescent="0.2">
      <c r="B4434" s="40"/>
    </row>
    <row r="4435" spans="2:2" x14ac:dyDescent="0.2">
      <c r="B4435" s="40"/>
    </row>
    <row r="4436" spans="2:2" x14ac:dyDescent="0.2">
      <c r="B4436" s="40"/>
    </row>
    <row r="4437" spans="2:2" x14ac:dyDescent="0.2">
      <c r="B4437" s="40"/>
    </row>
    <row r="4438" spans="2:2" x14ac:dyDescent="0.2">
      <c r="B4438" s="40"/>
    </row>
    <row r="4439" spans="2:2" x14ac:dyDescent="0.2">
      <c r="B4439" s="40"/>
    </row>
    <row r="4440" spans="2:2" x14ac:dyDescent="0.2">
      <c r="B4440" s="40"/>
    </row>
    <row r="4441" spans="2:2" x14ac:dyDescent="0.2">
      <c r="B4441" s="40"/>
    </row>
    <row r="4442" spans="2:2" x14ac:dyDescent="0.2">
      <c r="B4442" s="40"/>
    </row>
    <row r="4443" spans="2:2" x14ac:dyDescent="0.2">
      <c r="B4443" s="40"/>
    </row>
    <row r="4444" spans="2:2" x14ac:dyDescent="0.2">
      <c r="B4444" s="40"/>
    </row>
    <row r="4445" spans="2:2" x14ac:dyDescent="0.2">
      <c r="B4445" s="40"/>
    </row>
    <row r="4446" spans="2:2" x14ac:dyDescent="0.2">
      <c r="B4446" s="40"/>
    </row>
    <row r="4447" spans="2:2" x14ac:dyDescent="0.2">
      <c r="B4447" s="40"/>
    </row>
    <row r="4448" spans="2:2" x14ac:dyDescent="0.2">
      <c r="B4448" s="40"/>
    </row>
    <row r="4449" spans="2:2" x14ac:dyDescent="0.2">
      <c r="B4449" s="40"/>
    </row>
    <row r="4450" spans="2:2" x14ac:dyDescent="0.2">
      <c r="B4450" s="40"/>
    </row>
    <row r="4451" spans="2:2" x14ac:dyDescent="0.2">
      <c r="B4451" s="40"/>
    </row>
    <row r="4452" spans="2:2" x14ac:dyDescent="0.2">
      <c r="B4452" s="40"/>
    </row>
    <row r="4453" spans="2:2" x14ac:dyDescent="0.2">
      <c r="B4453" s="40"/>
    </row>
    <row r="4454" spans="2:2" x14ac:dyDescent="0.2">
      <c r="B4454" s="40"/>
    </row>
    <row r="4455" spans="2:2" x14ac:dyDescent="0.2">
      <c r="B4455" s="40"/>
    </row>
    <row r="4456" spans="2:2" x14ac:dyDescent="0.2">
      <c r="B4456" s="40"/>
    </row>
    <row r="4457" spans="2:2" x14ac:dyDescent="0.2">
      <c r="B4457" s="40"/>
    </row>
    <row r="4458" spans="2:2" x14ac:dyDescent="0.2">
      <c r="B4458" s="40"/>
    </row>
    <row r="4459" spans="2:2" x14ac:dyDescent="0.2">
      <c r="B4459" s="40"/>
    </row>
    <row r="4460" spans="2:2" x14ac:dyDescent="0.2">
      <c r="B4460" s="40"/>
    </row>
    <row r="4461" spans="2:2" x14ac:dyDescent="0.2">
      <c r="B4461" s="40"/>
    </row>
    <row r="4462" spans="2:2" x14ac:dyDescent="0.2">
      <c r="B4462" s="40"/>
    </row>
    <row r="4463" spans="2:2" x14ac:dyDescent="0.2">
      <c r="B4463" s="40"/>
    </row>
    <row r="4464" spans="2:2" x14ac:dyDescent="0.2">
      <c r="B4464" s="40"/>
    </row>
    <row r="4465" spans="2:2" x14ac:dyDescent="0.2">
      <c r="B4465" s="40"/>
    </row>
    <row r="4466" spans="2:2" x14ac:dyDescent="0.2">
      <c r="B4466" s="40"/>
    </row>
    <row r="4467" spans="2:2" x14ac:dyDescent="0.2">
      <c r="B4467" s="40"/>
    </row>
    <row r="4468" spans="2:2" x14ac:dyDescent="0.2">
      <c r="B4468" s="40"/>
    </row>
    <row r="4469" spans="2:2" x14ac:dyDescent="0.2">
      <c r="B4469" s="40"/>
    </row>
    <row r="4470" spans="2:2" x14ac:dyDescent="0.2">
      <c r="B4470" s="40"/>
    </row>
    <row r="4471" spans="2:2" x14ac:dyDescent="0.2">
      <c r="B4471" s="40"/>
    </row>
    <row r="4472" spans="2:2" x14ac:dyDescent="0.2">
      <c r="B4472" s="40"/>
    </row>
    <row r="4473" spans="2:2" x14ac:dyDescent="0.2">
      <c r="B4473" s="40"/>
    </row>
    <row r="4474" spans="2:2" x14ac:dyDescent="0.2">
      <c r="B4474" s="40"/>
    </row>
    <row r="4475" spans="2:2" x14ac:dyDescent="0.2">
      <c r="B4475" s="40"/>
    </row>
    <row r="4476" spans="2:2" x14ac:dyDescent="0.2">
      <c r="B4476" s="40"/>
    </row>
    <row r="4477" spans="2:2" x14ac:dyDescent="0.2">
      <c r="B4477" s="40"/>
    </row>
    <row r="4478" spans="2:2" x14ac:dyDescent="0.2">
      <c r="B4478" s="40"/>
    </row>
    <row r="4479" spans="2:2" x14ac:dyDescent="0.2">
      <c r="B4479" s="40"/>
    </row>
    <row r="4480" spans="2:2" x14ac:dyDescent="0.2">
      <c r="B4480" s="40"/>
    </row>
    <row r="4481" spans="2:2" x14ac:dyDescent="0.2">
      <c r="B4481" s="40"/>
    </row>
    <row r="4482" spans="2:2" x14ac:dyDescent="0.2">
      <c r="B4482" s="40"/>
    </row>
    <row r="4483" spans="2:2" x14ac:dyDescent="0.2">
      <c r="B4483" s="40"/>
    </row>
    <row r="4484" spans="2:2" x14ac:dyDescent="0.2">
      <c r="B4484" s="40"/>
    </row>
    <row r="4485" spans="2:2" x14ac:dyDescent="0.2">
      <c r="B4485" s="40"/>
    </row>
    <row r="4486" spans="2:2" x14ac:dyDescent="0.2">
      <c r="B4486" s="40"/>
    </row>
    <row r="4487" spans="2:2" x14ac:dyDescent="0.2">
      <c r="B4487" s="40"/>
    </row>
    <row r="4488" spans="2:2" x14ac:dyDescent="0.2">
      <c r="B4488" s="40"/>
    </row>
    <row r="4489" spans="2:2" x14ac:dyDescent="0.2">
      <c r="B4489" s="40"/>
    </row>
    <row r="4490" spans="2:2" x14ac:dyDescent="0.2">
      <c r="B4490" s="40"/>
    </row>
    <row r="4491" spans="2:2" x14ac:dyDescent="0.2">
      <c r="B4491" s="40"/>
    </row>
    <row r="4492" spans="2:2" x14ac:dyDescent="0.2">
      <c r="B4492" s="40"/>
    </row>
    <row r="4493" spans="2:2" x14ac:dyDescent="0.2">
      <c r="B4493" s="40"/>
    </row>
    <row r="4494" spans="2:2" x14ac:dyDescent="0.2">
      <c r="B4494" s="40"/>
    </row>
    <row r="4495" spans="2:2" x14ac:dyDescent="0.2">
      <c r="B4495" s="40"/>
    </row>
    <row r="4496" spans="2:2" x14ac:dyDescent="0.2">
      <c r="B4496" s="40"/>
    </row>
    <row r="4497" spans="2:2" x14ac:dyDescent="0.2">
      <c r="B4497" s="40"/>
    </row>
    <row r="4498" spans="2:2" x14ac:dyDescent="0.2">
      <c r="B4498" s="40"/>
    </row>
    <row r="4499" spans="2:2" x14ac:dyDescent="0.2">
      <c r="B4499" s="40"/>
    </row>
    <row r="4500" spans="2:2" x14ac:dyDescent="0.2">
      <c r="B4500" s="40"/>
    </row>
    <row r="4501" spans="2:2" x14ac:dyDescent="0.2">
      <c r="B4501" s="40"/>
    </row>
    <row r="4502" spans="2:2" x14ac:dyDescent="0.2">
      <c r="B4502" s="40"/>
    </row>
    <row r="4503" spans="2:2" x14ac:dyDescent="0.2">
      <c r="B4503" s="40"/>
    </row>
    <row r="4504" spans="2:2" x14ac:dyDescent="0.2">
      <c r="B4504" s="40"/>
    </row>
    <row r="4505" spans="2:2" x14ac:dyDescent="0.2">
      <c r="B4505" s="40"/>
    </row>
    <row r="4506" spans="2:2" x14ac:dyDescent="0.2">
      <c r="B4506" s="40"/>
    </row>
    <row r="4507" spans="2:2" x14ac:dyDescent="0.2">
      <c r="B4507" s="40"/>
    </row>
    <row r="4508" spans="2:2" x14ac:dyDescent="0.2">
      <c r="B4508" s="40"/>
    </row>
    <row r="4509" spans="2:2" x14ac:dyDescent="0.2">
      <c r="B4509" s="40"/>
    </row>
    <row r="4510" spans="2:2" x14ac:dyDescent="0.2">
      <c r="B4510" s="40"/>
    </row>
    <row r="4511" spans="2:2" x14ac:dyDescent="0.2">
      <c r="B4511" s="40"/>
    </row>
    <row r="4512" spans="2:2" x14ac:dyDescent="0.2">
      <c r="B4512" s="40"/>
    </row>
    <row r="4513" spans="2:2" x14ac:dyDescent="0.2">
      <c r="B4513" s="40"/>
    </row>
    <row r="4514" spans="2:2" x14ac:dyDescent="0.2">
      <c r="B4514" s="40"/>
    </row>
    <row r="4515" spans="2:2" x14ac:dyDescent="0.2">
      <c r="B4515" s="40"/>
    </row>
    <row r="4516" spans="2:2" x14ac:dyDescent="0.2">
      <c r="B4516" s="40"/>
    </row>
    <row r="4517" spans="2:2" x14ac:dyDescent="0.2">
      <c r="B4517" s="40"/>
    </row>
    <row r="4518" spans="2:2" x14ac:dyDescent="0.2">
      <c r="B4518" s="40"/>
    </row>
    <row r="4519" spans="2:2" x14ac:dyDescent="0.2">
      <c r="B4519" s="40"/>
    </row>
    <row r="4520" spans="2:2" x14ac:dyDescent="0.2">
      <c r="B4520" s="40"/>
    </row>
    <row r="4521" spans="2:2" x14ac:dyDescent="0.2">
      <c r="B4521" s="40"/>
    </row>
    <row r="4522" spans="2:2" x14ac:dyDescent="0.2">
      <c r="B4522" s="40"/>
    </row>
    <row r="4523" spans="2:2" x14ac:dyDescent="0.2">
      <c r="B4523" s="40"/>
    </row>
    <row r="4524" spans="2:2" x14ac:dyDescent="0.2">
      <c r="B4524" s="40"/>
    </row>
    <row r="4525" spans="2:2" x14ac:dyDescent="0.2">
      <c r="B4525" s="40"/>
    </row>
    <row r="4526" spans="2:2" x14ac:dyDescent="0.2">
      <c r="B4526" s="40"/>
    </row>
    <row r="4527" spans="2:2" x14ac:dyDescent="0.2">
      <c r="B4527" s="40"/>
    </row>
    <row r="4528" spans="2:2" x14ac:dyDescent="0.2">
      <c r="B4528" s="40"/>
    </row>
    <row r="4529" spans="2:2" x14ac:dyDescent="0.2">
      <c r="B4529" s="40"/>
    </row>
    <row r="4530" spans="2:2" x14ac:dyDescent="0.2">
      <c r="B4530" s="40"/>
    </row>
    <row r="4531" spans="2:2" x14ac:dyDescent="0.2">
      <c r="B4531" s="40"/>
    </row>
    <row r="4532" spans="2:2" x14ac:dyDescent="0.2">
      <c r="B4532" s="40"/>
    </row>
    <row r="4533" spans="2:2" x14ac:dyDescent="0.2">
      <c r="B4533" s="40"/>
    </row>
    <row r="4534" spans="2:2" x14ac:dyDescent="0.2">
      <c r="B4534" s="40"/>
    </row>
    <row r="4535" spans="2:2" x14ac:dyDescent="0.2">
      <c r="B4535" s="40"/>
    </row>
    <row r="4536" spans="2:2" x14ac:dyDescent="0.2">
      <c r="B4536" s="40"/>
    </row>
    <row r="4537" spans="2:2" x14ac:dyDescent="0.2">
      <c r="B4537" s="40"/>
    </row>
    <row r="4538" spans="2:2" x14ac:dyDescent="0.2">
      <c r="B4538" s="40"/>
    </row>
    <row r="4539" spans="2:2" x14ac:dyDescent="0.2">
      <c r="B4539" s="40"/>
    </row>
    <row r="4540" spans="2:2" x14ac:dyDescent="0.2">
      <c r="B4540" s="40"/>
    </row>
    <row r="4541" spans="2:2" x14ac:dyDescent="0.2">
      <c r="B4541" s="40"/>
    </row>
    <row r="4542" spans="2:2" x14ac:dyDescent="0.2">
      <c r="B4542" s="40"/>
    </row>
    <row r="4543" spans="2:2" x14ac:dyDescent="0.2">
      <c r="B4543" s="40"/>
    </row>
    <row r="4544" spans="2:2" x14ac:dyDescent="0.2">
      <c r="B4544" s="40"/>
    </row>
    <row r="4545" spans="2:2" x14ac:dyDescent="0.2">
      <c r="B4545" s="40"/>
    </row>
    <row r="4546" spans="2:2" x14ac:dyDescent="0.2">
      <c r="B4546" s="40"/>
    </row>
    <row r="4547" spans="2:2" x14ac:dyDescent="0.2">
      <c r="B4547" s="40"/>
    </row>
    <row r="4548" spans="2:2" x14ac:dyDescent="0.2">
      <c r="B4548" s="40"/>
    </row>
    <row r="4549" spans="2:2" x14ac:dyDescent="0.2">
      <c r="B4549" s="40"/>
    </row>
    <row r="4550" spans="2:2" x14ac:dyDescent="0.2">
      <c r="B4550" s="40"/>
    </row>
    <row r="4551" spans="2:2" x14ac:dyDescent="0.2">
      <c r="B4551" s="40"/>
    </row>
    <row r="4552" spans="2:2" x14ac:dyDescent="0.2">
      <c r="B4552" s="40"/>
    </row>
    <row r="4553" spans="2:2" x14ac:dyDescent="0.2">
      <c r="B4553" s="40"/>
    </row>
    <row r="4554" spans="2:2" x14ac:dyDescent="0.2">
      <c r="B4554" s="40"/>
    </row>
    <row r="4555" spans="2:2" x14ac:dyDescent="0.2">
      <c r="B4555" s="40"/>
    </row>
    <row r="4556" spans="2:2" x14ac:dyDescent="0.2">
      <c r="B4556" s="40"/>
    </row>
    <row r="4557" spans="2:2" x14ac:dyDescent="0.2">
      <c r="B4557" s="40"/>
    </row>
    <row r="4558" spans="2:2" x14ac:dyDescent="0.2">
      <c r="B4558" s="40"/>
    </row>
    <row r="4559" spans="2:2" x14ac:dyDescent="0.2">
      <c r="B4559" s="40"/>
    </row>
    <row r="4560" spans="2:2" x14ac:dyDescent="0.2">
      <c r="B4560" s="40"/>
    </row>
    <row r="4561" spans="2:2" x14ac:dyDescent="0.2">
      <c r="B4561" s="40"/>
    </row>
    <row r="4562" spans="2:2" x14ac:dyDescent="0.2">
      <c r="B4562" s="40"/>
    </row>
    <row r="4563" spans="2:2" x14ac:dyDescent="0.2">
      <c r="B4563" s="40"/>
    </row>
    <row r="4564" spans="2:2" x14ac:dyDescent="0.2">
      <c r="B4564" s="40"/>
    </row>
    <row r="4565" spans="2:2" x14ac:dyDescent="0.2">
      <c r="B4565" s="40"/>
    </row>
    <row r="4566" spans="2:2" x14ac:dyDescent="0.2">
      <c r="B4566" s="40"/>
    </row>
    <row r="4567" spans="2:2" x14ac:dyDescent="0.2">
      <c r="B4567" s="40"/>
    </row>
    <row r="4568" spans="2:2" x14ac:dyDescent="0.2">
      <c r="B4568" s="40"/>
    </row>
    <row r="4569" spans="2:2" x14ac:dyDescent="0.2">
      <c r="B4569" s="40"/>
    </row>
    <row r="4570" spans="2:2" x14ac:dyDescent="0.2">
      <c r="B4570" s="40"/>
    </row>
    <row r="4571" spans="2:2" x14ac:dyDescent="0.2">
      <c r="B4571" s="40"/>
    </row>
    <row r="4572" spans="2:2" x14ac:dyDescent="0.2">
      <c r="B4572" s="40"/>
    </row>
    <row r="4573" spans="2:2" x14ac:dyDescent="0.2">
      <c r="B4573" s="40"/>
    </row>
    <row r="4574" spans="2:2" x14ac:dyDescent="0.2">
      <c r="B4574" s="40"/>
    </row>
    <row r="4575" spans="2:2" x14ac:dyDescent="0.2">
      <c r="B4575" s="40"/>
    </row>
    <row r="4576" spans="2:2" x14ac:dyDescent="0.2">
      <c r="B4576" s="40"/>
    </row>
    <row r="4577" spans="2:2" x14ac:dyDescent="0.2">
      <c r="B4577" s="40"/>
    </row>
    <row r="4578" spans="2:2" x14ac:dyDescent="0.2">
      <c r="B4578" s="40"/>
    </row>
    <row r="4579" spans="2:2" x14ac:dyDescent="0.2">
      <c r="B4579" s="40"/>
    </row>
    <row r="4580" spans="2:2" x14ac:dyDescent="0.2">
      <c r="B4580" s="40"/>
    </row>
    <row r="4581" spans="2:2" x14ac:dyDescent="0.2">
      <c r="B4581" s="40"/>
    </row>
    <row r="4582" spans="2:2" x14ac:dyDescent="0.2">
      <c r="B4582" s="40"/>
    </row>
    <row r="4583" spans="2:2" x14ac:dyDescent="0.2">
      <c r="B4583" s="40"/>
    </row>
    <row r="4584" spans="2:2" x14ac:dyDescent="0.2">
      <c r="B4584" s="40"/>
    </row>
    <row r="4585" spans="2:2" x14ac:dyDescent="0.2">
      <c r="B4585" s="40"/>
    </row>
    <row r="4586" spans="2:2" x14ac:dyDescent="0.2">
      <c r="B4586" s="40"/>
    </row>
    <row r="4587" spans="2:2" x14ac:dyDescent="0.2">
      <c r="B4587" s="40"/>
    </row>
    <row r="4588" spans="2:2" x14ac:dyDescent="0.2">
      <c r="B4588" s="40"/>
    </row>
    <row r="4589" spans="2:2" x14ac:dyDescent="0.2">
      <c r="B4589" s="40"/>
    </row>
    <row r="4590" spans="2:2" x14ac:dyDescent="0.2">
      <c r="B4590" s="40"/>
    </row>
    <row r="4591" spans="2:2" x14ac:dyDescent="0.2">
      <c r="B4591" s="40"/>
    </row>
    <row r="4592" spans="2:2" x14ac:dyDescent="0.2">
      <c r="B4592" s="40"/>
    </row>
    <row r="4593" spans="2:2" x14ac:dyDescent="0.2">
      <c r="B4593" s="40"/>
    </row>
    <row r="4594" spans="2:2" x14ac:dyDescent="0.2">
      <c r="B4594" s="40"/>
    </row>
    <row r="4595" spans="2:2" x14ac:dyDescent="0.2">
      <c r="B4595" s="40"/>
    </row>
    <row r="4596" spans="2:2" x14ac:dyDescent="0.2">
      <c r="B4596" s="40"/>
    </row>
    <row r="4597" spans="2:2" x14ac:dyDescent="0.2">
      <c r="B4597" s="40"/>
    </row>
    <row r="4598" spans="2:2" x14ac:dyDescent="0.2">
      <c r="B4598" s="40"/>
    </row>
    <row r="4599" spans="2:2" x14ac:dyDescent="0.2">
      <c r="B4599" s="40"/>
    </row>
    <row r="4600" spans="2:2" x14ac:dyDescent="0.2">
      <c r="B4600" s="40"/>
    </row>
    <row r="4601" spans="2:2" x14ac:dyDescent="0.2">
      <c r="B4601" s="40"/>
    </row>
    <row r="4602" spans="2:2" x14ac:dyDescent="0.2">
      <c r="B4602" s="40"/>
    </row>
    <row r="4603" spans="2:2" x14ac:dyDescent="0.2">
      <c r="B4603" s="40"/>
    </row>
    <row r="4604" spans="2:2" x14ac:dyDescent="0.2">
      <c r="B4604" s="40"/>
    </row>
    <row r="4605" spans="2:2" x14ac:dyDescent="0.2">
      <c r="B4605" s="40"/>
    </row>
    <row r="4606" spans="2:2" x14ac:dyDescent="0.2">
      <c r="B4606" s="40"/>
    </row>
    <row r="4607" spans="2:2" x14ac:dyDescent="0.2">
      <c r="B4607" s="40"/>
    </row>
    <row r="4608" spans="2:2" x14ac:dyDescent="0.2">
      <c r="B4608" s="40"/>
    </row>
    <row r="4609" spans="2:2" x14ac:dyDescent="0.2">
      <c r="B4609" s="40"/>
    </row>
    <row r="4610" spans="2:2" x14ac:dyDescent="0.2">
      <c r="B4610" s="40"/>
    </row>
    <row r="4611" spans="2:2" x14ac:dyDescent="0.2">
      <c r="B4611" s="40"/>
    </row>
    <row r="4612" spans="2:2" x14ac:dyDescent="0.2">
      <c r="B4612" s="40"/>
    </row>
    <row r="4613" spans="2:2" x14ac:dyDescent="0.2">
      <c r="B4613" s="40"/>
    </row>
    <row r="4614" spans="2:2" x14ac:dyDescent="0.2">
      <c r="B4614" s="40"/>
    </row>
    <row r="4615" spans="2:2" x14ac:dyDescent="0.2">
      <c r="B4615" s="40"/>
    </row>
    <row r="4616" spans="2:2" x14ac:dyDescent="0.2">
      <c r="B4616" s="40"/>
    </row>
    <row r="4617" spans="2:2" x14ac:dyDescent="0.2">
      <c r="B4617" s="40"/>
    </row>
    <row r="4618" spans="2:2" x14ac:dyDescent="0.2">
      <c r="B4618" s="40"/>
    </row>
    <row r="4619" spans="2:2" x14ac:dyDescent="0.2">
      <c r="B4619" s="40"/>
    </row>
    <row r="4620" spans="2:2" x14ac:dyDescent="0.2">
      <c r="B4620" s="40"/>
    </row>
    <row r="4621" spans="2:2" x14ac:dyDescent="0.2">
      <c r="B4621" s="40"/>
    </row>
    <row r="4622" spans="2:2" x14ac:dyDescent="0.2">
      <c r="B4622" s="40"/>
    </row>
    <row r="4623" spans="2:2" x14ac:dyDescent="0.2">
      <c r="B4623" s="40"/>
    </row>
    <row r="4624" spans="2:2" x14ac:dyDescent="0.2">
      <c r="B4624" s="40"/>
    </row>
    <row r="4625" spans="2:2" x14ac:dyDescent="0.2">
      <c r="B4625" s="40"/>
    </row>
    <row r="4626" spans="2:2" x14ac:dyDescent="0.2">
      <c r="B4626" s="40"/>
    </row>
    <row r="4627" spans="2:2" x14ac:dyDescent="0.2">
      <c r="B4627" s="40"/>
    </row>
    <row r="4628" spans="2:2" x14ac:dyDescent="0.2">
      <c r="B4628" s="40"/>
    </row>
    <row r="4629" spans="2:2" x14ac:dyDescent="0.2">
      <c r="B4629" s="40"/>
    </row>
    <row r="4630" spans="2:2" x14ac:dyDescent="0.2">
      <c r="B4630" s="40"/>
    </row>
    <row r="4631" spans="2:2" x14ac:dyDescent="0.2">
      <c r="B4631" s="40"/>
    </row>
    <row r="4632" spans="2:2" x14ac:dyDescent="0.2">
      <c r="B4632" s="40"/>
    </row>
    <row r="4633" spans="2:2" x14ac:dyDescent="0.2">
      <c r="B4633" s="40"/>
    </row>
    <row r="4634" spans="2:2" x14ac:dyDescent="0.2">
      <c r="B4634" s="40"/>
    </row>
    <row r="4635" spans="2:2" x14ac:dyDescent="0.2">
      <c r="B4635" s="40"/>
    </row>
    <row r="4636" spans="2:2" x14ac:dyDescent="0.2">
      <c r="B4636" s="40"/>
    </row>
    <row r="4637" spans="2:2" x14ac:dyDescent="0.2">
      <c r="B4637" s="40"/>
    </row>
    <row r="4638" spans="2:2" x14ac:dyDescent="0.2">
      <c r="B4638" s="40"/>
    </row>
    <row r="4639" spans="2:2" x14ac:dyDescent="0.2">
      <c r="B4639" s="40"/>
    </row>
    <row r="4640" spans="2:2" x14ac:dyDescent="0.2">
      <c r="B4640" s="40"/>
    </row>
    <row r="4641" spans="2:2" x14ac:dyDescent="0.2">
      <c r="B4641" s="40"/>
    </row>
    <row r="4642" spans="2:2" x14ac:dyDescent="0.2">
      <c r="B4642" s="40"/>
    </row>
    <row r="4643" spans="2:2" x14ac:dyDescent="0.2">
      <c r="B4643" s="40"/>
    </row>
    <row r="4644" spans="2:2" x14ac:dyDescent="0.2">
      <c r="B4644" s="40"/>
    </row>
    <row r="4645" spans="2:2" x14ac:dyDescent="0.2">
      <c r="B4645" s="40"/>
    </row>
    <row r="4646" spans="2:2" x14ac:dyDescent="0.2">
      <c r="B4646" s="40"/>
    </row>
    <row r="4647" spans="2:2" x14ac:dyDescent="0.2">
      <c r="B4647" s="40"/>
    </row>
    <row r="4648" spans="2:2" x14ac:dyDescent="0.2">
      <c r="B4648" s="40"/>
    </row>
    <row r="4649" spans="2:2" x14ac:dyDescent="0.2">
      <c r="B4649" s="40"/>
    </row>
    <row r="4650" spans="2:2" x14ac:dyDescent="0.2">
      <c r="B4650" s="40"/>
    </row>
    <row r="4651" spans="2:2" x14ac:dyDescent="0.2">
      <c r="B4651" s="40"/>
    </row>
    <row r="4652" spans="2:2" x14ac:dyDescent="0.2">
      <c r="B4652" s="40"/>
    </row>
    <row r="4653" spans="2:2" x14ac:dyDescent="0.2">
      <c r="B4653" s="40"/>
    </row>
    <row r="4654" spans="2:2" x14ac:dyDescent="0.2">
      <c r="B4654" s="40"/>
    </row>
    <row r="4655" spans="2:2" x14ac:dyDescent="0.2">
      <c r="B4655" s="40"/>
    </row>
    <row r="4656" spans="2:2" x14ac:dyDescent="0.2">
      <c r="B4656" s="40"/>
    </row>
    <row r="4657" spans="2:2" x14ac:dyDescent="0.2">
      <c r="B4657" s="40"/>
    </row>
    <row r="4658" spans="2:2" x14ac:dyDescent="0.2">
      <c r="B4658" s="40"/>
    </row>
    <row r="4659" spans="2:2" x14ac:dyDescent="0.2">
      <c r="B4659" s="40"/>
    </row>
    <row r="4660" spans="2:2" x14ac:dyDescent="0.2">
      <c r="B4660" s="40"/>
    </row>
    <row r="4661" spans="2:2" x14ac:dyDescent="0.2">
      <c r="B4661" s="40"/>
    </row>
    <row r="4662" spans="2:2" x14ac:dyDescent="0.2">
      <c r="B4662" s="40"/>
    </row>
    <row r="4663" spans="2:2" x14ac:dyDescent="0.2">
      <c r="B4663" s="40"/>
    </row>
    <row r="4664" spans="2:2" x14ac:dyDescent="0.2">
      <c r="B4664" s="40"/>
    </row>
    <row r="4665" spans="2:2" x14ac:dyDescent="0.2">
      <c r="B4665" s="40"/>
    </row>
    <row r="4666" spans="2:2" x14ac:dyDescent="0.2">
      <c r="B4666" s="40"/>
    </row>
    <row r="4667" spans="2:2" x14ac:dyDescent="0.2">
      <c r="B4667" s="40"/>
    </row>
    <row r="4668" spans="2:2" x14ac:dyDescent="0.2">
      <c r="B4668" s="40"/>
    </row>
    <row r="4669" spans="2:2" x14ac:dyDescent="0.2">
      <c r="B4669" s="40"/>
    </row>
    <row r="4670" spans="2:2" x14ac:dyDescent="0.2">
      <c r="B4670" s="40"/>
    </row>
    <row r="4671" spans="2:2" x14ac:dyDescent="0.2">
      <c r="B4671" s="40"/>
    </row>
    <row r="4672" spans="2:2" x14ac:dyDescent="0.2">
      <c r="B4672" s="40"/>
    </row>
    <row r="4673" spans="2:2" x14ac:dyDescent="0.2">
      <c r="B4673" s="40"/>
    </row>
    <row r="4674" spans="2:2" x14ac:dyDescent="0.2">
      <c r="B4674" s="40"/>
    </row>
    <row r="4675" spans="2:2" x14ac:dyDescent="0.2">
      <c r="B4675" s="40"/>
    </row>
    <row r="4676" spans="2:2" x14ac:dyDescent="0.2">
      <c r="B4676" s="40"/>
    </row>
    <row r="4677" spans="2:2" x14ac:dyDescent="0.2">
      <c r="B4677" s="40"/>
    </row>
    <row r="4678" spans="2:2" x14ac:dyDescent="0.2">
      <c r="B4678" s="40"/>
    </row>
    <row r="4679" spans="2:2" x14ac:dyDescent="0.2">
      <c r="B4679" s="40"/>
    </row>
    <row r="4680" spans="2:2" x14ac:dyDescent="0.2">
      <c r="B4680" s="40"/>
    </row>
    <row r="4681" spans="2:2" x14ac:dyDescent="0.2">
      <c r="B4681" s="40"/>
    </row>
    <row r="4682" spans="2:2" x14ac:dyDescent="0.2">
      <c r="B4682" s="40"/>
    </row>
    <row r="4683" spans="2:2" x14ac:dyDescent="0.2">
      <c r="B4683" s="40"/>
    </row>
    <row r="4684" spans="2:2" x14ac:dyDescent="0.2">
      <c r="B4684" s="40"/>
    </row>
    <row r="4685" spans="2:2" x14ac:dyDescent="0.2">
      <c r="B4685" s="40"/>
    </row>
    <row r="4686" spans="2:2" x14ac:dyDescent="0.2">
      <c r="B4686" s="40"/>
    </row>
    <row r="4687" spans="2:2" x14ac:dyDescent="0.2">
      <c r="B4687" s="40"/>
    </row>
    <row r="4688" spans="2:2" x14ac:dyDescent="0.2">
      <c r="B4688" s="40"/>
    </row>
    <row r="4689" spans="2:2" x14ac:dyDescent="0.2">
      <c r="B4689" s="40"/>
    </row>
    <row r="4690" spans="2:2" x14ac:dyDescent="0.2">
      <c r="B4690" s="40"/>
    </row>
    <row r="4691" spans="2:2" x14ac:dyDescent="0.2">
      <c r="B4691" s="40"/>
    </row>
    <row r="4692" spans="2:2" x14ac:dyDescent="0.2">
      <c r="B4692" s="40"/>
    </row>
    <row r="4693" spans="2:2" x14ac:dyDescent="0.2">
      <c r="B4693" s="40"/>
    </row>
    <row r="4694" spans="2:2" x14ac:dyDescent="0.2">
      <c r="B4694" s="40"/>
    </row>
    <row r="4695" spans="2:2" x14ac:dyDescent="0.2">
      <c r="B4695" s="40"/>
    </row>
    <row r="4696" spans="2:2" x14ac:dyDescent="0.2">
      <c r="B4696" s="40"/>
    </row>
    <row r="4697" spans="2:2" x14ac:dyDescent="0.2">
      <c r="B4697" s="40"/>
    </row>
    <row r="4698" spans="2:2" x14ac:dyDescent="0.2">
      <c r="B4698" s="40"/>
    </row>
    <row r="4699" spans="2:2" x14ac:dyDescent="0.2">
      <c r="B4699" s="40"/>
    </row>
    <row r="4700" spans="2:2" x14ac:dyDescent="0.2">
      <c r="B4700" s="40"/>
    </row>
    <row r="4701" spans="2:2" x14ac:dyDescent="0.2">
      <c r="B4701" s="40"/>
    </row>
    <row r="4702" spans="2:2" x14ac:dyDescent="0.2">
      <c r="B4702" s="40"/>
    </row>
    <row r="4703" spans="2:2" x14ac:dyDescent="0.2">
      <c r="B4703" s="40"/>
    </row>
    <row r="4704" spans="2:2" x14ac:dyDescent="0.2">
      <c r="B4704" s="40"/>
    </row>
    <row r="4705" spans="2:2" x14ac:dyDescent="0.2">
      <c r="B4705" s="40"/>
    </row>
    <row r="4706" spans="2:2" x14ac:dyDescent="0.2">
      <c r="B4706" s="40"/>
    </row>
    <row r="4707" spans="2:2" x14ac:dyDescent="0.2">
      <c r="B4707" s="40"/>
    </row>
    <row r="4708" spans="2:2" x14ac:dyDescent="0.2">
      <c r="B4708" s="40"/>
    </row>
    <row r="4709" spans="2:2" x14ac:dyDescent="0.2">
      <c r="B4709" s="40"/>
    </row>
    <row r="4710" spans="2:2" x14ac:dyDescent="0.2">
      <c r="B4710" s="40"/>
    </row>
    <row r="4711" spans="2:2" x14ac:dyDescent="0.2">
      <c r="B4711" s="40"/>
    </row>
    <row r="4712" spans="2:2" x14ac:dyDescent="0.2">
      <c r="B4712" s="40"/>
    </row>
    <row r="4713" spans="2:2" x14ac:dyDescent="0.2">
      <c r="B4713" s="40"/>
    </row>
    <row r="4714" spans="2:2" x14ac:dyDescent="0.2">
      <c r="B4714" s="40"/>
    </row>
    <row r="4715" spans="2:2" x14ac:dyDescent="0.2">
      <c r="B4715" s="40"/>
    </row>
    <row r="4716" spans="2:2" x14ac:dyDescent="0.2">
      <c r="B4716" s="40"/>
    </row>
    <row r="4717" spans="2:2" x14ac:dyDescent="0.2">
      <c r="B4717" s="40"/>
    </row>
    <row r="4718" spans="2:2" x14ac:dyDescent="0.2">
      <c r="B4718" s="40"/>
    </row>
    <row r="4719" spans="2:2" x14ac:dyDescent="0.2">
      <c r="B4719" s="40"/>
    </row>
    <row r="4720" spans="2:2" x14ac:dyDescent="0.2">
      <c r="B4720" s="40"/>
    </row>
    <row r="4721" spans="2:6" x14ac:dyDescent="0.2">
      <c r="B4721" s="40"/>
    </row>
    <row r="4722" spans="2:6" x14ac:dyDescent="0.2">
      <c r="B4722" s="40"/>
      <c r="C4722" s="40"/>
      <c r="D4722" s="40"/>
      <c r="E4722" s="40"/>
      <c r="F4722" s="40"/>
    </row>
    <row r="4723" spans="2:6" x14ac:dyDescent="0.2">
      <c r="B4723" s="40"/>
    </row>
    <row r="4724" spans="2:6" x14ac:dyDescent="0.2">
      <c r="B4724" s="40"/>
    </row>
    <row r="4725" spans="2:6" x14ac:dyDescent="0.2">
      <c r="B4725" s="40"/>
    </row>
    <row r="4726" spans="2:6" x14ac:dyDescent="0.2">
      <c r="B4726" s="40"/>
    </row>
    <row r="4727" spans="2:6" x14ac:dyDescent="0.2">
      <c r="B4727" s="40"/>
    </row>
    <row r="4728" spans="2:6" x14ac:dyDescent="0.2">
      <c r="B4728" s="40"/>
    </row>
    <row r="4729" spans="2:6" x14ac:dyDescent="0.2">
      <c r="B4729" s="40"/>
    </row>
    <row r="4730" spans="2:6" x14ac:dyDescent="0.2">
      <c r="B4730" s="40"/>
    </row>
    <row r="4731" spans="2:6" x14ac:dyDescent="0.2">
      <c r="B4731" s="40"/>
    </row>
    <row r="4732" spans="2:6" x14ac:dyDescent="0.2">
      <c r="B4732" s="40"/>
    </row>
    <row r="4733" spans="2:6" x14ac:dyDescent="0.2">
      <c r="B4733" s="40"/>
    </row>
    <row r="4734" spans="2:6" x14ac:dyDescent="0.2">
      <c r="B4734" s="40"/>
    </row>
    <row r="4735" spans="2:6" x14ac:dyDescent="0.2">
      <c r="B4735" s="40"/>
    </row>
    <row r="4736" spans="2:6" x14ac:dyDescent="0.2">
      <c r="B4736" s="40"/>
    </row>
    <row r="4737" spans="2:2" x14ac:dyDescent="0.2">
      <c r="B4737" s="40"/>
    </row>
    <row r="4738" spans="2:2" x14ac:dyDescent="0.2">
      <c r="B4738" s="40"/>
    </row>
    <row r="4739" spans="2:2" x14ac:dyDescent="0.2">
      <c r="B4739" s="40"/>
    </row>
    <row r="4740" spans="2:2" x14ac:dyDescent="0.2">
      <c r="B4740" s="40"/>
    </row>
    <row r="4741" spans="2:2" x14ac:dyDescent="0.2">
      <c r="B4741" s="40"/>
    </row>
    <row r="4742" spans="2:2" x14ac:dyDescent="0.2">
      <c r="B4742" s="40"/>
    </row>
    <row r="4743" spans="2:2" x14ac:dyDescent="0.2">
      <c r="B4743" s="40"/>
    </row>
    <row r="4744" spans="2:2" x14ac:dyDescent="0.2">
      <c r="B4744" s="40"/>
    </row>
    <row r="4745" spans="2:2" x14ac:dyDescent="0.2">
      <c r="B4745" s="40"/>
    </row>
    <row r="4746" spans="2:2" x14ac:dyDescent="0.2">
      <c r="B4746" s="40"/>
    </row>
    <row r="4747" spans="2:2" x14ac:dyDescent="0.2">
      <c r="B4747" s="40"/>
    </row>
    <row r="4748" spans="2:2" x14ac:dyDescent="0.2">
      <c r="B4748" s="40"/>
    </row>
    <row r="4749" spans="2:2" x14ac:dyDescent="0.2">
      <c r="B4749" s="40"/>
    </row>
    <row r="4750" spans="2:2" x14ac:dyDescent="0.2">
      <c r="B4750" s="40"/>
    </row>
    <row r="4751" spans="2:2" x14ac:dyDescent="0.2">
      <c r="B4751" s="40"/>
    </row>
    <row r="4752" spans="2:2" x14ac:dyDescent="0.2">
      <c r="B4752" s="40"/>
    </row>
    <row r="4753" spans="2:2" x14ac:dyDescent="0.2">
      <c r="B4753" s="40"/>
    </row>
    <row r="4754" spans="2:2" x14ac:dyDescent="0.2">
      <c r="B4754" s="40"/>
    </row>
    <row r="4755" spans="2:2" x14ac:dyDescent="0.2">
      <c r="B4755" s="40"/>
    </row>
    <row r="4756" spans="2:2" x14ac:dyDescent="0.2">
      <c r="B4756" s="40"/>
    </row>
    <row r="4757" spans="2:2" x14ac:dyDescent="0.2">
      <c r="B4757" s="40"/>
    </row>
    <row r="4758" spans="2:2" x14ac:dyDescent="0.2">
      <c r="B4758" s="40"/>
    </row>
    <row r="4759" spans="2:2" x14ac:dyDescent="0.2">
      <c r="B4759" s="40"/>
    </row>
    <row r="4760" spans="2:2" x14ac:dyDescent="0.2">
      <c r="B4760" s="40"/>
    </row>
    <row r="4761" spans="2:2" x14ac:dyDescent="0.2">
      <c r="B4761" s="40"/>
    </row>
    <row r="4762" spans="2:2" x14ac:dyDescent="0.2">
      <c r="B4762" s="40"/>
    </row>
    <row r="4763" spans="2:2" x14ac:dyDescent="0.2">
      <c r="B4763" s="40"/>
    </row>
    <row r="4764" spans="2:2" x14ac:dyDescent="0.2">
      <c r="B4764" s="40"/>
    </row>
    <row r="4765" spans="2:2" x14ac:dyDescent="0.2">
      <c r="B4765" s="40"/>
    </row>
    <row r="4766" spans="2:2" x14ac:dyDescent="0.2">
      <c r="B4766" s="40"/>
    </row>
    <row r="4767" spans="2:2" x14ac:dyDescent="0.2">
      <c r="B4767" s="40"/>
    </row>
    <row r="4768" spans="2:2" x14ac:dyDescent="0.2">
      <c r="B4768" s="40"/>
    </row>
    <row r="4769" spans="2:2" x14ac:dyDescent="0.2">
      <c r="B4769" s="40"/>
    </row>
    <row r="4770" spans="2:2" x14ac:dyDescent="0.2">
      <c r="B4770" s="40"/>
    </row>
    <row r="4771" spans="2:2" x14ac:dyDescent="0.2">
      <c r="B4771" s="40"/>
    </row>
    <row r="4772" spans="2:2" x14ac:dyDescent="0.2">
      <c r="B4772" s="40"/>
    </row>
    <row r="4773" spans="2:2" x14ac:dyDescent="0.2">
      <c r="B4773" s="40"/>
    </row>
    <row r="4774" spans="2:2" x14ac:dyDescent="0.2">
      <c r="B4774" s="40"/>
    </row>
    <row r="4775" spans="2:2" x14ac:dyDescent="0.2">
      <c r="B4775" s="40"/>
    </row>
    <row r="4776" spans="2:2" x14ac:dyDescent="0.2">
      <c r="B4776" s="40"/>
    </row>
    <row r="4777" spans="2:2" x14ac:dyDescent="0.2">
      <c r="B4777" s="40"/>
    </row>
    <row r="4778" spans="2:2" x14ac:dyDescent="0.2">
      <c r="B4778" s="40"/>
    </row>
    <row r="4779" spans="2:2" x14ac:dyDescent="0.2">
      <c r="B4779" s="40"/>
    </row>
    <row r="4780" spans="2:2" x14ac:dyDescent="0.2">
      <c r="B4780" s="40"/>
    </row>
    <row r="4781" spans="2:2" x14ac:dyDescent="0.2">
      <c r="B4781" s="40"/>
    </row>
    <row r="4782" spans="2:2" x14ac:dyDescent="0.2">
      <c r="B4782" s="40"/>
    </row>
    <row r="4783" spans="2:2" x14ac:dyDescent="0.2">
      <c r="B4783" s="40"/>
    </row>
    <row r="4784" spans="2:2" x14ac:dyDescent="0.2">
      <c r="B4784" s="40"/>
    </row>
    <row r="4785" spans="2:2" x14ac:dyDescent="0.2">
      <c r="B4785" s="40"/>
    </row>
    <row r="4786" spans="2:2" x14ac:dyDescent="0.2">
      <c r="B4786" s="40"/>
    </row>
    <row r="4787" spans="2:2" x14ac:dyDescent="0.2">
      <c r="B4787" s="40"/>
    </row>
    <row r="4788" spans="2:2" x14ac:dyDescent="0.2">
      <c r="B4788" s="40"/>
    </row>
    <row r="4789" spans="2:2" x14ac:dyDescent="0.2">
      <c r="B4789" s="40"/>
    </row>
    <row r="4790" spans="2:2" x14ac:dyDescent="0.2">
      <c r="B4790" s="40"/>
    </row>
    <row r="4791" spans="2:2" x14ac:dyDescent="0.2">
      <c r="B4791" s="40"/>
    </row>
    <row r="4792" spans="2:2" x14ac:dyDescent="0.2">
      <c r="B4792" s="40"/>
    </row>
    <row r="4793" spans="2:2" x14ac:dyDescent="0.2">
      <c r="B4793" s="40"/>
    </row>
    <row r="4794" spans="2:2" x14ac:dyDescent="0.2">
      <c r="B4794" s="40"/>
    </row>
    <row r="4795" spans="2:2" x14ac:dyDescent="0.2">
      <c r="B4795" s="40"/>
    </row>
    <row r="4796" spans="2:2" x14ac:dyDescent="0.2">
      <c r="B4796" s="40"/>
    </row>
    <row r="4797" spans="2:2" x14ac:dyDescent="0.2">
      <c r="B4797" s="40"/>
    </row>
    <row r="4798" spans="2:2" x14ac:dyDescent="0.2">
      <c r="B4798" s="40"/>
    </row>
    <row r="4799" spans="2:2" x14ac:dyDescent="0.2">
      <c r="B4799" s="40"/>
    </row>
    <row r="4800" spans="2:2" x14ac:dyDescent="0.2">
      <c r="B4800" s="40"/>
    </row>
    <row r="4801" spans="2:2" x14ac:dyDescent="0.2">
      <c r="B4801" s="40"/>
    </row>
    <row r="4802" spans="2:2" x14ac:dyDescent="0.2">
      <c r="B4802" s="40"/>
    </row>
    <row r="4803" spans="2:2" x14ac:dyDescent="0.2">
      <c r="B4803" s="40"/>
    </row>
    <row r="4804" spans="2:2" x14ac:dyDescent="0.2">
      <c r="B4804" s="40"/>
    </row>
    <row r="4805" spans="2:2" x14ac:dyDescent="0.2">
      <c r="B4805" s="40"/>
    </row>
    <row r="4806" spans="2:2" x14ac:dyDescent="0.2">
      <c r="B4806" s="40"/>
    </row>
    <row r="4807" spans="2:2" x14ac:dyDescent="0.2">
      <c r="B4807" s="40"/>
    </row>
    <row r="4808" spans="2:2" x14ac:dyDescent="0.2">
      <c r="B4808" s="40"/>
    </row>
    <row r="4809" spans="2:2" x14ac:dyDescent="0.2">
      <c r="B4809" s="40"/>
    </row>
    <row r="4810" spans="2:2" x14ac:dyDescent="0.2">
      <c r="B4810" s="40"/>
    </row>
    <row r="4811" spans="2:2" x14ac:dyDescent="0.2">
      <c r="B4811" s="40"/>
    </row>
    <row r="4812" spans="2:2" x14ac:dyDescent="0.2">
      <c r="B4812" s="40"/>
    </row>
    <row r="4813" spans="2:2" x14ac:dyDescent="0.2">
      <c r="B4813" s="40"/>
    </row>
    <row r="4814" spans="2:2" x14ac:dyDescent="0.2">
      <c r="B4814" s="40"/>
    </row>
    <row r="4815" spans="2:2" x14ac:dyDescent="0.2">
      <c r="B4815" s="40"/>
    </row>
    <row r="4816" spans="2:2" x14ac:dyDescent="0.2">
      <c r="B4816" s="40"/>
    </row>
    <row r="4817" spans="2:2" x14ac:dyDescent="0.2">
      <c r="B4817" s="40"/>
    </row>
    <row r="4818" spans="2:2" x14ac:dyDescent="0.2">
      <c r="B4818" s="40"/>
    </row>
    <row r="4819" spans="2:2" x14ac:dyDescent="0.2">
      <c r="B4819" s="40"/>
    </row>
    <row r="4820" spans="2:2" x14ac:dyDescent="0.2">
      <c r="B4820" s="40"/>
    </row>
    <row r="4821" spans="2:2" x14ac:dyDescent="0.2">
      <c r="B4821" s="40"/>
    </row>
    <row r="4822" spans="2:2" x14ac:dyDescent="0.2">
      <c r="B4822" s="40"/>
    </row>
    <row r="4823" spans="2:2" x14ac:dyDescent="0.2">
      <c r="B4823" s="40"/>
    </row>
    <row r="4824" spans="2:2" x14ac:dyDescent="0.2">
      <c r="B4824" s="40"/>
    </row>
    <row r="4825" spans="2:2" x14ac:dyDescent="0.2">
      <c r="B4825" s="40"/>
    </row>
    <row r="4826" spans="2:2" x14ac:dyDescent="0.2">
      <c r="B4826" s="40"/>
    </row>
    <row r="4827" spans="2:2" x14ac:dyDescent="0.2">
      <c r="B4827" s="40"/>
    </row>
    <row r="4828" spans="2:2" x14ac:dyDescent="0.2">
      <c r="B4828" s="40"/>
    </row>
    <row r="4829" spans="2:2" x14ac:dyDescent="0.2">
      <c r="B4829" s="40"/>
    </row>
    <row r="4830" spans="2:2" x14ac:dyDescent="0.2">
      <c r="B4830" s="40"/>
    </row>
    <row r="4831" spans="2:2" x14ac:dyDescent="0.2">
      <c r="B4831" s="40"/>
    </row>
    <row r="4832" spans="2:2" x14ac:dyDescent="0.2">
      <c r="B4832" s="40"/>
    </row>
    <row r="4833" spans="2:2" x14ac:dyDescent="0.2">
      <c r="B4833" s="40"/>
    </row>
    <row r="4834" spans="2:2" x14ac:dyDescent="0.2">
      <c r="B4834" s="40"/>
    </row>
    <row r="4835" spans="2:2" x14ac:dyDescent="0.2">
      <c r="B4835" s="40"/>
    </row>
    <row r="4836" spans="2:2" x14ac:dyDescent="0.2">
      <c r="B4836" s="40"/>
    </row>
    <row r="4837" spans="2:2" x14ac:dyDescent="0.2">
      <c r="B4837" s="40"/>
    </row>
    <row r="4838" spans="2:2" x14ac:dyDescent="0.2">
      <c r="B4838" s="40"/>
    </row>
    <row r="4839" spans="2:2" x14ac:dyDescent="0.2">
      <c r="B4839" s="40"/>
    </row>
    <row r="4840" spans="2:2" x14ac:dyDescent="0.2">
      <c r="B4840" s="40"/>
    </row>
    <row r="4841" spans="2:2" x14ac:dyDescent="0.2">
      <c r="B4841" s="40"/>
    </row>
    <row r="4842" spans="2:2" x14ac:dyDescent="0.2">
      <c r="B4842" s="40"/>
    </row>
    <row r="4843" spans="2:2" x14ac:dyDescent="0.2">
      <c r="B4843" s="40"/>
    </row>
    <row r="4844" spans="2:2" x14ac:dyDescent="0.2">
      <c r="B4844" s="40"/>
    </row>
    <row r="4845" spans="2:2" x14ac:dyDescent="0.2">
      <c r="B4845" s="40"/>
    </row>
    <row r="4846" spans="2:2" x14ac:dyDescent="0.2">
      <c r="B4846" s="40"/>
    </row>
    <row r="4847" spans="2:2" x14ac:dyDescent="0.2">
      <c r="B4847" s="40"/>
    </row>
    <row r="4848" spans="2:2" x14ac:dyDescent="0.2">
      <c r="B4848" s="40"/>
    </row>
    <row r="4849" spans="2:2" x14ac:dyDescent="0.2">
      <c r="B4849" s="40"/>
    </row>
    <row r="4850" spans="2:2" x14ac:dyDescent="0.2">
      <c r="B4850" s="40"/>
    </row>
    <row r="4851" spans="2:2" x14ac:dyDescent="0.2">
      <c r="B4851" s="40"/>
    </row>
    <row r="4852" spans="2:2" x14ac:dyDescent="0.2">
      <c r="B4852" s="40"/>
    </row>
    <row r="4853" spans="2:2" x14ac:dyDescent="0.2">
      <c r="B4853" s="40"/>
    </row>
    <row r="4854" spans="2:2" x14ac:dyDescent="0.2">
      <c r="B4854" s="40"/>
    </row>
    <row r="4855" spans="2:2" x14ac:dyDescent="0.2">
      <c r="B4855" s="40"/>
    </row>
    <row r="4856" spans="2:2" x14ac:dyDescent="0.2">
      <c r="B4856" s="40"/>
    </row>
    <row r="4857" spans="2:2" x14ac:dyDescent="0.2">
      <c r="B4857" s="40"/>
    </row>
    <row r="4858" spans="2:2" x14ac:dyDescent="0.2">
      <c r="B4858" s="40"/>
    </row>
    <row r="4859" spans="2:2" x14ac:dyDescent="0.2">
      <c r="B4859" s="40"/>
    </row>
    <row r="4860" spans="2:2" x14ac:dyDescent="0.2">
      <c r="B4860" s="40"/>
    </row>
    <row r="4861" spans="2:2" x14ac:dyDescent="0.2">
      <c r="B4861" s="40"/>
    </row>
    <row r="4862" spans="2:2" x14ac:dyDescent="0.2">
      <c r="B4862" s="40"/>
    </row>
    <row r="4863" spans="2:2" x14ac:dyDescent="0.2">
      <c r="B4863" s="40"/>
    </row>
    <row r="4864" spans="2:2" x14ac:dyDescent="0.2">
      <c r="B4864" s="40"/>
    </row>
    <row r="4865" spans="2:2" x14ac:dyDescent="0.2">
      <c r="B4865" s="40"/>
    </row>
    <row r="4866" spans="2:2" x14ac:dyDescent="0.2">
      <c r="B4866" s="40"/>
    </row>
    <row r="4867" spans="2:2" x14ac:dyDescent="0.2">
      <c r="B4867" s="40"/>
    </row>
    <row r="4868" spans="2:2" x14ac:dyDescent="0.2">
      <c r="B4868" s="40"/>
    </row>
    <row r="4869" spans="2:2" x14ac:dyDescent="0.2">
      <c r="B4869" s="40"/>
    </row>
    <row r="4870" spans="2:2" x14ac:dyDescent="0.2">
      <c r="B4870" s="40"/>
    </row>
    <row r="4871" spans="2:2" x14ac:dyDescent="0.2">
      <c r="B4871" s="40"/>
    </row>
    <row r="4872" spans="2:2" x14ac:dyDescent="0.2">
      <c r="B4872" s="40"/>
    </row>
    <row r="4873" spans="2:2" x14ac:dyDescent="0.2">
      <c r="B4873" s="40"/>
    </row>
    <row r="4874" spans="2:2" x14ac:dyDescent="0.2">
      <c r="B4874" s="40"/>
    </row>
    <row r="4875" spans="2:2" x14ac:dyDescent="0.2">
      <c r="B4875" s="40"/>
    </row>
    <row r="4876" spans="2:2" x14ac:dyDescent="0.2">
      <c r="B4876" s="40"/>
    </row>
    <row r="4877" spans="2:2" x14ac:dyDescent="0.2">
      <c r="B4877" s="40"/>
    </row>
    <row r="4878" spans="2:2" x14ac:dyDescent="0.2">
      <c r="B4878" s="40"/>
    </row>
    <row r="4879" spans="2:2" x14ac:dyDescent="0.2">
      <c r="B4879" s="40"/>
    </row>
    <row r="4880" spans="2:2" x14ac:dyDescent="0.2">
      <c r="B4880" s="40"/>
    </row>
    <row r="4881" spans="2:2" x14ac:dyDescent="0.2">
      <c r="B4881" s="40"/>
    </row>
    <row r="4882" spans="2:2" x14ac:dyDescent="0.2">
      <c r="B4882" s="40"/>
    </row>
    <row r="4883" spans="2:2" x14ac:dyDescent="0.2">
      <c r="B4883" s="40"/>
    </row>
    <row r="4884" spans="2:2" x14ac:dyDescent="0.2">
      <c r="B4884" s="40"/>
    </row>
    <row r="4885" spans="2:2" x14ac:dyDescent="0.2">
      <c r="B4885" s="40"/>
    </row>
    <row r="4886" spans="2:2" x14ac:dyDescent="0.2">
      <c r="B4886" s="40"/>
    </row>
    <row r="4887" spans="2:2" x14ac:dyDescent="0.2">
      <c r="B4887" s="40"/>
    </row>
    <row r="4888" spans="2:2" x14ac:dyDescent="0.2">
      <c r="B4888" s="40"/>
    </row>
    <row r="4889" spans="2:2" x14ac:dyDescent="0.2">
      <c r="B4889" s="40"/>
    </row>
    <row r="4890" spans="2:2" x14ac:dyDescent="0.2">
      <c r="B4890" s="40"/>
    </row>
    <row r="4891" spans="2:2" x14ac:dyDescent="0.2">
      <c r="B4891" s="40"/>
    </row>
    <row r="4892" spans="2:2" x14ac:dyDescent="0.2">
      <c r="B4892" s="40"/>
    </row>
    <row r="4893" spans="2:2" x14ac:dyDescent="0.2">
      <c r="B4893" s="40"/>
    </row>
    <row r="4894" spans="2:2" x14ac:dyDescent="0.2">
      <c r="B4894" s="40"/>
    </row>
    <row r="4895" spans="2:2" x14ac:dyDescent="0.2">
      <c r="B4895" s="40"/>
    </row>
    <row r="4896" spans="2:2" x14ac:dyDescent="0.2">
      <c r="B4896" s="40"/>
    </row>
    <row r="4897" spans="2:2" x14ac:dyDescent="0.2">
      <c r="B4897" s="40"/>
    </row>
    <row r="4898" spans="2:2" x14ac:dyDescent="0.2">
      <c r="B4898" s="40"/>
    </row>
    <row r="4899" spans="2:2" x14ac:dyDescent="0.2">
      <c r="B4899" s="40"/>
    </row>
    <row r="4900" spans="2:2" x14ac:dyDescent="0.2">
      <c r="B4900" s="40"/>
    </row>
    <row r="4901" spans="2:2" x14ac:dyDescent="0.2">
      <c r="B4901" s="40"/>
    </row>
    <row r="4902" spans="2:2" x14ac:dyDescent="0.2">
      <c r="B4902" s="40"/>
    </row>
    <row r="4903" spans="2:2" x14ac:dyDescent="0.2">
      <c r="B4903" s="40"/>
    </row>
    <row r="4904" spans="2:2" x14ac:dyDescent="0.2">
      <c r="B4904" s="40"/>
    </row>
    <row r="4905" spans="2:2" x14ac:dyDescent="0.2">
      <c r="B4905" s="40"/>
    </row>
    <row r="4906" spans="2:2" x14ac:dyDescent="0.2">
      <c r="B4906" s="40"/>
    </row>
    <row r="4907" spans="2:2" x14ac:dyDescent="0.2">
      <c r="B4907" s="40"/>
    </row>
    <row r="4908" spans="2:2" x14ac:dyDescent="0.2">
      <c r="B4908" s="40"/>
    </row>
    <row r="4909" spans="2:2" x14ac:dyDescent="0.2">
      <c r="B4909" s="40"/>
    </row>
    <row r="4910" spans="2:2" x14ac:dyDescent="0.2">
      <c r="B4910" s="40"/>
    </row>
    <row r="4911" spans="2:2" x14ac:dyDescent="0.2">
      <c r="B4911" s="40"/>
    </row>
    <row r="4912" spans="2:2" x14ac:dyDescent="0.2">
      <c r="B4912" s="40"/>
    </row>
    <row r="4913" spans="2:2" x14ac:dyDescent="0.2">
      <c r="B4913" s="40"/>
    </row>
    <row r="4914" spans="2:2" x14ac:dyDescent="0.2">
      <c r="B4914" s="40"/>
    </row>
    <row r="4915" spans="2:2" x14ac:dyDescent="0.2">
      <c r="B4915" s="40"/>
    </row>
    <row r="4916" spans="2:2" x14ac:dyDescent="0.2">
      <c r="B4916" s="40"/>
    </row>
    <row r="4917" spans="2:2" x14ac:dyDescent="0.2">
      <c r="B4917" s="40"/>
    </row>
    <row r="4918" spans="2:2" x14ac:dyDescent="0.2">
      <c r="B4918" s="40"/>
    </row>
    <row r="4919" spans="2:2" x14ac:dyDescent="0.2">
      <c r="B4919" s="40"/>
    </row>
    <row r="4920" spans="2:2" x14ac:dyDescent="0.2">
      <c r="B4920" s="40"/>
    </row>
    <row r="4921" spans="2:2" x14ac:dyDescent="0.2">
      <c r="B4921" s="40"/>
    </row>
    <row r="4922" spans="2:2" x14ac:dyDescent="0.2">
      <c r="B4922" s="40"/>
    </row>
    <row r="4923" spans="2:2" x14ac:dyDescent="0.2">
      <c r="B4923" s="40"/>
    </row>
    <row r="4924" spans="2:2" x14ac:dyDescent="0.2">
      <c r="B4924" s="40"/>
    </row>
    <row r="4925" spans="2:2" x14ac:dyDescent="0.2">
      <c r="B4925" s="40"/>
    </row>
    <row r="4926" spans="2:2" x14ac:dyDescent="0.2">
      <c r="B4926" s="40"/>
    </row>
    <row r="4927" spans="2:2" x14ac:dyDescent="0.2">
      <c r="B4927" s="40"/>
    </row>
    <row r="4928" spans="2:2" x14ac:dyDescent="0.2">
      <c r="B4928" s="40"/>
    </row>
    <row r="4929" spans="2:2" x14ac:dyDescent="0.2">
      <c r="B4929" s="40"/>
    </row>
    <row r="4930" spans="2:2" x14ac:dyDescent="0.2">
      <c r="B4930" s="40"/>
    </row>
    <row r="4931" spans="2:2" x14ac:dyDescent="0.2">
      <c r="B4931" s="40"/>
    </row>
    <row r="4932" spans="2:2" x14ac:dyDescent="0.2">
      <c r="B4932" s="40"/>
    </row>
    <row r="4933" spans="2:2" x14ac:dyDescent="0.2">
      <c r="B4933" s="40"/>
    </row>
    <row r="4934" spans="2:2" x14ac:dyDescent="0.2">
      <c r="B4934" s="40"/>
    </row>
    <row r="4935" spans="2:2" x14ac:dyDescent="0.2">
      <c r="B4935" s="40"/>
    </row>
    <row r="4936" spans="2:2" x14ac:dyDescent="0.2">
      <c r="B4936" s="40"/>
    </row>
    <row r="4937" spans="2:2" x14ac:dyDescent="0.2">
      <c r="B4937" s="40"/>
    </row>
    <row r="4938" spans="2:2" x14ac:dyDescent="0.2">
      <c r="B4938" s="40"/>
    </row>
    <row r="4939" spans="2:2" x14ac:dyDescent="0.2">
      <c r="B4939" s="40"/>
    </row>
    <row r="4940" spans="2:2" x14ac:dyDescent="0.2">
      <c r="B4940" s="40"/>
    </row>
    <row r="4941" spans="2:2" x14ac:dyDescent="0.2">
      <c r="B4941" s="40"/>
    </row>
    <row r="4942" spans="2:2" x14ac:dyDescent="0.2">
      <c r="B4942" s="40"/>
    </row>
    <row r="4943" spans="2:2" x14ac:dyDescent="0.2">
      <c r="B4943" s="40"/>
    </row>
    <row r="4944" spans="2:2" x14ac:dyDescent="0.2">
      <c r="B4944" s="40"/>
    </row>
    <row r="4945" spans="2:2" x14ac:dyDescent="0.2">
      <c r="B4945" s="40"/>
    </row>
    <row r="4946" spans="2:2" x14ac:dyDescent="0.2">
      <c r="B4946" s="40"/>
    </row>
    <row r="4947" spans="2:2" x14ac:dyDescent="0.2">
      <c r="B4947" s="40"/>
    </row>
    <row r="4948" spans="2:2" x14ac:dyDescent="0.2">
      <c r="B4948" s="40"/>
    </row>
    <row r="4949" spans="2:2" x14ac:dyDescent="0.2">
      <c r="B4949" s="40"/>
    </row>
    <row r="4950" spans="2:2" x14ac:dyDescent="0.2">
      <c r="B4950" s="40"/>
    </row>
    <row r="4951" spans="2:2" x14ac:dyDescent="0.2">
      <c r="B4951" s="40"/>
    </row>
    <row r="4952" spans="2:2" x14ac:dyDescent="0.2">
      <c r="B4952" s="40"/>
    </row>
    <row r="4953" spans="2:2" x14ac:dyDescent="0.2">
      <c r="B4953" s="40"/>
    </row>
    <row r="4954" spans="2:2" x14ac:dyDescent="0.2">
      <c r="B4954" s="40"/>
    </row>
    <row r="4955" spans="2:2" x14ac:dyDescent="0.2">
      <c r="B4955" s="40"/>
    </row>
    <row r="4956" spans="2:2" x14ac:dyDescent="0.2">
      <c r="B4956" s="40"/>
    </row>
    <row r="4957" spans="2:2" x14ac:dyDescent="0.2">
      <c r="B4957" s="40"/>
    </row>
    <row r="4958" spans="2:2" x14ac:dyDescent="0.2">
      <c r="B4958" s="40"/>
    </row>
    <row r="4959" spans="2:2" x14ac:dyDescent="0.2">
      <c r="B4959" s="40"/>
    </row>
    <row r="4960" spans="2:2" x14ac:dyDescent="0.2">
      <c r="B4960" s="40"/>
    </row>
    <row r="4961" spans="2:2" x14ac:dyDescent="0.2">
      <c r="B4961" s="40"/>
    </row>
    <row r="4962" spans="2:2" x14ac:dyDescent="0.2">
      <c r="B4962" s="40"/>
    </row>
    <row r="4963" spans="2:2" x14ac:dyDescent="0.2">
      <c r="B4963" s="40"/>
    </row>
    <row r="4964" spans="2:2" x14ac:dyDescent="0.2">
      <c r="B4964" s="40"/>
    </row>
    <row r="4965" spans="2:2" x14ac:dyDescent="0.2">
      <c r="B4965" s="40"/>
    </row>
    <row r="4966" spans="2:2" x14ac:dyDescent="0.2">
      <c r="B4966" s="40"/>
    </row>
    <row r="4967" spans="2:2" x14ac:dyDescent="0.2">
      <c r="B4967" s="40"/>
    </row>
    <row r="4968" spans="2:2" x14ac:dyDescent="0.2">
      <c r="B4968" s="40"/>
    </row>
    <row r="4969" spans="2:2" x14ac:dyDescent="0.2">
      <c r="B4969" s="40"/>
    </row>
    <row r="4970" spans="2:2" x14ac:dyDescent="0.2">
      <c r="B4970" s="40"/>
    </row>
    <row r="4971" spans="2:2" x14ac:dyDescent="0.2">
      <c r="B4971" s="40"/>
    </row>
    <row r="4972" spans="2:2" x14ac:dyDescent="0.2">
      <c r="B4972" s="40"/>
    </row>
    <row r="4973" spans="2:2" x14ac:dyDescent="0.2">
      <c r="B4973" s="40"/>
    </row>
    <row r="4974" spans="2:2" x14ac:dyDescent="0.2">
      <c r="B4974" s="40"/>
    </row>
    <row r="4975" spans="2:2" x14ac:dyDescent="0.2">
      <c r="B4975" s="40"/>
    </row>
    <row r="4976" spans="2:2" x14ac:dyDescent="0.2">
      <c r="B4976" s="40"/>
    </row>
    <row r="4977" spans="2:2" x14ac:dyDescent="0.2">
      <c r="B4977" s="40"/>
    </row>
    <row r="4978" spans="2:2" x14ac:dyDescent="0.2">
      <c r="B4978" s="40"/>
    </row>
    <row r="4979" spans="2:2" x14ac:dyDescent="0.2">
      <c r="B4979" s="40"/>
    </row>
    <row r="4980" spans="2:2" x14ac:dyDescent="0.2">
      <c r="B4980" s="40"/>
    </row>
    <row r="4981" spans="2:2" x14ac:dyDescent="0.2">
      <c r="B4981" s="40"/>
    </row>
    <row r="4982" spans="2:2" x14ac:dyDescent="0.2">
      <c r="B4982" s="40"/>
    </row>
    <row r="4983" spans="2:2" x14ac:dyDescent="0.2">
      <c r="B4983" s="40"/>
    </row>
    <row r="4984" spans="2:2" x14ac:dyDescent="0.2">
      <c r="B4984" s="40"/>
    </row>
    <row r="4985" spans="2:2" x14ac:dyDescent="0.2">
      <c r="B4985" s="40"/>
    </row>
    <row r="4986" spans="2:2" x14ac:dyDescent="0.2">
      <c r="B4986" s="40"/>
    </row>
    <row r="4987" spans="2:2" x14ac:dyDescent="0.2">
      <c r="B4987" s="40"/>
    </row>
    <row r="4988" spans="2:2" x14ac:dyDescent="0.2">
      <c r="B4988" s="40"/>
    </row>
    <row r="4989" spans="2:2" x14ac:dyDescent="0.2">
      <c r="B4989" s="40"/>
    </row>
    <row r="4990" spans="2:2" x14ac:dyDescent="0.2">
      <c r="B4990" s="40"/>
    </row>
    <row r="4991" spans="2:2" x14ac:dyDescent="0.2">
      <c r="B4991" s="40"/>
    </row>
    <row r="4992" spans="2:2" x14ac:dyDescent="0.2">
      <c r="B4992" s="40"/>
    </row>
    <row r="4993" spans="2:2" x14ac:dyDescent="0.2">
      <c r="B4993" s="40"/>
    </row>
    <row r="4994" spans="2:2" x14ac:dyDescent="0.2">
      <c r="B4994" s="40"/>
    </row>
    <row r="4995" spans="2:2" x14ac:dyDescent="0.2">
      <c r="B4995" s="40"/>
    </row>
    <row r="4996" spans="2:2" x14ac:dyDescent="0.2">
      <c r="B4996" s="40"/>
    </row>
    <row r="4997" spans="2:2" x14ac:dyDescent="0.2">
      <c r="B4997" s="40"/>
    </row>
    <row r="4998" spans="2:2" x14ac:dyDescent="0.2">
      <c r="B4998" s="40"/>
    </row>
    <row r="4999" spans="2:2" x14ac:dyDescent="0.2">
      <c r="B4999" s="40"/>
    </row>
    <row r="5000" spans="2:2" x14ac:dyDescent="0.2">
      <c r="B5000" s="40"/>
    </row>
    <row r="5001" spans="2:2" x14ac:dyDescent="0.2">
      <c r="B5001" s="40"/>
    </row>
    <row r="5002" spans="2:2" x14ac:dyDescent="0.2">
      <c r="B5002" s="40"/>
    </row>
    <row r="5003" spans="2:2" x14ac:dyDescent="0.2">
      <c r="B5003" s="40"/>
    </row>
    <row r="5004" spans="2:2" x14ac:dyDescent="0.2">
      <c r="B5004" s="40"/>
    </row>
    <row r="5005" spans="2:2" x14ac:dyDescent="0.2">
      <c r="B5005" s="40"/>
    </row>
    <row r="5006" spans="2:2" x14ac:dyDescent="0.2">
      <c r="B5006" s="40"/>
    </row>
    <row r="5007" spans="2:2" x14ac:dyDescent="0.2">
      <c r="B5007" s="40"/>
    </row>
    <row r="5008" spans="2:2" x14ac:dyDescent="0.2">
      <c r="B5008" s="40"/>
    </row>
    <row r="5009" spans="2:2" x14ac:dyDescent="0.2">
      <c r="B5009" s="40"/>
    </row>
    <row r="5010" spans="2:2" x14ac:dyDescent="0.2">
      <c r="B5010" s="40"/>
    </row>
    <row r="5011" spans="2:2" x14ac:dyDescent="0.2">
      <c r="B5011" s="40"/>
    </row>
    <row r="5012" spans="2:2" x14ac:dyDescent="0.2">
      <c r="B5012" s="40"/>
    </row>
    <row r="5013" spans="2:2" x14ac:dyDescent="0.2">
      <c r="B5013" s="40"/>
    </row>
    <row r="5014" spans="2:2" x14ac:dyDescent="0.2">
      <c r="B5014" s="40"/>
    </row>
    <row r="5015" spans="2:2" x14ac:dyDescent="0.2">
      <c r="B5015" s="40"/>
    </row>
    <row r="5016" spans="2:2" x14ac:dyDescent="0.2">
      <c r="B5016" s="40"/>
    </row>
    <row r="5017" spans="2:2" x14ac:dyDescent="0.2">
      <c r="B5017" s="40"/>
    </row>
    <row r="5018" spans="2:2" x14ac:dyDescent="0.2">
      <c r="B5018" s="40"/>
    </row>
    <row r="5019" spans="2:2" x14ac:dyDescent="0.2">
      <c r="B5019" s="40"/>
    </row>
  </sheetData>
  <sheetProtection sheet="1" objects="1" scenarios="1"/>
  <phoneticPr fontId="37" type="noConversion"/>
  <printOptions gridLines="1" gridLinesSet="0"/>
  <pageMargins left="0.75" right="0.75" top="1" bottom="1" header="0.5" footer="0.5"/>
  <pageSetup orientation="landscape" horizontalDpi="300" verticalDpi="3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zoomScale="75" workbookViewId="0">
      <selection activeCell="C276" sqref="C276"/>
    </sheetView>
  </sheetViews>
  <sheetFormatPr defaultRowHeight="15.75" x14ac:dyDescent="0.25"/>
  <cols>
    <col min="1" max="1" width="9.5546875" style="56" customWidth="1"/>
    <col min="2" max="2" width="9.88671875" style="56" customWidth="1"/>
    <col min="3" max="3" width="6.5546875" style="56" customWidth="1"/>
    <col min="4" max="4" width="6.88671875" style="56" customWidth="1"/>
    <col min="5" max="5" width="11.88671875" style="56" customWidth="1"/>
    <col min="6" max="6" width="13.5546875" style="56" customWidth="1"/>
    <col min="7" max="9" width="10.6640625" style="56" customWidth="1"/>
    <col min="10" max="16384" width="8.88671875" style="56"/>
  </cols>
  <sheetData>
    <row r="1" spans="1:6" x14ac:dyDescent="0.25">
      <c r="A1" s="56" t="s">
        <v>22</v>
      </c>
      <c r="B1" s="56">
        <f>MMs!E2/MMs!E3</f>
        <v>0.625</v>
      </c>
      <c r="D1" s="56" t="s">
        <v>23</v>
      </c>
      <c r="E1" s="56">
        <f>MMs!E4-1</f>
        <v>0</v>
      </c>
    </row>
    <row r="2" spans="1:6" x14ac:dyDescent="0.25">
      <c r="A2" s="56" t="s">
        <v>24</v>
      </c>
      <c r="B2" s="56">
        <f>B1/MMs!E4</f>
        <v>0.625</v>
      </c>
    </row>
    <row r="3" spans="1:6" x14ac:dyDescent="0.25">
      <c r="B3" s="56">
        <f>(B1^MMs!E4)/(F3*MMs!E4*(1-B2))</f>
        <v>1.6666666666666667</v>
      </c>
      <c r="E3" s="56" t="s">
        <v>25</v>
      </c>
      <c r="F3" s="56">
        <f>FACT(E1)</f>
        <v>1</v>
      </c>
    </row>
    <row r="5" spans="1:6" x14ac:dyDescent="0.25">
      <c r="A5" s="56" t="s">
        <v>26</v>
      </c>
      <c r="B5" s="56">
        <f>1/(SUM(B7:B177)+B3)</f>
        <v>0.37499999999999994</v>
      </c>
      <c r="D5" s="56">
        <f>1-SUM(D7:D177)</f>
        <v>0.625</v>
      </c>
    </row>
    <row r="6" spans="1:6" x14ac:dyDescent="0.25">
      <c r="C6" s="56" t="s">
        <v>27</v>
      </c>
    </row>
    <row r="7" spans="1:6" x14ac:dyDescent="0.25">
      <c r="A7" s="56">
        <v>0</v>
      </c>
      <c r="B7" s="56">
        <v>1</v>
      </c>
      <c r="C7" s="56">
        <f>B5</f>
        <v>0.37499999999999994</v>
      </c>
      <c r="D7" s="56">
        <f>IF(A7&lt;MMs!$E$4,C7,0)</f>
        <v>0.37499999999999994</v>
      </c>
      <c r="F7" s="56" t="s">
        <v>28</v>
      </c>
    </row>
    <row r="8" spans="1:6" x14ac:dyDescent="0.25">
      <c r="A8" s="56">
        <v>1</v>
      </c>
      <c r="B8" s="56">
        <f>IF(A8&gt;$E$1,0,+B1)</f>
        <v>0</v>
      </c>
      <c r="C8" s="56">
        <f>IF(A8&gt;MMs!$E$4,+$B$1*C7/MMs!$E$4,+$B$1*C7/A8)</f>
        <v>0.23437499999999997</v>
      </c>
      <c r="D8" s="56">
        <f>IF(A8&lt;MMs!$E$4,C8,0)</f>
        <v>0</v>
      </c>
      <c r="F8" s="56" t="s">
        <v>62</v>
      </c>
    </row>
    <row r="9" spans="1:6" x14ac:dyDescent="0.25">
      <c r="A9" s="56">
        <v>2</v>
      </c>
      <c r="B9" s="56">
        <f t="shared" ref="B9:B40" si="0">IF(A9&gt;$E$1,0,+B8*$B$1/A9)</f>
        <v>0</v>
      </c>
      <c r="C9" s="56">
        <f>IF(A9&gt;MMs!$E$4,+$B$1*C8/MMs!$E$4,+$B$1*C8/A9)</f>
        <v>0.14648437499999997</v>
      </c>
      <c r="D9" s="56">
        <f>IF(A9&lt;MMs!$E$4,C9,0)</f>
        <v>0</v>
      </c>
    </row>
    <row r="10" spans="1:6" x14ac:dyDescent="0.25">
      <c r="A10" s="56">
        <v>3</v>
      </c>
      <c r="B10" s="56">
        <f t="shared" si="0"/>
        <v>0</v>
      </c>
      <c r="C10" s="56">
        <f>IF(A10&gt;MMs!$E$4,+$B$1*C9/MMs!$E$4,+$B$1*C9/A10)</f>
        <v>9.1552734374999986E-2</v>
      </c>
      <c r="D10" s="56">
        <f>IF(A10&lt;MMs!$E$4,C10,0)</f>
        <v>0</v>
      </c>
    </row>
    <row r="11" spans="1:6" x14ac:dyDescent="0.25">
      <c r="A11" s="56">
        <v>4</v>
      </c>
      <c r="B11" s="56">
        <f t="shared" si="0"/>
        <v>0</v>
      </c>
      <c r="C11" s="56">
        <f>IF(A11&gt;MMs!$E$4,+$B$1*C10/MMs!$E$4,+$B$1*C10/A11)</f>
        <v>5.7220458984374993E-2</v>
      </c>
      <c r="D11" s="56">
        <f>IF(A11&lt;MMs!$E$4,C11,0)</f>
        <v>0</v>
      </c>
    </row>
    <row r="12" spans="1:6" x14ac:dyDescent="0.25">
      <c r="A12" s="56">
        <v>5</v>
      </c>
      <c r="B12" s="56">
        <f t="shared" si="0"/>
        <v>0</v>
      </c>
      <c r="C12" s="56">
        <f>IF(A12&gt;MMs!$E$4,+$B$1*C11/MMs!$E$4,+$B$1*C11/A12)</f>
        <v>3.5762786865234368E-2</v>
      </c>
      <c r="D12" s="56">
        <f>IF(A12&lt;MMs!$E$4,C12,0)</f>
        <v>0</v>
      </c>
    </row>
    <row r="13" spans="1:6" x14ac:dyDescent="0.25">
      <c r="A13" s="56">
        <v>6</v>
      </c>
      <c r="B13" s="56">
        <f t="shared" si="0"/>
        <v>0</v>
      </c>
      <c r="C13" s="56">
        <f>IF(A13&gt;MMs!$E$4,+$B$1*C12/MMs!$E$4,+$B$1*C12/A13)</f>
        <v>2.2351741790771481E-2</v>
      </c>
      <c r="D13" s="56">
        <f>IF(A13&lt;MMs!$E$4,C13,0)</f>
        <v>0</v>
      </c>
    </row>
    <row r="14" spans="1:6" x14ac:dyDescent="0.25">
      <c r="A14" s="56">
        <v>7</v>
      </c>
      <c r="B14" s="56">
        <f t="shared" si="0"/>
        <v>0</v>
      </c>
      <c r="C14" s="56">
        <f>IF(A14&gt;MMs!$E$4,+$B$1*C13/MMs!$E$4,+$B$1*C13/A14)</f>
        <v>1.3969838619232176E-2</v>
      </c>
      <c r="D14" s="56">
        <f>IF(A14&lt;MMs!$E$4,C14,0)</f>
        <v>0</v>
      </c>
    </row>
    <row r="15" spans="1:6" x14ac:dyDescent="0.25">
      <c r="A15" s="56">
        <v>8</v>
      </c>
      <c r="B15" s="56">
        <f t="shared" si="0"/>
        <v>0</v>
      </c>
      <c r="C15" s="56">
        <f>IF(A15&gt;MMs!$E$4,+$B$1*C14/MMs!$E$4,+$B$1*C14/A15)</f>
        <v>8.7311491370201093E-3</v>
      </c>
      <c r="D15" s="56">
        <f>IF(A15&lt;MMs!$E$4,C15,0)</f>
        <v>0</v>
      </c>
    </row>
    <row r="16" spans="1:6" x14ac:dyDescent="0.25">
      <c r="A16" s="56">
        <v>9</v>
      </c>
      <c r="B16" s="56">
        <f t="shared" si="0"/>
        <v>0</v>
      </c>
      <c r="C16" s="56">
        <f>IF(A16&gt;MMs!$E$4,+$B$1*C15/MMs!$E$4,+$B$1*C15/A16)</f>
        <v>5.4569682106375686E-3</v>
      </c>
      <c r="D16" s="56">
        <f>IF(A16&lt;MMs!$E$4,C16,0)</f>
        <v>0</v>
      </c>
    </row>
    <row r="17" spans="1:4" x14ac:dyDescent="0.25">
      <c r="A17" s="56">
        <v>10</v>
      </c>
      <c r="B17" s="56">
        <f t="shared" si="0"/>
        <v>0</v>
      </c>
      <c r="C17" s="56">
        <f>IF(A17&gt;MMs!$E$4,+$B$1*C16/MMs!$E$4,+$B$1*C16/A17)</f>
        <v>3.4106051316484805E-3</v>
      </c>
      <c r="D17" s="56">
        <f>IF(A17&lt;MMs!$E$4,C17,0)</f>
        <v>0</v>
      </c>
    </row>
    <row r="18" spans="1:4" x14ac:dyDescent="0.25">
      <c r="A18" s="56">
        <v>11</v>
      </c>
      <c r="B18" s="56">
        <f t="shared" si="0"/>
        <v>0</v>
      </c>
      <c r="C18" s="56">
        <f>IF(A18&gt;MMs!$E$4,+$B$1*C17/MMs!$E$4,+$B$1*C17/A18)</f>
        <v>2.1316282072803001E-3</v>
      </c>
      <c r="D18" s="56">
        <f>IF(A18&lt;MMs!$E$4,C18,0)</f>
        <v>0</v>
      </c>
    </row>
    <row r="19" spans="1:4" x14ac:dyDescent="0.25">
      <c r="A19" s="56">
        <v>12</v>
      </c>
      <c r="B19" s="56">
        <f t="shared" si="0"/>
        <v>0</v>
      </c>
      <c r="C19" s="56">
        <f>IF(A19&gt;MMs!$E$4,+$B$1*C18/MMs!$E$4,+$B$1*C18/A19)</f>
        <v>1.3322676295501876E-3</v>
      </c>
      <c r="D19" s="56">
        <f>IF(A19&lt;MMs!$E$4,C19,0)</f>
        <v>0</v>
      </c>
    </row>
    <row r="20" spans="1:4" x14ac:dyDescent="0.25">
      <c r="A20" s="56">
        <v>13</v>
      </c>
      <c r="B20" s="56">
        <f t="shared" si="0"/>
        <v>0</v>
      </c>
      <c r="C20" s="56">
        <f>IF(A20&gt;MMs!$E$4,+$B$1*C19/MMs!$E$4,+$B$1*C19/A20)</f>
        <v>8.326672684688673E-4</v>
      </c>
      <c r="D20" s="56">
        <f>IF(A20&lt;MMs!$E$4,C20,0)</f>
        <v>0</v>
      </c>
    </row>
    <row r="21" spans="1:4" x14ac:dyDescent="0.25">
      <c r="A21" s="56">
        <v>14</v>
      </c>
      <c r="B21" s="56">
        <f t="shared" si="0"/>
        <v>0</v>
      </c>
      <c r="C21" s="56">
        <f>IF(A21&gt;MMs!$E$4,+$B$1*C20/MMs!$E$4,+$B$1*C20/A21)</f>
        <v>5.2041704279304202E-4</v>
      </c>
      <c r="D21" s="56">
        <f>IF(A21&lt;MMs!$E$4,C21,0)</f>
        <v>0</v>
      </c>
    </row>
    <row r="22" spans="1:4" x14ac:dyDescent="0.25">
      <c r="A22" s="56">
        <v>15</v>
      </c>
      <c r="B22" s="56">
        <f t="shared" si="0"/>
        <v>0</v>
      </c>
      <c r="C22" s="56">
        <f>IF(A22&gt;MMs!$E$4,+$B$1*C21/MMs!$E$4,+$B$1*C21/A22)</f>
        <v>3.2526065174565128E-4</v>
      </c>
      <c r="D22" s="56">
        <f>IF(A22&lt;MMs!$E$4,C22,0)</f>
        <v>0</v>
      </c>
    </row>
    <row r="23" spans="1:4" x14ac:dyDescent="0.25">
      <c r="A23" s="56">
        <v>16</v>
      </c>
      <c r="B23" s="56">
        <f t="shared" si="0"/>
        <v>0</v>
      </c>
      <c r="C23" s="56">
        <f>IF(A23&gt;MMs!$E$4,+$B$1*C22/MMs!$E$4,+$B$1*C22/A23)</f>
        <v>2.0328790734103205E-4</v>
      </c>
      <c r="D23" s="56">
        <f>IF(A23&lt;MMs!$E$4,C23,0)</f>
        <v>0</v>
      </c>
    </row>
    <row r="24" spans="1:4" x14ac:dyDescent="0.25">
      <c r="A24" s="56">
        <v>17</v>
      </c>
      <c r="B24" s="56">
        <f t="shared" si="0"/>
        <v>0</v>
      </c>
      <c r="C24" s="56">
        <f>IF(A24&gt;MMs!$E$4,+$B$1*C23/MMs!$E$4,+$B$1*C23/A24)</f>
        <v>1.2705494208814502E-4</v>
      </c>
      <c r="D24" s="56">
        <f>IF(A24&lt;MMs!$E$4,C24,0)</f>
        <v>0</v>
      </c>
    </row>
    <row r="25" spans="1:4" x14ac:dyDescent="0.25">
      <c r="A25" s="56">
        <v>18</v>
      </c>
      <c r="B25" s="56">
        <f t="shared" si="0"/>
        <v>0</v>
      </c>
      <c r="C25" s="56">
        <f>IF(A25&gt;MMs!$E$4,+$B$1*C24/MMs!$E$4,+$B$1*C24/A25)</f>
        <v>7.9409338805090643E-5</v>
      </c>
      <c r="D25" s="56">
        <f>IF(A25&lt;MMs!$E$4,C25,0)</f>
        <v>0</v>
      </c>
    </row>
    <row r="26" spans="1:4" x14ac:dyDescent="0.25">
      <c r="A26" s="56">
        <v>19</v>
      </c>
      <c r="B26" s="56">
        <f t="shared" si="0"/>
        <v>0</v>
      </c>
      <c r="C26" s="56">
        <f>IF(A26&gt;MMs!$E$4,+$B$1*C25/MMs!$E$4,+$B$1*C25/A26)</f>
        <v>4.9630836753181654E-5</v>
      </c>
      <c r="D26" s="56">
        <f>IF(A26&lt;MMs!$E$4,C26,0)</f>
        <v>0</v>
      </c>
    </row>
    <row r="27" spans="1:4" x14ac:dyDescent="0.25">
      <c r="A27" s="56">
        <v>20</v>
      </c>
      <c r="B27" s="56">
        <f t="shared" si="0"/>
        <v>0</v>
      </c>
      <c r="C27" s="56">
        <f>IF(A27&gt;MMs!$E$4,+$B$1*C26/MMs!$E$4,+$B$1*C26/A27)</f>
        <v>3.1019272970738531E-5</v>
      </c>
      <c r="D27" s="56">
        <f>IF(A27&lt;MMs!$E$4,C27,0)</f>
        <v>0</v>
      </c>
    </row>
    <row r="28" spans="1:4" x14ac:dyDescent="0.25">
      <c r="A28" s="56">
        <v>21</v>
      </c>
      <c r="B28" s="56">
        <f t="shared" si="0"/>
        <v>0</v>
      </c>
      <c r="C28" s="56">
        <f>IF(A28&gt;MMs!$E$4,+$B$1*C27/MMs!$E$4,+$B$1*C27/A28)</f>
        <v>1.9387045606711583E-5</v>
      </c>
      <c r="D28" s="56">
        <f>IF(A28&lt;MMs!$E$4,C28,0)</f>
        <v>0</v>
      </c>
    </row>
    <row r="29" spans="1:4" x14ac:dyDescent="0.25">
      <c r="A29" s="56">
        <v>22</v>
      </c>
      <c r="B29" s="56">
        <f t="shared" si="0"/>
        <v>0</v>
      </c>
      <c r="C29" s="56">
        <f>IF(A29&gt;MMs!$E$4,+$B$1*C28/MMs!$E$4,+$B$1*C28/A29)</f>
        <v>1.211690350419474E-5</v>
      </c>
      <c r="D29" s="56">
        <f>IF(A29&lt;MMs!$E$4,C29,0)</f>
        <v>0</v>
      </c>
    </row>
    <row r="30" spans="1:4" x14ac:dyDescent="0.25">
      <c r="A30" s="56">
        <v>23</v>
      </c>
      <c r="B30" s="56">
        <f t="shared" si="0"/>
        <v>0</v>
      </c>
      <c r="C30" s="56">
        <f>IF(A30&gt;MMs!$E$4,+$B$1*C29/MMs!$E$4,+$B$1*C29/A30)</f>
        <v>7.5730646901217118E-6</v>
      </c>
      <c r="D30" s="56">
        <f>IF(A30&lt;MMs!$E$4,C30,0)</f>
        <v>0</v>
      </c>
    </row>
    <row r="31" spans="1:4" x14ac:dyDescent="0.25">
      <c r="A31" s="56">
        <v>24</v>
      </c>
      <c r="B31" s="56">
        <f t="shared" si="0"/>
        <v>0</v>
      </c>
      <c r="C31" s="56">
        <f>IF(A31&gt;MMs!$E$4,+$B$1*C30/MMs!$E$4,+$B$1*C30/A31)</f>
        <v>4.7331654313260699E-6</v>
      </c>
      <c r="D31" s="56">
        <f>IF(A31&lt;MMs!$E$4,C31,0)</f>
        <v>0</v>
      </c>
    </row>
    <row r="32" spans="1:4" x14ac:dyDescent="0.25">
      <c r="A32" s="56">
        <v>25</v>
      </c>
      <c r="B32" s="56">
        <f t="shared" si="0"/>
        <v>0</v>
      </c>
      <c r="C32" s="56">
        <f>IF(A32&gt;MMs!$E$4,+$B$1*C31/MMs!$E$4,+$B$1*C31/A32)</f>
        <v>2.9582283945787939E-6</v>
      </c>
      <c r="D32" s="56">
        <f>IF(A32&lt;MMs!$E$4,C32,0)</f>
        <v>0</v>
      </c>
    </row>
    <row r="33" spans="1:4" x14ac:dyDescent="0.25">
      <c r="A33" s="56">
        <v>26</v>
      </c>
      <c r="B33" s="56">
        <f t="shared" si="0"/>
        <v>0</v>
      </c>
      <c r="C33" s="56">
        <f>IF(A33&gt;MMs!$E$4,+$B$1*C32/MMs!$E$4,+$B$1*C32/A33)</f>
        <v>1.8488927466117462E-6</v>
      </c>
      <c r="D33" s="56">
        <f>IF(A33&lt;MMs!$E$4,C33,0)</f>
        <v>0</v>
      </c>
    </row>
    <row r="34" spans="1:4" x14ac:dyDescent="0.25">
      <c r="A34" s="56">
        <v>27</v>
      </c>
      <c r="B34" s="56">
        <f t="shared" si="0"/>
        <v>0</v>
      </c>
      <c r="C34" s="56">
        <f>IF(A34&gt;MMs!$E$4,+$B$1*C33/MMs!$E$4,+$B$1*C33/A34)</f>
        <v>1.1555579666323414E-6</v>
      </c>
      <c r="D34" s="56">
        <f>IF(A34&lt;MMs!$E$4,C34,0)</f>
        <v>0</v>
      </c>
    </row>
    <row r="35" spans="1:4" x14ac:dyDescent="0.25">
      <c r="A35" s="56">
        <v>28</v>
      </c>
      <c r="B35" s="56">
        <f t="shared" si="0"/>
        <v>0</v>
      </c>
      <c r="C35" s="56">
        <f>IF(A35&gt;MMs!$E$4,+$B$1*C34/MMs!$E$4,+$B$1*C34/A35)</f>
        <v>7.2222372914521336E-7</v>
      </c>
      <c r="D35" s="56">
        <f>IF(A35&lt;MMs!$E$4,C35,0)</f>
        <v>0</v>
      </c>
    </row>
    <row r="36" spans="1:4" x14ac:dyDescent="0.25">
      <c r="A36" s="56">
        <v>29</v>
      </c>
      <c r="B36" s="56">
        <f t="shared" si="0"/>
        <v>0</v>
      </c>
      <c r="C36" s="56">
        <f>IF(A36&gt;MMs!$E$4,+$B$1*C35/MMs!$E$4,+$B$1*C35/A36)</f>
        <v>4.5138983071575834E-7</v>
      </c>
      <c r="D36" s="56">
        <f>IF(A36&lt;MMs!$E$4,C36,0)</f>
        <v>0</v>
      </c>
    </row>
    <row r="37" spans="1:4" x14ac:dyDescent="0.25">
      <c r="A37" s="56">
        <v>30</v>
      </c>
      <c r="B37" s="56">
        <f t="shared" si="0"/>
        <v>0</v>
      </c>
      <c r="C37" s="56">
        <f>IF(A37&gt;MMs!$E$4,+$B$1*C36/MMs!$E$4,+$B$1*C36/A37)</f>
        <v>2.8211864419734898E-7</v>
      </c>
      <c r="D37" s="56">
        <f>IF(A37&lt;MMs!$E$4,C37,0)</f>
        <v>0</v>
      </c>
    </row>
    <row r="38" spans="1:4" x14ac:dyDescent="0.25">
      <c r="A38" s="56">
        <v>31</v>
      </c>
      <c r="B38" s="56">
        <f t="shared" si="0"/>
        <v>0</v>
      </c>
      <c r="C38" s="56">
        <f>IF(A38&gt;MMs!$E$4,+$B$1*C37/MMs!$E$4,+$B$1*C37/A38)</f>
        <v>1.7632415262334312E-7</v>
      </c>
      <c r="D38" s="56">
        <f>IF(A38&lt;MMs!$E$4,C38,0)</f>
        <v>0</v>
      </c>
    </row>
    <row r="39" spans="1:4" x14ac:dyDescent="0.25">
      <c r="A39" s="56">
        <v>32</v>
      </c>
      <c r="B39" s="56">
        <f t="shared" si="0"/>
        <v>0</v>
      </c>
      <c r="C39" s="56">
        <f>IF(A39&gt;MMs!$E$4,+$B$1*C38/MMs!$E$4,+$B$1*C38/A39)</f>
        <v>1.1020259538958945E-7</v>
      </c>
      <c r="D39" s="56">
        <f>IF(A39&lt;MMs!$E$4,C39,0)</f>
        <v>0</v>
      </c>
    </row>
    <row r="40" spans="1:4" x14ac:dyDescent="0.25">
      <c r="A40" s="56">
        <v>33</v>
      </c>
      <c r="B40" s="56">
        <f t="shared" si="0"/>
        <v>0</v>
      </c>
      <c r="C40" s="56">
        <f>IF(A40&gt;MMs!$E$4,+$B$1*C39/MMs!$E$4,+$B$1*C39/A40)</f>
        <v>6.8876622118493405E-8</v>
      </c>
      <c r="D40" s="56">
        <f>IF(A40&lt;MMs!$E$4,C40,0)</f>
        <v>0</v>
      </c>
    </row>
    <row r="41" spans="1:4" x14ac:dyDescent="0.25">
      <c r="A41" s="56">
        <v>34</v>
      </c>
      <c r="B41" s="56">
        <f t="shared" ref="B41:B72" si="1">IF(A41&gt;$E$1,0,+B40*$B$1/A41)</f>
        <v>0</v>
      </c>
      <c r="C41" s="56">
        <f>IF(A41&gt;MMs!$E$4,+$B$1*C40/MMs!$E$4,+$B$1*C40/A41)</f>
        <v>4.3047888824058376E-8</v>
      </c>
      <c r="D41" s="56">
        <f>IF(A41&lt;MMs!$E$4,C41,0)</f>
        <v>0</v>
      </c>
    </row>
    <row r="42" spans="1:4" x14ac:dyDescent="0.25">
      <c r="A42" s="56">
        <v>35</v>
      </c>
      <c r="B42" s="56">
        <f t="shared" si="1"/>
        <v>0</v>
      </c>
      <c r="C42" s="56">
        <f>IF(A42&gt;MMs!$E$4,+$B$1*C41/MMs!$E$4,+$B$1*C41/A42)</f>
        <v>2.6904930515036484E-8</v>
      </c>
      <c r="D42" s="56">
        <f>IF(A42&lt;MMs!$E$4,C42,0)</f>
        <v>0</v>
      </c>
    </row>
    <row r="43" spans="1:4" x14ac:dyDescent="0.25">
      <c r="A43" s="56">
        <v>36</v>
      </c>
      <c r="B43" s="56">
        <f t="shared" si="1"/>
        <v>0</v>
      </c>
      <c r="C43" s="56">
        <f>IF(A43&gt;MMs!$E$4,+$B$1*C42/MMs!$E$4,+$B$1*C42/A43)</f>
        <v>1.6815581571897801E-8</v>
      </c>
      <c r="D43" s="56">
        <f>IF(A43&lt;MMs!$E$4,C43,0)</f>
        <v>0</v>
      </c>
    </row>
    <row r="44" spans="1:4" x14ac:dyDescent="0.25">
      <c r="A44" s="56">
        <v>37</v>
      </c>
      <c r="B44" s="56">
        <f t="shared" si="1"/>
        <v>0</v>
      </c>
      <c r="C44" s="56">
        <f>IF(A44&gt;MMs!$E$4,+$B$1*C43/MMs!$E$4,+$B$1*C43/A44)</f>
        <v>1.0509738482436125E-8</v>
      </c>
      <c r="D44" s="56">
        <f>IF(A44&lt;MMs!$E$4,C44,0)</f>
        <v>0</v>
      </c>
    </row>
    <row r="45" spans="1:4" x14ac:dyDescent="0.25">
      <c r="A45" s="56">
        <v>38</v>
      </c>
      <c r="B45" s="56">
        <f t="shared" si="1"/>
        <v>0</v>
      </c>
      <c r="C45" s="56">
        <f>IF(A45&gt;MMs!$E$4,+$B$1*C44/MMs!$E$4,+$B$1*C44/A45)</f>
        <v>6.5685865515225786E-9</v>
      </c>
      <c r="D45" s="56">
        <f>IF(A45&lt;MMs!$E$4,C45,0)</f>
        <v>0</v>
      </c>
    </row>
    <row r="46" spans="1:4" x14ac:dyDescent="0.25">
      <c r="A46" s="56">
        <v>39</v>
      </c>
      <c r="B46" s="56">
        <f t="shared" si="1"/>
        <v>0</v>
      </c>
      <c r="C46" s="56">
        <f>IF(A46&gt;MMs!$E$4,+$B$1*C45/MMs!$E$4,+$B$1*C45/A46)</f>
        <v>4.1053665947016116E-9</v>
      </c>
      <c r="D46" s="56">
        <f>IF(A46&lt;MMs!$E$4,C46,0)</f>
        <v>0</v>
      </c>
    </row>
    <row r="47" spans="1:4" x14ac:dyDescent="0.25">
      <c r="A47" s="56">
        <v>40</v>
      </c>
      <c r="B47" s="56">
        <f t="shared" si="1"/>
        <v>0</v>
      </c>
      <c r="C47" s="56">
        <f>IF(A47&gt;MMs!$E$4,+$B$1*C46/MMs!$E$4,+$B$1*C46/A47)</f>
        <v>2.5658541216885072E-9</v>
      </c>
      <c r="D47" s="56">
        <f>IF(A47&lt;MMs!$E$4,C47,0)</f>
        <v>0</v>
      </c>
    </row>
    <row r="48" spans="1:4" x14ac:dyDescent="0.25">
      <c r="A48" s="56">
        <v>41</v>
      </c>
      <c r="B48" s="56">
        <f t="shared" si="1"/>
        <v>0</v>
      </c>
      <c r="C48" s="56">
        <f>IF(A48&gt;MMs!$E$4,+$B$1*C47/MMs!$E$4,+$B$1*C47/A48)</f>
        <v>1.6036588260553169E-9</v>
      </c>
      <c r="D48" s="56">
        <f>IF(A48&lt;MMs!$E$4,C48,0)</f>
        <v>0</v>
      </c>
    </row>
    <row r="49" spans="1:4" x14ac:dyDescent="0.25">
      <c r="A49" s="56">
        <v>42</v>
      </c>
      <c r="B49" s="56">
        <f t="shared" si="1"/>
        <v>0</v>
      </c>
      <c r="C49" s="56">
        <f>IF(A49&gt;MMs!$E$4,+$B$1*C48/MMs!$E$4,+$B$1*C48/A49)</f>
        <v>1.0022867662845731E-9</v>
      </c>
      <c r="D49" s="56">
        <f>IF(A49&lt;MMs!$E$4,C49,0)</f>
        <v>0</v>
      </c>
    </row>
    <row r="50" spans="1:4" x14ac:dyDescent="0.25">
      <c r="A50" s="56">
        <v>43</v>
      </c>
      <c r="B50" s="56">
        <f t="shared" si="1"/>
        <v>0</v>
      </c>
      <c r="C50" s="56">
        <f>IF(A50&gt;MMs!$E$4,+$B$1*C49/MMs!$E$4,+$B$1*C49/A50)</f>
        <v>6.2642922892785818E-10</v>
      </c>
      <c r="D50" s="56">
        <f>IF(A50&lt;MMs!$E$4,C50,0)</f>
        <v>0</v>
      </c>
    </row>
    <row r="51" spans="1:4" x14ac:dyDescent="0.25">
      <c r="A51" s="56">
        <v>44</v>
      </c>
      <c r="B51" s="56">
        <f t="shared" si="1"/>
        <v>0</v>
      </c>
      <c r="C51" s="56">
        <f>IF(A51&gt;MMs!$E$4,+$B$1*C50/MMs!$E$4,+$B$1*C50/A51)</f>
        <v>3.9151826807991135E-10</v>
      </c>
      <c r="D51" s="56">
        <f>IF(A51&lt;MMs!$E$4,C51,0)</f>
        <v>0</v>
      </c>
    </row>
    <row r="52" spans="1:4" x14ac:dyDescent="0.25">
      <c r="A52" s="56">
        <v>45</v>
      </c>
      <c r="B52" s="56">
        <f t="shared" si="1"/>
        <v>0</v>
      </c>
      <c r="C52" s="56">
        <f>IF(A52&gt;MMs!$E$4,+$B$1*C51/MMs!$E$4,+$B$1*C51/A52)</f>
        <v>2.4469891754994458E-10</v>
      </c>
      <c r="D52" s="56">
        <f>IF(A52&lt;MMs!$E$4,C52,0)</f>
        <v>0</v>
      </c>
    </row>
    <row r="53" spans="1:4" x14ac:dyDescent="0.25">
      <c r="A53" s="56">
        <v>46</v>
      </c>
      <c r="B53" s="56">
        <f t="shared" si="1"/>
        <v>0</v>
      </c>
      <c r="C53" s="56">
        <f>IF(A53&gt;MMs!$E$4,+$B$1*C52/MMs!$E$4,+$B$1*C52/A53)</f>
        <v>1.5293682346871535E-10</v>
      </c>
      <c r="D53" s="56">
        <f>IF(A53&lt;MMs!$E$4,C53,0)</f>
        <v>0</v>
      </c>
    </row>
    <row r="54" spans="1:4" x14ac:dyDescent="0.25">
      <c r="A54" s="56">
        <v>47</v>
      </c>
      <c r="B54" s="56">
        <f t="shared" si="1"/>
        <v>0</v>
      </c>
      <c r="C54" s="56">
        <f>IF(A54&gt;MMs!$E$4,+$B$1*C53/MMs!$E$4,+$B$1*C53/A54)</f>
        <v>9.5585514667947089E-11</v>
      </c>
      <c r="D54" s="56">
        <f>IF(A54&lt;MMs!$E$4,C54,0)</f>
        <v>0</v>
      </c>
    </row>
    <row r="55" spans="1:4" x14ac:dyDescent="0.25">
      <c r="A55" s="56">
        <v>48</v>
      </c>
      <c r="B55" s="56">
        <f t="shared" si="1"/>
        <v>0</v>
      </c>
      <c r="C55" s="56">
        <f>IF(A55&gt;MMs!$E$4,+$B$1*C54/MMs!$E$4,+$B$1*C54/A55)</f>
        <v>5.9740946667466934E-11</v>
      </c>
      <c r="D55" s="56">
        <f>IF(A55&lt;MMs!$E$4,C55,0)</f>
        <v>0</v>
      </c>
    </row>
    <row r="56" spans="1:4" x14ac:dyDescent="0.25">
      <c r="A56" s="56">
        <v>49</v>
      </c>
      <c r="B56" s="56">
        <f t="shared" si="1"/>
        <v>0</v>
      </c>
      <c r="C56" s="56">
        <f>IF(A56&gt;MMs!$E$4,+$B$1*C55/MMs!$E$4,+$B$1*C55/A56)</f>
        <v>3.7338091667166834E-11</v>
      </c>
      <c r="D56" s="56">
        <f>IF(A56&lt;MMs!$E$4,C56,0)</f>
        <v>0</v>
      </c>
    </row>
    <row r="57" spans="1:4" x14ac:dyDescent="0.25">
      <c r="A57" s="56">
        <v>50</v>
      </c>
      <c r="B57" s="56">
        <f t="shared" si="1"/>
        <v>0</v>
      </c>
      <c r="C57" s="56">
        <f>IF(A57&gt;MMs!$E$4,+$B$1*C56/MMs!$E$4,+$B$1*C56/A57)</f>
        <v>2.333630729197927E-11</v>
      </c>
      <c r="D57" s="56">
        <f>IF(A57&lt;MMs!$E$4,C57,0)</f>
        <v>0</v>
      </c>
    </row>
    <row r="58" spans="1:4" x14ac:dyDescent="0.25">
      <c r="A58" s="56">
        <v>51</v>
      </c>
      <c r="B58" s="56">
        <f t="shared" si="1"/>
        <v>0</v>
      </c>
      <c r="C58" s="56">
        <f>IF(A58&gt;MMs!$E$4,+$B$1*C57/MMs!$E$4,+$B$1*C57/A58)</f>
        <v>1.4585192057487044E-11</v>
      </c>
      <c r="D58" s="56">
        <f>IF(A58&lt;MMs!$E$4,C58,0)</f>
        <v>0</v>
      </c>
    </row>
    <row r="59" spans="1:4" x14ac:dyDescent="0.25">
      <c r="A59" s="56">
        <v>52</v>
      </c>
      <c r="B59" s="56">
        <f t="shared" si="1"/>
        <v>0</v>
      </c>
      <c r="C59" s="56">
        <f>IF(A59&gt;MMs!$E$4,+$B$1*C58/MMs!$E$4,+$B$1*C58/A59)</f>
        <v>9.1157450359294035E-12</v>
      </c>
      <c r="D59" s="56">
        <f>IF(A59&lt;MMs!$E$4,C59,0)</f>
        <v>0</v>
      </c>
    </row>
    <row r="60" spans="1:4" x14ac:dyDescent="0.25">
      <c r="A60" s="56">
        <v>53</v>
      </c>
      <c r="B60" s="56">
        <f t="shared" si="1"/>
        <v>0</v>
      </c>
      <c r="C60" s="56">
        <f>IF(A60&gt;MMs!$E$4,+$B$1*C59/MMs!$E$4,+$B$1*C59/A60)</f>
        <v>5.6973406474558768E-12</v>
      </c>
      <c r="D60" s="56">
        <f>IF(A60&lt;MMs!$E$4,C60,0)</f>
        <v>0</v>
      </c>
    </row>
    <row r="61" spans="1:4" x14ac:dyDescent="0.25">
      <c r="A61" s="56">
        <v>54</v>
      </c>
      <c r="B61" s="56">
        <f t="shared" si="1"/>
        <v>0</v>
      </c>
      <c r="C61" s="56">
        <f>IF(A61&gt;MMs!$E$4,+$B$1*C60/MMs!$E$4,+$B$1*C60/A61)</f>
        <v>3.5608379046599228E-12</v>
      </c>
      <c r="D61" s="56">
        <f>IF(A61&lt;MMs!$E$4,C61,0)</f>
        <v>0</v>
      </c>
    </row>
    <row r="62" spans="1:4" x14ac:dyDescent="0.25">
      <c r="A62" s="56">
        <v>55</v>
      </c>
      <c r="B62" s="56">
        <f t="shared" si="1"/>
        <v>0</v>
      </c>
      <c r="C62" s="56">
        <f>IF(A62&gt;MMs!$E$4,+$B$1*C61/MMs!$E$4,+$B$1*C61/A62)</f>
        <v>2.2255236904124517E-12</v>
      </c>
      <c r="D62" s="56">
        <f>IF(A62&lt;MMs!$E$4,C62,0)</f>
        <v>0</v>
      </c>
    </row>
    <row r="63" spans="1:4" x14ac:dyDescent="0.25">
      <c r="A63" s="56">
        <v>56</v>
      </c>
      <c r="B63" s="56">
        <f t="shared" si="1"/>
        <v>0</v>
      </c>
      <c r="C63" s="56">
        <f>IF(A63&gt;MMs!$E$4,+$B$1*C62/MMs!$E$4,+$B$1*C62/A63)</f>
        <v>1.3909523065077824E-12</v>
      </c>
      <c r="D63" s="56">
        <f>IF(A63&lt;MMs!$E$4,C63,0)</f>
        <v>0</v>
      </c>
    </row>
    <row r="64" spans="1:4" x14ac:dyDescent="0.25">
      <c r="A64" s="56">
        <v>57</v>
      </c>
      <c r="B64" s="56">
        <f t="shared" si="1"/>
        <v>0</v>
      </c>
      <c r="C64" s="56">
        <f>IF(A64&gt;MMs!$E$4,+$B$1*C63/MMs!$E$4,+$B$1*C63/A64)</f>
        <v>8.6934519156736397E-13</v>
      </c>
      <c r="D64" s="56">
        <f>IF(A64&lt;MMs!$E$4,C64,0)</f>
        <v>0</v>
      </c>
    </row>
    <row r="65" spans="1:4" x14ac:dyDescent="0.25">
      <c r="A65" s="56">
        <v>58</v>
      </c>
      <c r="B65" s="56">
        <f t="shared" si="1"/>
        <v>0</v>
      </c>
      <c r="C65" s="56">
        <f>IF(A65&gt;MMs!$E$4,+$B$1*C64/MMs!$E$4,+$B$1*C64/A65)</f>
        <v>5.4334074472960248E-13</v>
      </c>
      <c r="D65" s="56">
        <f>IF(A65&lt;MMs!$E$4,C65,0)</f>
        <v>0</v>
      </c>
    </row>
    <row r="66" spans="1:4" x14ac:dyDescent="0.25">
      <c r="A66" s="56">
        <v>59</v>
      </c>
      <c r="B66" s="56">
        <f t="shared" si="1"/>
        <v>0</v>
      </c>
      <c r="C66" s="56">
        <f>IF(A66&gt;MMs!$E$4,+$B$1*C65/MMs!$E$4,+$B$1*C65/A66)</f>
        <v>3.3958796545600157E-13</v>
      </c>
      <c r="D66" s="56">
        <f>IF(A66&lt;MMs!$E$4,C66,0)</f>
        <v>0</v>
      </c>
    </row>
    <row r="67" spans="1:4" x14ac:dyDescent="0.25">
      <c r="A67" s="56">
        <v>60</v>
      </c>
      <c r="B67" s="56">
        <f t="shared" si="1"/>
        <v>0</v>
      </c>
      <c r="C67" s="56">
        <f>IF(A67&gt;MMs!$E$4,+$B$1*C66/MMs!$E$4,+$B$1*C66/A67)</f>
        <v>2.1224247841000098E-13</v>
      </c>
      <c r="D67" s="56">
        <f>IF(A67&lt;MMs!$E$4,C67,0)</f>
        <v>0</v>
      </c>
    </row>
    <row r="68" spans="1:4" x14ac:dyDescent="0.25">
      <c r="A68" s="56">
        <v>61</v>
      </c>
      <c r="B68" s="56">
        <f t="shared" si="1"/>
        <v>0</v>
      </c>
      <c r="C68" s="56">
        <f>IF(A68&gt;MMs!$E$4,+$B$1*C67/MMs!$E$4,+$B$1*C67/A68)</f>
        <v>1.3265154900625062E-13</v>
      </c>
      <c r="D68" s="56">
        <f>IF(A68&lt;MMs!$E$4,C68,0)</f>
        <v>0</v>
      </c>
    </row>
    <row r="69" spans="1:4" x14ac:dyDescent="0.25">
      <c r="A69" s="56">
        <v>62</v>
      </c>
      <c r="B69" s="56">
        <f t="shared" si="1"/>
        <v>0</v>
      </c>
      <c r="C69" s="56">
        <f>IF(A69&gt;MMs!$E$4,+$B$1*C68/MMs!$E$4,+$B$1*C68/A69)</f>
        <v>8.2907218128906643E-14</v>
      </c>
      <c r="D69" s="56">
        <f>IF(A69&lt;MMs!$E$4,C69,0)</f>
        <v>0</v>
      </c>
    </row>
    <row r="70" spans="1:4" x14ac:dyDescent="0.25">
      <c r="A70" s="56">
        <v>63</v>
      </c>
      <c r="B70" s="56">
        <f t="shared" si="1"/>
        <v>0</v>
      </c>
      <c r="C70" s="56">
        <f>IF(A70&gt;MMs!$E$4,+$B$1*C69/MMs!$E$4,+$B$1*C69/A70)</f>
        <v>5.1817011330566649E-14</v>
      </c>
      <c r="D70" s="56">
        <f>IF(A70&lt;MMs!$E$4,C70,0)</f>
        <v>0</v>
      </c>
    </row>
    <row r="71" spans="1:4" x14ac:dyDescent="0.25">
      <c r="A71" s="56">
        <v>64</v>
      </c>
      <c r="B71" s="56">
        <f t="shared" si="1"/>
        <v>0</v>
      </c>
      <c r="C71" s="56">
        <f>IF(A71&gt;MMs!$E$4,+$B$1*C70/MMs!$E$4,+$B$1*C70/A71)</f>
        <v>3.2385632081604157E-14</v>
      </c>
      <c r="D71" s="56">
        <f>IF(A71&lt;MMs!$E$4,C71,0)</f>
        <v>0</v>
      </c>
    </row>
    <row r="72" spans="1:4" x14ac:dyDescent="0.25">
      <c r="A72" s="56">
        <v>65</v>
      </c>
      <c r="B72" s="56">
        <f t="shared" si="1"/>
        <v>0</v>
      </c>
      <c r="C72" s="56">
        <f>IF(A72&gt;MMs!$E$4,+$B$1*C71/MMs!$E$4,+$B$1*C71/A72)</f>
        <v>2.02410200510026E-14</v>
      </c>
      <c r="D72" s="56">
        <f>IF(A72&lt;MMs!$E$4,C72,0)</f>
        <v>0</v>
      </c>
    </row>
    <row r="73" spans="1:4" x14ac:dyDescent="0.25">
      <c r="A73" s="56">
        <v>66</v>
      </c>
      <c r="B73" s="56">
        <f t="shared" ref="B73:B104" si="2">IF(A73&gt;$E$1,0,+B72*$B$1/A73)</f>
        <v>0</v>
      </c>
      <c r="C73" s="56">
        <f>IF(A73&gt;MMs!$E$4,+$B$1*C72/MMs!$E$4,+$B$1*C72/A73)</f>
        <v>1.2650637531876625E-14</v>
      </c>
      <c r="D73" s="56">
        <f>IF(A73&lt;MMs!$E$4,C73,0)</f>
        <v>0</v>
      </c>
    </row>
    <row r="74" spans="1:4" x14ac:dyDescent="0.25">
      <c r="A74" s="56">
        <v>67</v>
      </c>
      <c r="B74" s="56">
        <f t="shared" si="2"/>
        <v>0</v>
      </c>
      <c r="C74" s="56">
        <f>IF(A74&gt;MMs!$E$4,+$B$1*C73/MMs!$E$4,+$B$1*C73/A74)</f>
        <v>7.9066484574228911E-15</v>
      </c>
      <c r="D74" s="56">
        <f>IF(A74&lt;MMs!$E$4,C74,0)</f>
        <v>0</v>
      </c>
    </row>
    <row r="75" spans="1:4" x14ac:dyDescent="0.25">
      <c r="A75" s="56">
        <v>68</v>
      </c>
      <c r="B75" s="56">
        <f t="shared" si="2"/>
        <v>0</v>
      </c>
      <c r="C75" s="56">
        <f>IF(A75&gt;MMs!$E$4,+$B$1*C74/MMs!$E$4,+$B$1*C74/A75)</f>
        <v>4.9416552858893065E-15</v>
      </c>
      <c r="D75" s="56">
        <f>IF(A75&lt;MMs!$E$4,C75,0)</f>
        <v>0</v>
      </c>
    </row>
    <row r="76" spans="1:4" x14ac:dyDescent="0.25">
      <c r="A76" s="56">
        <v>69</v>
      </c>
      <c r="B76" s="56">
        <f t="shared" si="2"/>
        <v>0</v>
      </c>
      <c r="C76" s="56">
        <f>IF(A76&gt;MMs!$E$4,+$B$1*C75/MMs!$E$4,+$B$1*C75/A76)</f>
        <v>3.0885345536808168E-15</v>
      </c>
      <c r="D76" s="56">
        <f>IF(A76&lt;MMs!$E$4,C76,0)</f>
        <v>0</v>
      </c>
    </row>
    <row r="77" spans="1:4" x14ac:dyDescent="0.25">
      <c r="A77" s="56">
        <v>70</v>
      </c>
      <c r="B77" s="56">
        <f t="shared" si="2"/>
        <v>0</v>
      </c>
      <c r="C77" s="56">
        <f>IF(A77&gt;MMs!$E$4,+$B$1*C76/MMs!$E$4,+$B$1*C76/A77)</f>
        <v>1.9303340960505103E-15</v>
      </c>
      <c r="D77" s="56">
        <f>IF(A77&lt;MMs!$E$4,C77,0)</f>
        <v>0</v>
      </c>
    </row>
    <row r="78" spans="1:4" x14ac:dyDescent="0.25">
      <c r="A78" s="56">
        <v>71</v>
      </c>
      <c r="B78" s="56">
        <f t="shared" si="2"/>
        <v>0</v>
      </c>
      <c r="C78" s="56">
        <f>IF(A78&gt;MMs!$E$4,+$B$1*C77/MMs!$E$4,+$B$1*C77/A78)</f>
        <v>1.2064588100315689E-15</v>
      </c>
      <c r="D78" s="56">
        <f>IF(A78&lt;MMs!$E$4,C78,0)</f>
        <v>0</v>
      </c>
    </row>
    <row r="79" spans="1:4" x14ac:dyDescent="0.25">
      <c r="A79" s="56">
        <v>72</v>
      </c>
      <c r="B79" s="56">
        <f t="shared" si="2"/>
        <v>0</v>
      </c>
      <c r="C79" s="56">
        <f>IF(A79&gt;MMs!$E$4,+$B$1*C78/MMs!$E$4,+$B$1*C78/A79)</f>
        <v>7.5403675626973061E-16</v>
      </c>
      <c r="D79" s="56">
        <f>IF(A79&lt;MMs!$E$4,C79,0)</f>
        <v>0</v>
      </c>
    </row>
    <row r="80" spans="1:4" x14ac:dyDescent="0.25">
      <c r="A80" s="56">
        <v>73</v>
      </c>
      <c r="B80" s="56">
        <f t="shared" si="2"/>
        <v>0</v>
      </c>
      <c r="C80" s="56">
        <f>IF(A80&gt;MMs!$E$4,+$B$1*C79/MMs!$E$4,+$B$1*C79/A80)</f>
        <v>4.7127297266858167E-16</v>
      </c>
      <c r="D80" s="56">
        <f>IF(A80&lt;MMs!$E$4,C80,0)</f>
        <v>0</v>
      </c>
    </row>
    <row r="81" spans="1:4" x14ac:dyDescent="0.25">
      <c r="A81" s="56">
        <v>74</v>
      </c>
      <c r="B81" s="56">
        <f t="shared" si="2"/>
        <v>0</v>
      </c>
      <c r="C81" s="56">
        <f>IF(A81&gt;MMs!$E$4,+$B$1*C80/MMs!$E$4,+$B$1*C80/A81)</f>
        <v>2.9454560791786354E-16</v>
      </c>
      <c r="D81" s="56">
        <f>IF(A81&lt;MMs!$E$4,C81,0)</f>
        <v>0</v>
      </c>
    </row>
    <row r="82" spans="1:4" x14ac:dyDescent="0.25">
      <c r="A82" s="56">
        <v>75</v>
      </c>
      <c r="B82" s="56">
        <f t="shared" si="2"/>
        <v>0</v>
      </c>
      <c r="C82" s="56">
        <f>IF(A82&gt;MMs!$E$4,+$B$1*C81/MMs!$E$4,+$B$1*C81/A82)</f>
        <v>1.8409100494866472E-16</v>
      </c>
      <c r="D82" s="56">
        <f>IF(A82&lt;MMs!$E$4,C82,0)</f>
        <v>0</v>
      </c>
    </row>
    <row r="83" spans="1:4" x14ac:dyDescent="0.25">
      <c r="A83" s="56">
        <v>76</v>
      </c>
      <c r="B83" s="56">
        <f t="shared" si="2"/>
        <v>0</v>
      </c>
      <c r="C83" s="56">
        <f>IF(A83&gt;MMs!$E$4,+$B$1*C82/MMs!$E$4,+$B$1*C82/A83)</f>
        <v>1.1505687809291546E-16</v>
      </c>
      <c r="D83" s="56">
        <f>IF(A83&lt;MMs!$E$4,C83,0)</f>
        <v>0</v>
      </c>
    </row>
    <row r="84" spans="1:4" x14ac:dyDescent="0.25">
      <c r="A84" s="56">
        <v>77</v>
      </c>
      <c r="B84" s="56">
        <f t="shared" si="2"/>
        <v>0</v>
      </c>
      <c r="C84" s="56">
        <f>IF(A84&gt;MMs!$E$4,+$B$1*C83/MMs!$E$4,+$B$1*C83/A84)</f>
        <v>7.1910548808072162E-17</v>
      </c>
      <c r="D84" s="56">
        <f>IF(A84&lt;MMs!$E$4,C84,0)</f>
        <v>0</v>
      </c>
    </row>
    <row r="85" spans="1:4" x14ac:dyDescent="0.25">
      <c r="A85" s="56">
        <v>78</v>
      </c>
      <c r="B85" s="56">
        <f t="shared" si="2"/>
        <v>0</v>
      </c>
      <c r="C85" s="56">
        <f>IF(A85&gt;MMs!$E$4,+$B$1*C84/MMs!$E$4,+$B$1*C84/A85)</f>
        <v>4.4944093005045101E-17</v>
      </c>
      <c r="D85" s="56">
        <f>IF(A85&lt;MMs!$E$4,C85,0)</f>
        <v>0</v>
      </c>
    </row>
    <row r="86" spans="1:4" x14ac:dyDescent="0.25">
      <c r="A86" s="56">
        <v>79</v>
      </c>
      <c r="B86" s="56">
        <f t="shared" si="2"/>
        <v>0</v>
      </c>
      <c r="C86" s="56">
        <f>IF(A86&gt;MMs!$E$4,+$B$1*C85/MMs!$E$4,+$B$1*C85/A86)</f>
        <v>2.8090058128153188E-17</v>
      </c>
      <c r="D86" s="56">
        <f>IF(A86&lt;MMs!$E$4,C86,0)</f>
        <v>0</v>
      </c>
    </row>
    <row r="87" spans="1:4" x14ac:dyDescent="0.25">
      <c r="A87" s="56">
        <v>80</v>
      </c>
      <c r="B87" s="56">
        <f t="shared" si="2"/>
        <v>0</v>
      </c>
      <c r="C87" s="56">
        <f>IF(A87&gt;MMs!$E$4,+$B$1*C86/MMs!$E$4,+$B$1*C86/A87)</f>
        <v>1.7556286330095743E-17</v>
      </c>
      <c r="D87" s="56">
        <f>IF(A87&lt;MMs!$E$4,C87,0)</f>
        <v>0</v>
      </c>
    </row>
    <row r="88" spans="1:4" x14ac:dyDescent="0.25">
      <c r="A88" s="56">
        <v>81</v>
      </c>
      <c r="B88" s="56">
        <f t="shared" si="2"/>
        <v>0</v>
      </c>
      <c r="C88" s="56">
        <f>IF(A88&gt;MMs!$E$4,+$B$1*C87/MMs!$E$4,+$B$1*C87/A88)</f>
        <v>1.097267895630984E-17</v>
      </c>
      <c r="D88" s="56">
        <f>IF(A88&lt;MMs!$E$4,C88,0)</f>
        <v>0</v>
      </c>
    </row>
    <row r="89" spans="1:4" x14ac:dyDescent="0.25">
      <c r="A89" s="56">
        <v>82</v>
      </c>
      <c r="B89" s="56">
        <f t="shared" si="2"/>
        <v>0</v>
      </c>
      <c r="C89" s="56">
        <f>IF(A89&gt;MMs!$E$4,+$B$1*C88/MMs!$E$4,+$B$1*C88/A89)</f>
        <v>6.8579243476936496E-18</v>
      </c>
      <c r="D89" s="56">
        <f>IF(A89&lt;MMs!$E$4,C89,0)</f>
        <v>0</v>
      </c>
    </row>
    <row r="90" spans="1:4" x14ac:dyDescent="0.25">
      <c r="A90" s="56">
        <v>83</v>
      </c>
      <c r="B90" s="56">
        <f t="shared" si="2"/>
        <v>0</v>
      </c>
      <c r="C90" s="56">
        <f>IF(A90&gt;MMs!$E$4,+$B$1*C89/MMs!$E$4,+$B$1*C89/A90)</f>
        <v>4.2862027173085311E-18</v>
      </c>
      <c r="D90" s="56">
        <f>IF(A90&lt;MMs!$E$4,C90,0)</f>
        <v>0</v>
      </c>
    </row>
    <row r="91" spans="1:4" x14ac:dyDescent="0.25">
      <c r="A91" s="56">
        <v>84</v>
      </c>
      <c r="B91" s="56">
        <f t="shared" si="2"/>
        <v>0</v>
      </c>
      <c r="C91" s="56">
        <f>IF(A91&gt;MMs!$E$4,+$B$1*C90/MMs!$E$4,+$B$1*C90/A91)</f>
        <v>2.678876698317832E-18</v>
      </c>
      <c r="D91" s="56">
        <f>IF(A91&lt;MMs!$E$4,C91,0)</f>
        <v>0</v>
      </c>
    </row>
    <row r="92" spans="1:4" x14ac:dyDescent="0.25">
      <c r="A92" s="56">
        <v>85</v>
      </c>
      <c r="B92" s="56">
        <f t="shared" si="2"/>
        <v>0</v>
      </c>
      <c r="C92" s="56">
        <f>IF(A92&gt;MMs!$E$4,+$B$1*C91/MMs!$E$4,+$B$1*C91/A92)</f>
        <v>1.674297936448645E-18</v>
      </c>
      <c r="D92" s="56">
        <f>IF(A92&lt;MMs!$E$4,C92,0)</f>
        <v>0</v>
      </c>
    </row>
    <row r="93" spans="1:4" x14ac:dyDescent="0.25">
      <c r="A93" s="56">
        <v>86</v>
      </c>
      <c r="B93" s="56">
        <f t="shared" si="2"/>
        <v>0</v>
      </c>
      <c r="C93" s="56">
        <f>IF(A93&gt;MMs!$E$4,+$B$1*C92/MMs!$E$4,+$B$1*C92/A93)</f>
        <v>1.0464362102804032E-18</v>
      </c>
      <c r="D93" s="56">
        <f>IF(A93&lt;MMs!$E$4,C93,0)</f>
        <v>0</v>
      </c>
    </row>
    <row r="94" spans="1:4" x14ac:dyDescent="0.25">
      <c r="A94" s="56">
        <v>87</v>
      </c>
      <c r="B94" s="56">
        <f t="shared" si="2"/>
        <v>0</v>
      </c>
      <c r="C94" s="56">
        <f>IF(A94&gt;MMs!$E$4,+$B$1*C93/MMs!$E$4,+$B$1*C93/A94)</f>
        <v>6.5402263142525202E-19</v>
      </c>
      <c r="D94" s="56">
        <f>IF(A94&lt;MMs!$E$4,C94,0)</f>
        <v>0</v>
      </c>
    </row>
    <row r="95" spans="1:4" x14ac:dyDescent="0.25">
      <c r="A95" s="56">
        <v>88</v>
      </c>
      <c r="B95" s="56">
        <f t="shared" si="2"/>
        <v>0</v>
      </c>
      <c r="C95" s="56">
        <f>IF(A95&gt;MMs!$E$4,+$B$1*C94/MMs!$E$4,+$B$1*C94/A95)</f>
        <v>4.0876414464078252E-19</v>
      </c>
      <c r="D95" s="56">
        <f>IF(A95&lt;MMs!$E$4,C95,0)</f>
        <v>0</v>
      </c>
    </row>
    <row r="96" spans="1:4" x14ac:dyDescent="0.25">
      <c r="A96" s="56">
        <v>89</v>
      </c>
      <c r="B96" s="56">
        <f t="shared" si="2"/>
        <v>0</v>
      </c>
      <c r="C96" s="56">
        <f>IF(A96&gt;MMs!$E$4,+$B$1*C95/MMs!$E$4,+$B$1*C95/A96)</f>
        <v>2.554775904004891E-19</v>
      </c>
      <c r="D96" s="56">
        <f>IF(A96&lt;MMs!$E$4,C96,0)</f>
        <v>0</v>
      </c>
    </row>
    <row r="97" spans="1:4" x14ac:dyDescent="0.25">
      <c r="A97" s="56">
        <v>90</v>
      </c>
      <c r="B97" s="56">
        <f t="shared" si="2"/>
        <v>0</v>
      </c>
      <c r="C97" s="56">
        <f>IF(A97&gt;MMs!$E$4,+$B$1*C96/MMs!$E$4,+$B$1*C96/A97)</f>
        <v>1.5967349400030569E-19</v>
      </c>
      <c r="D97" s="56">
        <f>IF(A97&lt;MMs!$E$4,C97,0)</f>
        <v>0</v>
      </c>
    </row>
    <row r="98" spans="1:4" x14ac:dyDescent="0.25">
      <c r="A98" s="56">
        <v>91</v>
      </c>
      <c r="B98" s="56">
        <f t="shared" si="2"/>
        <v>0</v>
      </c>
      <c r="C98" s="56">
        <f>IF(A98&gt;MMs!$E$4,+$B$1*C97/MMs!$E$4,+$B$1*C97/A98)</f>
        <v>9.9795933750191058E-20</v>
      </c>
      <c r="D98" s="56">
        <f>IF(A98&lt;MMs!$E$4,C98,0)</f>
        <v>0</v>
      </c>
    </row>
    <row r="99" spans="1:4" x14ac:dyDescent="0.25">
      <c r="A99" s="56">
        <v>92</v>
      </c>
      <c r="B99" s="56">
        <f t="shared" si="2"/>
        <v>0</v>
      </c>
      <c r="C99" s="56">
        <f>IF(A99&gt;MMs!$E$4,+$B$1*C98/MMs!$E$4,+$B$1*C98/A99)</f>
        <v>6.237245859386941E-20</v>
      </c>
      <c r="D99" s="56">
        <f>IF(A99&lt;MMs!$E$4,C99,0)</f>
        <v>0</v>
      </c>
    </row>
    <row r="100" spans="1:4" x14ac:dyDescent="0.25">
      <c r="A100" s="56">
        <v>93</v>
      </c>
      <c r="B100" s="56">
        <f t="shared" si="2"/>
        <v>0</v>
      </c>
      <c r="C100" s="56">
        <f>IF(A100&gt;MMs!$E$4,+$B$1*C99/MMs!$E$4,+$B$1*C99/A100)</f>
        <v>3.8982786621168381E-20</v>
      </c>
      <c r="D100" s="56">
        <f>IF(A100&lt;MMs!$E$4,C100,0)</f>
        <v>0</v>
      </c>
    </row>
    <row r="101" spans="1:4" x14ac:dyDescent="0.25">
      <c r="A101" s="56">
        <v>94</v>
      </c>
      <c r="B101" s="56">
        <f t="shared" si="2"/>
        <v>0</v>
      </c>
      <c r="C101" s="56">
        <f>IF(A101&gt;MMs!$E$4,+$B$1*C100/MMs!$E$4,+$B$1*C100/A101)</f>
        <v>2.4364241638230239E-20</v>
      </c>
      <c r="D101" s="56">
        <f>IF(A101&lt;MMs!$E$4,C101,0)</f>
        <v>0</v>
      </c>
    </row>
    <row r="102" spans="1:4" x14ac:dyDescent="0.25">
      <c r="A102" s="56">
        <v>95</v>
      </c>
      <c r="B102" s="56">
        <f t="shared" si="2"/>
        <v>0</v>
      </c>
      <c r="C102" s="56">
        <f>IF(A102&gt;MMs!$E$4,+$B$1*C101/MMs!$E$4,+$B$1*C101/A102)</f>
        <v>1.5227651023893898E-20</v>
      </c>
      <c r="D102" s="56">
        <f>IF(A102&lt;MMs!$E$4,C102,0)</f>
        <v>0</v>
      </c>
    </row>
    <row r="103" spans="1:4" x14ac:dyDescent="0.25">
      <c r="A103" s="56">
        <v>96</v>
      </c>
      <c r="B103" s="56">
        <f t="shared" si="2"/>
        <v>0</v>
      </c>
      <c r="C103" s="56">
        <f>IF(A103&gt;MMs!$E$4,+$B$1*C102/MMs!$E$4,+$B$1*C102/A103)</f>
        <v>9.5172818899336862E-21</v>
      </c>
      <c r="D103" s="56">
        <f>IF(A103&lt;MMs!$E$4,C103,0)</f>
        <v>0</v>
      </c>
    </row>
    <row r="104" spans="1:4" x14ac:dyDescent="0.25">
      <c r="A104" s="56">
        <v>97</v>
      </c>
      <c r="B104" s="56">
        <f t="shared" si="2"/>
        <v>0</v>
      </c>
      <c r="C104" s="56">
        <f>IF(A104&gt;MMs!$E$4,+$B$1*C103/MMs!$E$4,+$B$1*C103/A104)</f>
        <v>5.9483011812085541E-21</v>
      </c>
      <c r="D104" s="56">
        <f>IF(A104&lt;MMs!$E$4,C104,0)</f>
        <v>0</v>
      </c>
    </row>
    <row r="105" spans="1:4" x14ac:dyDescent="0.25">
      <c r="A105" s="56">
        <v>98</v>
      </c>
      <c r="B105" s="56">
        <f t="shared" ref="B105:B136" si="3">IF(A105&gt;$E$1,0,+B104*$B$1/A105)</f>
        <v>0</v>
      </c>
      <c r="C105" s="56">
        <f>IF(A105&gt;MMs!$E$4,+$B$1*C104/MMs!$E$4,+$B$1*C104/A105)</f>
        <v>3.7176882382553465E-21</v>
      </c>
      <c r="D105" s="56">
        <f>IF(A105&lt;MMs!$E$4,C105,0)</f>
        <v>0</v>
      </c>
    </row>
    <row r="106" spans="1:4" x14ac:dyDescent="0.25">
      <c r="A106" s="56">
        <v>99</v>
      </c>
      <c r="B106" s="56">
        <f t="shared" si="3"/>
        <v>0</v>
      </c>
      <c r="C106" s="56">
        <f>IF(A106&gt;MMs!$E$4,+$B$1*C105/MMs!$E$4,+$B$1*C105/A106)</f>
        <v>2.3235551489095915E-21</v>
      </c>
      <c r="D106" s="56">
        <f>IF(A106&lt;MMs!$E$4,C106,0)</f>
        <v>0</v>
      </c>
    </row>
    <row r="107" spans="1:4" x14ac:dyDescent="0.25">
      <c r="A107" s="56">
        <v>100</v>
      </c>
      <c r="B107" s="56">
        <f t="shared" si="3"/>
        <v>0</v>
      </c>
      <c r="C107" s="56">
        <f>IF(A107&gt;MMs!$E$4,+$B$1*C106/MMs!$E$4,+$B$1*C106/A107)</f>
        <v>1.4522219680684947E-21</v>
      </c>
      <c r="D107" s="56">
        <f>IF(A107&lt;MMs!$E$4,C107,0)</f>
        <v>0</v>
      </c>
    </row>
    <row r="108" spans="1:4" x14ac:dyDescent="0.25">
      <c r="A108" s="56">
        <v>101</v>
      </c>
      <c r="B108" s="56">
        <f t="shared" si="3"/>
        <v>0</v>
      </c>
      <c r="C108" s="56">
        <f>IF(A108&gt;MMs!$E$4,+$B$1*C107/MMs!$E$4,+$B$1*C107/A108)</f>
        <v>9.0763873004280914E-22</v>
      </c>
      <c r="D108" s="56">
        <f>IF(A108&lt;MMs!$E$4,C108,0)</f>
        <v>0</v>
      </c>
    </row>
    <row r="109" spans="1:4" x14ac:dyDescent="0.25">
      <c r="A109" s="56">
        <v>102</v>
      </c>
      <c r="B109" s="56">
        <f t="shared" si="3"/>
        <v>0</v>
      </c>
      <c r="C109" s="56">
        <f>IF(A109&gt;MMs!$E$4,+$B$1*C108/MMs!$E$4,+$B$1*C108/A109)</f>
        <v>5.6727420627675576E-22</v>
      </c>
      <c r="D109" s="56">
        <f>IF(A109&lt;MMs!$E$4,C109,0)</f>
        <v>0</v>
      </c>
    </row>
    <row r="110" spans="1:4" x14ac:dyDescent="0.25">
      <c r="A110" s="56">
        <v>103</v>
      </c>
      <c r="B110" s="56">
        <f t="shared" si="3"/>
        <v>0</v>
      </c>
      <c r="C110" s="56">
        <f>IF(A110&gt;MMs!$E$4,+$B$1*C109/MMs!$E$4,+$B$1*C109/A110)</f>
        <v>3.5454637892297235E-22</v>
      </c>
      <c r="D110" s="56">
        <f>IF(A110&lt;MMs!$E$4,C110,0)</f>
        <v>0</v>
      </c>
    </row>
    <row r="111" spans="1:4" x14ac:dyDescent="0.25">
      <c r="A111" s="56">
        <v>104</v>
      </c>
      <c r="B111" s="56">
        <f t="shared" si="3"/>
        <v>0</v>
      </c>
      <c r="C111" s="56">
        <f>IF(A111&gt;MMs!$E$4,+$B$1*C110/MMs!$E$4,+$B$1*C110/A111)</f>
        <v>2.2159148682685773E-22</v>
      </c>
      <c r="D111" s="56">
        <f>IF(A111&lt;MMs!$E$4,C111,0)</f>
        <v>0</v>
      </c>
    </row>
    <row r="112" spans="1:4" x14ac:dyDescent="0.25">
      <c r="A112" s="56">
        <v>105</v>
      </c>
      <c r="B112" s="56">
        <f t="shared" si="3"/>
        <v>0</v>
      </c>
      <c r="C112" s="56">
        <f>IF(A112&gt;MMs!$E$4,+$B$1*C111/MMs!$E$4,+$B$1*C111/A112)</f>
        <v>1.3849467926678609E-22</v>
      </c>
      <c r="D112" s="56">
        <f>IF(A112&lt;MMs!$E$4,C112,0)</f>
        <v>0</v>
      </c>
    </row>
    <row r="113" spans="1:4" x14ac:dyDescent="0.25">
      <c r="A113" s="56">
        <v>106</v>
      </c>
      <c r="B113" s="56">
        <f t="shared" si="3"/>
        <v>0</v>
      </c>
      <c r="C113" s="56">
        <f>IF(A113&gt;MMs!$E$4,+$B$1*C112/MMs!$E$4,+$B$1*C112/A113)</f>
        <v>8.6559174541741298E-23</v>
      </c>
      <c r="D113" s="56">
        <f>IF(A113&lt;MMs!$E$4,C113,0)</f>
        <v>0</v>
      </c>
    </row>
    <row r="114" spans="1:4" x14ac:dyDescent="0.25">
      <c r="A114" s="56">
        <v>107</v>
      </c>
      <c r="B114" s="56">
        <f t="shared" si="3"/>
        <v>0</v>
      </c>
      <c r="C114" s="56">
        <f>IF(A114&gt;MMs!$E$4,+$B$1*C113/MMs!$E$4,+$B$1*C113/A114)</f>
        <v>5.4099484088588312E-23</v>
      </c>
      <c r="D114" s="56">
        <f>IF(A114&lt;MMs!$E$4,C114,0)</f>
        <v>0</v>
      </c>
    </row>
    <row r="115" spans="1:4" x14ac:dyDescent="0.25">
      <c r="A115" s="56">
        <v>108</v>
      </c>
      <c r="B115" s="56">
        <f t="shared" si="3"/>
        <v>0</v>
      </c>
      <c r="C115" s="56">
        <f>IF(A115&gt;MMs!$E$4,+$B$1*C114/MMs!$E$4,+$B$1*C114/A115)</f>
        <v>3.3812177555367695E-23</v>
      </c>
      <c r="D115" s="56">
        <f>IF(A115&lt;MMs!$E$4,C115,0)</f>
        <v>0</v>
      </c>
    </row>
    <row r="116" spans="1:4" x14ac:dyDescent="0.25">
      <c r="A116" s="56">
        <v>109</v>
      </c>
      <c r="B116" s="56">
        <f t="shared" si="3"/>
        <v>0</v>
      </c>
      <c r="C116" s="56">
        <f>IF(A116&gt;MMs!$E$4,+$B$1*C115/MMs!$E$4,+$B$1*C115/A116)</f>
        <v>2.113261097210481E-23</v>
      </c>
      <c r="D116" s="56">
        <f>IF(A116&lt;MMs!$E$4,C116,0)</f>
        <v>0</v>
      </c>
    </row>
    <row r="117" spans="1:4" x14ac:dyDescent="0.25">
      <c r="A117" s="56">
        <v>110</v>
      </c>
      <c r="B117" s="56">
        <f t="shared" si="3"/>
        <v>0</v>
      </c>
      <c r="C117" s="56">
        <f>IF(A117&gt;MMs!$E$4,+$B$1*C116/MMs!$E$4,+$B$1*C116/A117)</f>
        <v>1.3207881857565507E-23</v>
      </c>
      <c r="D117" s="56">
        <f>IF(A117&lt;MMs!$E$4,C117,0)</f>
        <v>0</v>
      </c>
    </row>
    <row r="118" spans="1:4" x14ac:dyDescent="0.25">
      <c r="A118" s="56">
        <v>111</v>
      </c>
      <c r="B118" s="56">
        <f t="shared" si="3"/>
        <v>0</v>
      </c>
      <c r="C118" s="56">
        <f>IF(A118&gt;MMs!$E$4,+$B$1*C117/MMs!$E$4,+$B$1*C117/A118)</f>
        <v>8.2549261609784416E-24</v>
      </c>
      <c r="D118" s="56">
        <f>IF(A118&lt;MMs!$E$4,C118,0)</f>
        <v>0</v>
      </c>
    </row>
    <row r="119" spans="1:4" x14ac:dyDescent="0.25">
      <c r="A119" s="56">
        <v>112</v>
      </c>
      <c r="B119" s="56">
        <f t="shared" si="3"/>
        <v>0</v>
      </c>
      <c r="C119" s="56">
        <f>IF(A119&gt;MMs!$E$4,+$B$1*C118/MMs!$E$4,+$B$1*C118/A119)</f>
        <v>5.159328850611526E-24</v>
      </c>
      <c r="D119" s="56">
        <f>IF(A119&lt;MMs!$E$4,C119,0)</f>
        <v>0</v>
      </c>
    </row>
    <row r="120" spans="1:4" x14ac:dyDescent="0.25">
      <c r="A120" s="56">
        <v>113</v>
      </c>
      <c r="B120" s="56">
        <f t="shared" si="3"/>
        <v>0</v>
      </c>
      <c r="C120" s="56">
        <f>IF(A120&gt;MMs!$E$4,+$B$1*C119/MMs!$E$4,+$B$1*C119/A120)</f>
        <v>3.2245805316322038E-24</v>
      </c>
      <c r="D120" s="56">
        <f>IF(A120&lt;MMs!$E$4,C120,0)</f>
        <v>0</v>
      </c>
    </row>
    <row r="121" spans="1:4" x14ac:dyDescent="0.25">
      <c r="A121" s="56">
        <v>114</v>
      </c>
      <c r="B121" s="56">
        <f t="shared" si="3"/>
        <v>0</v>
      </c>
      <c r="C121" s="56">
        <f>IF(A121&gt;MMs!$E$4,+$B$1*C120/MMs!$E$4,+$B$1*C120/A121)</f>
        <v>2.0153628322701274E-24</v>
      </c>
      <c r="D121" s="56">
        <f>IF(A121&lt;MMs!$E$4,C121,0)</f>
        <v>0</v>
      </c>
    </row>
    <row r="122" spans="1:4" x14ac:dyDescent="0.25">
      <c r="A122" s="56">
        <v>115</v>
      </c>
      <c r="B122" s="56">
        <f t="shared" si="3"/>
        <v>0</v>
      </c>
      <c r="C122" s="56">
        <f>IF(A122&gt;MMs!$E$4,+$B$1*C121/MMs!$E$4,+$B$1*C121/A122)</f>
        <v>1.2596017701688295E-24</v>
      </c>
      <c r="D122" s="56">
        <f>IF(A122&lt;MMs!$E$4,C122,0)</f>
        <v>0</v>
      </c>
    </row>
    <row r="123" spans="1:4" x14ac:dyDescent="0.25">
      <c r="A123" s="56">
        <v>116</v>
      </c>
      <c r="B123" s="56">
        <f t="shared" si="3"/>
        <v>0</v>
      </c>
      <c r="C123" s="56">
        <f>IF(A123&gt;MMs!$E$4,+$B$1*C122/MMs!$E$4,+$B$1*C122/A123)</f>
        <v>7.8725110635551845E-25</v>
      </c>
      <c r="D123" s="56">
        <f>IF(A123&lt;MMs!$E$4,C123,0)</f>
        <v>0</v>
      </c>
    </row>
    <row r="124" spans="1:4" x14ac:dyDescent="0.25">
      <c r="A124" s="56">
        <v>117</v>
      </c>
      <c r="B124" s="56">
        <f t="shared" si="3"/>
        <v>0</v>
      </c>
      <c r="C124" s="56">
        <f>IF(A124&gt;MMs!$E$4,+$B$1*C123/MMs!$E$4,+$B$1*C123/A124)</f>
        <v>4.9203194147219907E-25</v>
      </c>
      <c r="D124" s="56">
        <f>IF(A124&lt;MMs!$E$4,C124,0)</f>
        <v>0</v>
      </c>
    </row>
    <row r="125" spans="1:4" x14ac:dyDescent="0.25">
      <c r="A125" s="56">
        <v>118</v>
      </c>
      <c r="B125" s="56">
        <f t="shared" si="3"/>
        <v>0</v>
      </c>
      <c r="C125" s="56">
        <f>IF(A125&gt;MMs!$E$4,+$B$1*C124/MMs!$E$4,+$B$1*C124/A125)</f>
        <v>3.075199634201244E-25</v>
      </c>
      <c r="D125" s="56">
        <f>IF(A125&lt;MMs!$E$4,C125,0)</f>
        <v>0</v>
      </c>
    </row>
    <row r="126" spans="1:4" x14ac:dyDescent="0.25">
      <c r="A126" s="56">
        <v>119</v>
      </c>
      <c r="B126" s="56">
        <f t="shared" si="3"/>
        <v>0</v>
      </c>
      <c r="C126" s="56">
        <f>IF(A126&gt;MMs!$E$4,+$B$1*C125/MMs!$E$4,+$B$1*C125/A126)</f>
        <v>1.9219997713757776E-25</v>
      </c>
      <c r="D126" s="56">
        <f>IF(A126&lt;MMs!$E$4,C126,0)</f>
        <v>0</v>
      </c>
    </row>
    <row r="127" spans="1:4" x14ac:dyDescent="0.25">
      <c r="A127" s="56">
        <v>120</v>
      </c>
      <c r="B127" s="56">
        <f t="shared" si="3"/>
        <v>0</v>
      </c>
      <c r="C127" s="56">
        <f>IF(A127&gt;MMs!$E$4,+$B$1*C126/MMs!$E$4,+$B$1*C126/A127)</f>
        <v>1.2012498571098611E-25</v>
      </c>
      <c r="D127" s="56">
        <f>IF(A127&lt;MMs!$E$4,C127,0)</f>
        <v>0</v>
      </c>
    </row>
    <row r="128" spans="1:4" x14ac:dyDescent="0.25">
      <c r="A128" s="56">
        <v>121</v>
      </c>
      <c r="B128" s="56">
        <f t="shared" si="3"/>
        <v>0</v>
      </c>
      <c r="C128" s="56">
        <f>IF(A128&gt;MMs!$E$4,+$B$1*C127/MMs!$E$4,+$B$1*C127/A128)</f>
        <v>7.5078116069366313E-26</v>
      </c>
      <c r="D128" s="56">
        <f>IF(A128&lt;MMs!$E$4,C128,0)</f>
        <v>0</v>
      </c>
    </row>
    <row r="129" spans="1:4" x14ac:dyDescent="0.25">
      <c r="A129" s="56">
        <v>122</v>
      </c>
      <c r="B129" s="56">
        <f t="shared" si="3"/>
        <v>0</v>
      </c>
      <c r="C129" s="56">
        <f>IF(A129&gt;MMs!$E$4,+$B$1*C128/MMs!$E$4,+$B$1*C128/A129)</f>
        <v>4.6923822543353943E-26</v>
      </c>
      <c r="D129" s="56">
        <f>IF(A129&lt;MMs!$E$4,C129,0)</f>
        <v>0</v>
      </c>
    </row>
    <row r="130" spans="1:4" x14ac:dyDescent="0.25">
      <c r="A130" s="56">
        <v>123</v>
      </c>
      <c r="B130" s="56">
        <f t="shared" si="3"/>
        <v>0</v>
      </c>
      <c r="C130" s="56">
        <f>IF(A130&gt;MMs!$E$4,+$B$1*C129/MMs!$E$4,+$B$1*C129/A130)</f>
        <v>2.9327389089596211E-26</v>
      </c>
      <c r="D130" s="56">
        <f>IF(A130&lt;MMs!$E$4,C130,0)</f>
        <v>0</v>
      </c>
    </row>
    <row r="131" spans="1:4" x14ac:dyDescent="0.25">
      <c r="A131" s="56">
        <v>124</v>
      </c>
      <c r="B131" s="56">
        <f t="shared" si="3"/>
        <v>0</v>
      </c>
      <c r="C131" s="56">
        <f>IF(A131&gt;MMs!$E$4,+$B$1*C130/MMs!$E$4,+$B$1*C130/A131)</f>
        <v>1.8329618180997634E-26</v>
      </c>
      <c r="D131" s="56">
        <f>IF(A131&lt;MMs!$E$4,C131,0)</f>
        <v>0</v>
      </c>
    </row>
    <row r="132" spans="1:4" x14ac:dyDescent="0.25">
      <c r="A132" s="56">
        <v>125</v>
      </c>
      <c r="B132" s="56">
        <f t="shared" si="3"/>
        <v>0</v>
      </c>
      <c r="C132" s="56">
        <f>IF(A132&gt;MMs!$E$4,+$B$1*C131/MMs!$E$4,+$B$1*C131/A132)</f>
        <v>1.1456011363123521E-26</v>
      </c>
      <c r="D132" s="56">
        <f>IF(A132&lt;MMs!$E$4,C132,0)</f>
        <v>0</v>
      </c>
    </row>
    <row r="133" spans="1:4" x14ac:dyDescent="0.25">
      <c r="A133" s="56">
        <v>126</v>
      </c>
      <c r="B133" s="56">
        <f t="shared" si="3"/>
        <v>0</v>
      </c>
      <c r="C133" s="56">
        <f>IF(A133&gt;MMs!$E$4,+$B$1*C132/MMs!$E$4,+$B$1*C132/A133)</f>
        <v>7.1600071019522004E-27</v>
      </c>
      <c r="D133" s="56">
        <f>IF(A133&lt;MMs!$E$4,C133,0)</f>
        <v>0</v>
      </c>
    </row>
    <row r="134" spans="1:4" x14ac:dyDescent="0.25">
      <c r="A134" s="56">
        <v>127</v>
      </c>
      <c r="B134" s="56">
        <f t="shared" si="3"/>
        <v>0</v>
      </c>
      <c r="C134" s="56">
        <f>IF(A134&gt;MMs!$E$4,+$B$1*C133/MMs!$E$4,+$B$1*C133/A134)</f>
        <v>4.4750044387201251E-27</v>
      </c>
      <c r="D134" s="56">
        <f>IF(A134&lt;MMs!$E$4,C134,0)</f>
        <v>0</v>
      </c>
    </row>
    <row r="135" spans="1:4" x14ac:dyDescent="0.25">
      <c r="A135" s="56">
        <v>128</v>
      </c>
      <c r="B135" s="56">
        <f t="shared" si="3"/>
        <v>0</v>
      </c>
      <c r="C135" s="56">
        <f>IF(A135&gt;MMs!$E$4,+$B$1*C134/MMs!$E$4,+$B$1*C134/A135)</f>
        <v>2.7968777742000781E-27</v>
      </c>
      <c r="D135" s="56">
        <f>IF(A135&lt;MMs!$E$4,C135,0)</f>
        <v>0</v>
      </c>
    </row>
    <row r="136" spans="1:4" x14ac:dyDescent="0.25">
      <c r="A136" s="56">
        <v>129</v>
      </c>
      <c r="B136" s="56">
        <f t="shared" si="3"/>
        <v>0</v>
      </c>
      <c r="C136" s="56">
        <f>IF(A136&gt;MMs!$E$4,+$B$1*C135/MMs!$E$4,+$B$1*C135/A136)</f>
        <v>1.748048608875049E-27</v>
      </c>
      <c r="D136" s="56">
        <f>IF(A136&lt;MMs!$E$4,C136,0)</f>
        <v>0</v>
      </c>
    </row>
    <row r="137" spans="1:4" x14ac:dyDescent="0.25">
      <c r="A137" s="56">
        <v>130</v>
      </c>
      <c r="B137" s="56">
        <f t="shared" ref="B137:B168" si="4">IF(A137&gt;$E$1,0,+B136*$B$1/A137)</f>
        <v>0</v>
      </c>
      <c r="C137" s="56">
        <f>IF(A137&gt;MMs!$E$4,+$B$1*C136/MMs!$E$4,+$B$1*C136/A137)</f>
        <v>1.0925303805469056E-27</v>
      </c>
      <c r="D137" s="56">
        <f>IF(A137&lt;MMs!$E$4,C137,0)</f>
        <v>0</v>
      </c>
    </row>
    <row r="138" spans="1:4" x14ac:dyDescent="0.25">
      <c r="A138" s="56">
        <v>131</v>
      </c>
      <c r="B138" s="56">
        <f t="shared" si="4"/>
        <v>0</v>
      </c>
      <c r="C138" s="56">
        <f>IF(A138&gt;MMs!$E$4,+$B$1*C137/MMs!$E$4,+$B$1*C137/A138)</f>
        <v>6.8283148784181601E-28</v>
      </c>
      <c r="D138" s="56">
        <f>IF(A138&lt;MMs!$E$4,C138,0)</f>
        <v>0</v>
      </c>
    </row>
    <row r="139" spans="1:4" x14ac:dyDescent="0.25">
      <c r="A139" s="56">
        <v>132</v>
      </c>
      <c r="B139" s="56">
        <f t="shared" si="4"/>
        <v>0</v>
      </c>
      <c r="C139" s="56">
        <f>IF(A139&gt;MMs!$E$4,+$B$1*C138/MMs!$E$4,+$B$1*C138/A139)</f>
        <v>4.2676967990113503E-28</v>
      </c>
      <c r="D139" s="56">
        <f>IF(A139&lt;MMs!$E$4,C139,0)</f>
        <v>0</v>
      </c>
    </row>
    <row r="140" spans="1:4" x14ac:dyDescent="0.25">
      <c r="A140" s="56">
        <v>133</v>
      </c>
      <c r="B140" s="56">
        <f t="shared" si="4"/>
        <v>0</v>
      </c>
      <c r="C140" s="56">
        <f>IF(A140&gt;MMs!$E$4,+$B$1*C139/MMs!$E$4,+$B$1*C139/A140)</f>
        <v>2.6673104993820939E-28</v>
      </c>
      <c r="D140" s="56">
        <f>IF(A140&lt;MMs!$E$4,C140,0)</f>
        <v>0</v>
      </c>
    </row>
    <row r="141" spans="1:4" x14ac:dyDescent="0.25">
      <c r="A141" s="56">
        <v>134</v>
      </c>
      <c r="B141" s="56">
        <f t="shared" si="4"/>
        <v>0</v>
      </c>
      <c r="C141" s="56">
        <f>IF(A141&gt;MMs!$E$4,+$B$1*C140/MMs!$E$4,+$B$1*C140/A141)</f>
        <v>1.6670690621138088E-28</v>
      </c>
      <c r="D141" s="56">
        <f>IF(A141&lt;MMs!$E$4,C141,0)</f>
        <v>0</v>
      </c>
    </row>
    <row r="142" spans="1:4" x14ac:dyDescent="0.25">
      <c r="A142" s="56">
        <v>135</v>
      </c>
      <c r="B142" s="56">
        <f t="shared" si="4"/>
        <v>0</v>
      </c>
      <c r="C142" s="56">
        <f>IF(A142&gt;MMs!$E$4,+$B$1*C141/MMs!$E$4,+$B$1*C141/A142)</f>
        <v>1.0419181638211305E-28</v>
      </c>
      <c r="D142" s="56">
        <f>IF(A142&lt;MMs!$E$4,C142,0)</f>
        <v>0</v>
      </c>
    </row>
    <row r="143" spans="1:4" x14ac:dyDescent="0.25">
      <c r="A143" s="56">
        <v>136</v>
      </c>
      <c r="B143" s="56">
        <f t="shared" si="4"/>
        <v>0</v>
      </c>
      <c r="C143" s="56">
        <f>IF(A143&gt;MMs!$E$4,+$B$1*C142/MMs!$E$4,+$B$1*C142/A143)</f>
        <v>6.5119885238820658E-29</v>
      </c>
      <c r="D143" s="56">
        <f>IF(A143&lt;MMs!$E$4,C143,0)</f>
        <v>0</v>
      </c>
    </row>
    <row r="144" spans="1:4" x14ac:dyDescent="0.25">
      <c r="A144" s="56">
        <v>137</v>
      </c>
      <c r="B144" s="56">
        <f t="shared" si="4"/>
        <v>0</v>
      </c>
      <c r="C144" s="56">
        <f>IF(A144&gt;MMs!$E$4,+$B$1*C143/MMs!$E$4,+$B$1*C143/A144)</f>
        <v>4.0699928274262912E-29</v>
      </c>
      <c r="D144" s="56">
        <f>IF(A144&lt;MMs!$E$4,C144,0)</f>
        <v>0</v>
      </c>
    </row>
    <row r="145" spans="1:4" x14ac:dyDescent="0.25">
      <c r="A145" s="56">
        <v>138</v>
      </c>
      <c r="B145" s="56">
        <f t="shared" si="4"/>
        <v>0</v>
      </c>
      <c r="C145" s="56">
        <f>IF(A145&gt;MMs!$E$4,+$B$1*C144/MMs!$E$4,+$B$1*C144/A145)</f>
        <v>2.543745517141432E-29</v>
      </c>
      <c r="D145" s="56">
        <f>IF(A145&lt;MMs!$E$4,C145,0)</f>
        <v>0</v>
      </c>
    </row>
    <row r="146" spans="1:4" x14ac:dyDescent="0.25">
      <c r="A146" s="56">
        <v>139</v>
      </c>
      <c r="B146" s="56">
        <f t="shared" si="4"/>
        <v>0</v>
      </c>
      <c r="C146" s="56">
        <f>IF(A146&gt;MMs!$E$4,+$B$1*C145/MMs!$E$4,+$B$1*C145/A146)</f>
        <v>1.5898409482133951E-29</v>
      </c>
      <c r="D146" s="56">
        <f>IF(A146&lt;MMs!$E$4,C146,0)</f>
        <v>0</v>
      </c>
    </row>
    <row r="147" spans="1:4" x14ac:dyDescent="0.25">
      <c r="A147" s="56">
        <v>140</v>
      </c>
      <c r="B147" s="56">
        <f t="shared" si="4"/>
        <v>0</v>
      </c>
      <c r="C147" s="56">
        <f>IF(A147&gt;MMs!$E$4,+$B$1*C146/MMs!$E$4,+$B$1*C146/A147)</f>
        <v>9.9365059263337197E-30</v>
      </c>
      <c r="D147" s="56">
        <f>IF(A147&lt;MMs!$E$4,C147,0)</f>
        <v>0</v>
      </c>
    </row>
    <row r="148" spans="1:4" x14ac:dyDescent="0.25">
      <c r="A148" s="56">
        <v>141</v>
      </c>
      <c r="B148" s="56">
        <f t="shared" si="4"/>
        <v>0</v>
      </c>
      <c r="C148" s="56">
        <f>IF(A148&gt;MMs!$E$4,+$B$1*C147/MMs!$E$4,+$B$1*C147/A148)</f>
        <v>6.2103162039585746E-30</v>
      </c>
      <c r="D148" s="56">
        <f>IF(A148&lt;MMs!$E$4,C148,0)</f>
        <v>0</v>
      </c>
    </row>
    <row r="149" spans="1:4" x14ac:dyDescent="0.25">
      <c r="A149" s="56">
        <v>142</v>
      </c>
      <c r="B149" s="56">
        <f t="shared" si="4"/>
        <v>0</v>
      </c>
      <c r="C149" s="56">
        <f>IF(A149&gt;MMs!$E$4,+$B$1*C148/MMs!$E$4,+$B$1*C148/A149)</f>
        <v>3.8814476274741089E-30</v>
      </c>
      <c r="D149" s="56">
        <f>IF(A149&lt;MMs!$E$4,C149,0)</f>
        <v>0</v>
      </c>
    </row>
    <row r="150" spans="1:4" x14ac:dyDescent="0.25">
      <c r="A150" s="56">
        <v>143</v>
      </c>
      <c r="B150" s="56">
        <f t="shared" si="4"/>
        <v>0</v>
      </c>
      <c r="C150" s="56">
        <f>IF(A150&gt;MMs!$E$4,+$B$1*C149/MMs!$E$4,+$B$1*C149/A150)</f>
        <v>2.4259047671713181E-30</v>
      </c>
      <c r="D150" s="56">
        <f>IF(A150&lt;MMs!$E$4,C150,0)</f>
        <v>0</v>
      </c>
    </row>
    <row r="151" spans="1:4" x14ac:dyDescent="0.25">
      <c r="A151" s="56">
        <v>144</v>
      </c>
      <c r="B151" s="56">
        <f t="shared" si="4"/>
        <v>0</v>
      </c>
      <c r="C151" s="56">
        <f>IF(A151&gt;MMs!$E$4,+$B$1*C150/MMs!$E$4,+$B$1*C150/A151)</f>
        <v>1.5161904794820737E-30</v>
      </c>
      <c r="D151" s="56">
        <f>IF(A151&lt;MMs!$E$4,C151,0)</f>
        <v>0</v>
      </c>
    </row>
    <row r="152" spans="1:4" x14ac:dyDescent="0.25">
      <c r="A152" s="56">
        <v>145</v>
      </c>
      <c r="B152" s="56">
        <f t="shared" si="4"/>
        <v>0</v>
      </c>
      <c r="C152" s="56">
        <f>IF(A152&gt;MMs!$E$4,+$B$1*C151/MMs!$E$4,+$B$1*C151/A152)</f>
        <v>9.4761904967629611E-31</v>
      </c>
      <c r="D152" s="56">
        <f>IF(A152&lt;MMs!$E$4,C152,0)</f>
        <v>0</v>
      </c>
    </row>
    <row r="153" spans="1:4" x14ac:dyDescent="0.25">
      <c r="A153" s="56">
        <v>146</v>
      </c>
      <c r="B153" s="56">
        <f t="shared" si="4"/>
        <v>0</v>
      </c>
      <c r="C153" s="56">
        <f>IF(A153&gt;MMs!$E$4,+$B$1*C152/MMs!$E$4,+$B$1*C152/A153)</f>
        <v>5.9226190604768507E-31</v>
      </c>
      <c r="D153" s="56">
        <f>IF(A153&lt;MMs!$E$4,C153,0)</f>
        <v>0</v>
      </c>
    </row>
    <row r="154" spans="1:4" x14ac:dyDescent="0.25">
      <c r="A154" s="56">
        <v>147</v>
      </c>
      <c r="B154" s="56">
        <f t="shared" si="4"/>
        <v>0</v>
      </c>
      <c r="C154" s="56">
        <f>IF(A154&gt;MMs!$E$4,+$B$1*C153/MMs!$E$4,+$B$1*C153/A154)</f>
        <v>3.7016369127980317E-31</v>
      </c>
      <c r="D154" s="56">
        <f>IF(A154&lt;MMs!$E$4,C154,0)</f>
        <v>0</v>
      </c>
    </row>
    <row r="155" spans="1:4" x14ac:dyDescent="0.25">
      <c r="A155" s="56">
        <v>148</v>
      </c>
      <c r="B155" s="56">
        <f t="shared" si="4"/>
        <v>0</v>
      </c>
      <c r="C155" s="56">
        <f>IF(A155&gt;MMs!$E$4,+$B$1*C154/MMs!$E$4,+$B$1*C154/A155)</f>
        <v>2.3135230704987697E-31</v>
      </c>
      <c r="D155" s="56">
        <f>IF(A155&lt;MMs!$E$4,C155,0)</f>
        <v>0</v>
      </c>
    </row>
    <row r="156" spans="1:4" x14ac:dyDescent="0.25">
      <c r="A156" s="56">
        <v>149</v>
      </c>
      <c r="B156" s="56">
        <f t="shared" si="4"/>
        <v>0</v>
      </c>
      <c r="C156" s="56">
        <f>IF(A156&gt;MMs!$E$4,+$B$1*C155/MMs!$E$4,+$B$1*C155/A156)</f>
        <v>1.4459519190617311E-31</v>
      </c>
      <c r="D156" s="56">
        <f>IF(A156&lt;MMs!$E$4,C156,0)</f>
        <v>0</v>
      </c>
    </row>
    <row r="157" spans="1:4" x14ac:dyDescent="0.25">
      <c r="A157" s="56">
        <v>150</v>
      </c>
      <c r="B157" s="56">
        <f t="shared" si="4"/>
        <v>0</v>
      </c>
      <c r="C157" s="56">
        <f>IF(A157&gt;MMs!$E$4,+$B$1*C156/MMs!$E$4,+$B$1*C156/A157)</f>
        <v>9.0371994941358191E-32</v>
      </c>
      <c r="D157" s="56">
        <f>IF(A157&lt;MMs!$E$4,C157,0)</f>
        <v>0</v>
      </c>
    </row>
    <row r="158" spans="1:4" x14ac:dyDescent="0.25">
      <c r="A158" s="56">
        <v>151</v>
      </c>
      <c r="B158" s="56">
        <f t="shared" si="4"/>
        <v>0</v>
      </c>
      <c r="C158" s="56">
        <f>IF(A158&gt;MMs!$E$4,+$B$1*C157/MMs!$E$4,+$B$1*C157/A158)</f>
        <v>5.6482496838348867E-32</v>
      </c>
      <c r="D158" s="56">
        <f>IF(A158&lt;MMs!$E$4,C158,0)</f>
        <v>0</v>
      </c>
    </row>
    <row r="159" spans="1:4" x14ac:dyDescent="0.25">
      <c r="A159" s="56">
        <v>152</v>
      </c>
      <c r="B159" s="56">
        <f t="shared" si="4"/>
        <v>0</v>
      </c>
      <c r="C159" s="56">
        <f>IF(A159&gt;MMs!$E$4,+$B$1*C158/MMs!$E$4,+$B$1*C158/A159)</f>
        <v>3.5301560523968044E-32</v>
      </c>
      <c r="D159" s="56">
        <f>IF(A159&lt;MMs!$E$4,C159,0)</f>
        <v>0</v>
      </c>
    </row>
    <row r="160" spans="1:4" x14ac:dyDescent="0.25">
      <c r="A160" s="56">
        <v>153</v>
      </c>
      <c r="B160" s="56">
        <f t="shared" si="4"/>
        <v>0</v>
      </c>
      <c r="C160" s="56">
        <f>IF(A160&gt;MMs!$E$4,+$B$1*C159/MMs!$E$4,+$B$1*C159/A160)</f>
        <v>2.2063475327480028E-32</v>
      </c>
      <c r="D160" s="56">
        <f>IF(A160&lt;MMs!$E$4,C160,0)</f>
        <v>0</v>
      </c>
    </row>
    <row r="161" spans="1:4" x14ac:dyDescent="0.25">
      <c r="A161" s="56">
        <v>154</v>
      </c>
      <c r="B161" s="56">
        <f t="shared" si="4"/>
        <v>0</v>
      </c>
      <c r="C161" s="56">
        <f>IF(A161&gt;MMs!$E$4,+$B$1*C160/MMs!$E$4,+$B$1*C160/A161)</f>
        <v>1.3789672079675018E-32</v>
      </c>
      <c r="D161" s="56">
        <f>IF(A161&lt;MMs!$E$4,C161,0)</f>
        <v>0</v>
      </c>
    </row>
    <row r="162" spans="1:4" x14ac:dyDescent="0.25">
      <c r="A162" s="56">
        <v>155</v>
      </c>
      <c r="B162" s="56">
        <f t="shared" si="4"/>
        <v>0</v>
      </c>
      <c r="C162" s="56">
        <f>IF(A162&gt;MMs!$E$4,+$B$1*C161/MMs!$E$4,+$B$1*C161/A162)</f>
        <v>8.6185450497968866E-33</v>
      </c>
      <c r="D162" s="56">
        <f>IF(A162&lt;MMs!$E$4,C162,0)</f>
        <v>0</v>
      </c>
    </row>
    <row r="163" spans="1:4" x14ac:dyDescent="0.25">
      <c r="A163" s="56">
        <v>156</v>
      </c>
      <c r="B163" s="56">
        <f t="shared" si="4"/>
        <v>0</v>
      </c>
      <c r="C163" s="56">
        <f>IF(A163&gt;MMs!$E$4,+$B$1*C162/MMs!$E$4,+$B$1*C162/A163)</f>
        <v>5.386590656123054E-33</v>
      </c>
      <c r="D163" s="56">
        <f>IF(A163&lt;MMs!$E$4,C163,0)</f>
        <v>0</v>
      </c>
    </row>
    <row r="164" spans="1:4" x14ac:dyDescent="0.25">
      <c r="A164" s="56">
        <v>157</v>
      </c>
      <c r="B164" s="56">
        <f t="shared" si="4"/>
        <v>0</v>
      </c>
      <c r="C164" s="56">
        <f>IF(A164&gt;MMs!$E$4,+$B$1*C163/MMs!$E$4,+$B$1*C163/A164)</f>
        <v>3.3666191600769086E-33</v>
      </c>
      <c r="D164" s="56">
        <f>IF(A164&lt;MMs!$E$4,C164,0)</f>
        <v>0</v>
      </c>
    </row>
    <row r="165" spans="1:4" x14ac:dyDescent="0.25">
      <c r="A165" s="56">
        <v>158</v>
      </c>
      <c r="B165" s="56">
        <f t="shared" si="4"/>
        <v>0</v>
      </c>
      <c r="C165" s="56">
        <f>IF(A165&gt;MMs!$E$4,+$B$1*C164/MMs!$E$4,+$B$1*C164/A165)</f>
        <v>2.1041369750480679E-33</v>
      </c>
      <c r="D165" s="56">
        <f>IF(A165&lt;MMs!$E$4,C165,0)</f>
        <v>0</v>
      </c>
    </row>
    <row r="166" spans="1:4" x14ac:dyDescent="0.25">
      <c r="A166" s="56">
        <v>159</v>
      </c>
      <c r="B166" s="56">
        <f t="shared" si="4"/>
        <v>0</v>
      </c>
      <c r="C166" s="56">
        <f>IF(A166&gt;MMs!$E$4,+$B$1*C165/MMs!$E$4,+$B$1*C165/A166)</f>
        <v>1.3150856094050424E-33</v>
      </c>
      <c r="D166" s="56">
        <f>IF(A166&lt;MMs!$E$4,C166,0)</f>
        <v>0</v>
      </c>
    </row>
    <row r="167" spans="1:4" x14ac:dyDescent="0.25">
      <c r="A167" s="56">
        <v>160</v>
      </c>
      <c r="B167" s="56">
        <f t="shared" si="4"/>
        <v>0</v>
      </c>
      <c r="C167" s="56">
        <f>IF(A167&gt;MMs!$E$4,+$B$1*C166/MMs!$E$4,+$B$1*C166/A167)</f>
        <v>8.2192850587815144E-34</v>
      </c>
      <c r="D167" s="56">
        <f>IF(A167&lt;MMs!$E$4,C167,0)</f>
        <v>0</v>
      </c>
    </row>
    <row r="168" spans="1:4" x14ac:dyDescent="0.25">
      <c r="A168" s="56">
        <v>161</v>
      </c>
      <c r="B168" s="56">
        <f t="shared" si="4"/>
        <v>0</v>
      </c>
      <c r="C168" s="56">
        <f>IF(A168&gt;MMs!$E$4,+$B$1*C167/MMs!$E$4,+$B$1*C167/A168)</f>
        <v>5.1370531617384465E-34</v>
      </c>
      <c r="D168" s="56">
        <f>IF(A168&lt;MMs!$E$4,C168,0)</f>
        <v>0</v>
      </c>
    </row>
    <row r="169" spans="1:4" x14ac:dyDescent="0.25">
      <c r="A169" s="56">
        <v>162</v>
      </c>
      <c r="B169" s="56">
        <f t="shared" ref="B169:B177" si="5">IF(A169&gt;$E$1,0,+B168*$B$1/A169)</f>
        <v>0</v>
      </c>
      <c r="C169" s="56">
        <f>IF(A169&gt;MMs!$E$4,+$B$1*C168/MMs!$E$4,+$B$1*C168/A169)</f>
        <v>3.210658226086529E-34</v>
      </c>
      <c r="D169" s="56">
        <f>IF(A169&lt;MMs!$E$4,C169,0)</f>
        <v>0</v>
      </c>
    </row>
    <row r="170" spans="1:4" x14ac:dyDescent="0.25">
      <c r="A170" s="56">
        <v>163</v>
      </c>
      <c r="B170" s="56">
        <f t="shared" si="5"/>
        <v>0</v>
      </c>
      <c r="C170" s="56">
        <f>IF(A170&gt;MMs!$E$4,+$B$1*C169/MMs!$E$4,+$B$1*C169/A170)</f>
        <v>2.0066613913040804E-34</v>
      </c>
      <c r="D170" s="56">
        <f>IF(A170&lt;MMs!$E$4,C170,0)</f>
        <v>0</v>
      </c>
    </row>
    <row r="171" spans="1:4" x14ac:dyDescent="0.25">
      <c r="A171" s="56">
        <v>164</v>
      </c>
      <c r="B171" s="56">
        <f t="shared" si="5"/>
        <v>0</v>
      </c>
      <c r="C171" s="56">
        <f>IF(A171&gt;MMs!$E$4,+$B$1*C170/MMs!$E$4,+$B$1*C170/A171)</f>
        <v>1.2541633695650502E-34</v>
      </c>
      <c r="D171" s="56">
        <f>IF(A171&lt;MMs!$E$4,C171,0)</f>
        <v>0</v>
      </c>
    </row>
    <row r="172" spans="1:4" x14ac:dyDescent="0.25">
      <c r="A172" s="56">
        <v>165</v>
      </c>
      <c r="B172" s="56">
        <f t="shared" si="5"/>
        <v>0</v>
      </c>
      <c r="C172" s="56">
        <f>IF(A172&gt;MMs!$E$4,+$B$1*C171/MMs!$E$4,+$B$1*C171/A172)</f>
        <v>7.838521059781563E-35</v>
      </c>
      <c r="D172" s="56">
        <f>IF(A172&lt;MMs!$E$4,C172,0)</f>
        <v>0</v>
      </c>
    </row>
    <row r="173" spans="1:4" x14ac:dyDescent="0.25">
      <c r="A173" s="56">
        <v>166</v>
      </c>
      <c r="B173" s="56">
        <f t="shared" si="5"/>
        <v>0</v>
      </c>
      <c r="C173" s="56">
        <f>IF(A173&gt;MMs!$E$4,+$B$1*C172/MMs!$E$4,+$B$1*C172/A173)</f>
        <v>4.8990756623634774E-35</v>
      </c>
      <c r="D173" s="56">
        <f>IF(A173&lt;MMs!$E$4,C173,0)</f>
        <v>0</v>
      </c>
    </row>
    <row r="174" spans="1:4" x14ac:dyDescent="0.25">
      <c r="A174" s="56">
        <v>167</v>
      </c>
      <c r="B174" s="56">
        <f t="shared" si="5"/>
        <v>0</v>
      </c>
      <c r="C174" s="56">
        <f>IF(A174&gt;MMs!$E$4,+$B$1*C173/MMs!$E$4,+$B$1*C173/A174)</f>
        <v>3.0619222889771734E-35</v>
      </c>
      <c r="D174" s="56">
        <f>IF(A174&lt;MMs!$E$4,C174,0)</f>
        <v>0</v>
      </c>
    </row>
    <row r="175" spans="1:4" x14ac:dyDescent="0.25">
      <c r="A175" s="56">
        <v>168</v>
      </c>
      <c r="B175" s="56">
        <f t="shared" si="5"/>
        <v>0</v>
      </c>
      <c r="C175" s="56">
        <f>IF(A175&gt;MMs!$E$4,+$B$1*C174/MMs!$E$4,+$B$1*C174/A175)</f>
        <v>1.9137014306107334E-35</v>
      </c>
      <c r="D175" s="56">
        <f>IF(A175&lt;MMs!$E$4,C175,0)</f>
        <v>0</v>
      </c>
    </row>
    <row r="176" spans="1:4" x14ac:dyDescent="0.25">
      <c r="A176" s="56">
        <v>169</v>
      </c>
      <c r="B176" s="56">
        <f t="shared" si="5"/>
        <v>0</v>
      </c>
      <c r="C176" s="56">
        <f>IF(A176&gt;MMs!$E$4,+$B$1*C175/MMs!$E$4,+$B$1*C175/A176)</f>
        <v>1.1960633941317084E-35</v>
      </c>
      <c r="D176" s="56">
        <f>IF(A176&lt;MMs!$E$4,C176,0)</f>
        <v>0</v>
      </c>
    </row>
    <row r="177" spans="1:4" x14ac:dyDescent="0.25">
      <c r="A177" s="56">
        <v>170</v>
      </c>
      <c r="B177" s="56">
        <f t="shared" si="5"/>
        <v>0</v>
      </c>
      <c r="C177" s="56">
        <f>IF(A177&gt;MMs!$E$4,+$B$1*C176/MMs!$E$4,+$B$1*C176/A177)</f>
        <v>7.4753962133231769E-36</v>
      </c>
      <c r="D177" s="56">
        <f>IF(A177&lt;MMs!$E$4,C177,0)</f>
        <v>0</v>
      </c>
    </row>
  </sheetData>
  <sheetProtection sheet="1" objects="1" scenarios="1"/>
  <phoneticPr fontId="3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6"/>
  <sheetViews>
    <sheetView tabSelected="1" zoomScale="110" zoomScaleNormal="110" workbookViewId="0">
      <selection activeCell="A13" sqref="A13"/>
    </sheetView>
  </sheetViews>
  <sheetFormatPr defaultRowHeight="15" x14ac:dyDescent="0.2"/>
  <cols>
    <col min="1" max="1" width="2.77734375" style="57" customWidth="1"/>
    <col min="2" max="2" width="8.88671875" style="57"/>
    <col min="3" max="3" width="12.21875" style="57" bestFit="1" customWidth="1"/>
    <col min="4" max="4" width="8.88671875" style="57"/>
    <col min="5" max="5" width="9" style="57" bestFit="1" customWidth="1"/>
    <col min="6" max="6" width="10.109375" style="57" customWidth="1"/>
    <col min="7" max="7" width="9" style="57" bestFit="1" customWidth="1"/>
    <col min="8" max="9" width="12.21875" style="57" bestFit="1" customWidth="1"/>
    <col min="10" max="11" width="8.88671875" style="57"/>
    <col min="12" max="16" width="8.33203125" style="57" customWidth="1"/>
    <col min="17" max="17" width="10.77734375" style="57" customWidth="1"/>
    <col min="18" max="19" width="8.88671875" style="57"/>
    <col min="20" max="20" width="10.77734375" style="57" customWidth="1"/>
    <col min="21" max="16384" width="8.88671875" style="57"/>
  </cols>
  <sheetData>
    <row r="1" spans="1:8" ht="18.75" thickBot="1" x14ac:dyDescent="0.3">
      <c r="A1" s="65"/>
      <c r="B1" s="62" t="s">
        <v>30</v>
      </c>
      <c r="C1" s="66"/>
      <c r="D1" s="66"/>
      <c r="E1" s="70" t="str">
        <f>IF('finite Q length formulas'!D5&gt;170,'finite Q length formulas'!I1,"")</f>
        <v/>
      </c>
      <c r="F1" s="52"/>
    </row>
    <row r="2" spans="1:8" ht="16.5" thickBot="1" x14ac:dyDescent="0.3">
      <c r="A2" s="65"/>
      <c r="B2" s="67" t="s">
        <v>33</v>
      </c>
      <c r="C2" s="66"/>
      <c r="D2" s="66"/>
      <c r="E2" s="30">
        <v>5</v>
      </c>
      <c r="F2" s="58" t="str">
        <f>IF('finite Q length formulas'!D5&gt;170,'finite Q length formulas'!I2,"")</f>
        <v/>
      </c>
    </row>
    <row r="3" spans="1:8" ht="16.5" thickBot="1" x14ac:dyDescent="0.3">
      <c r="A3" s="65"/>
      <c r="B3" s="67" t="s">
        <v>34</v>
      </c>
      <c r="C3" s="66"/>
      <c r="D3" s="66"/>
      <c r="E3" s="30">
        <v>7</v>
      </c>
      <c r="F3" s="58" t="str">
        <f>IF('finite Q length formulas'!D5&gt;170,'finite Q length formulas'!I3,"")</f>
        <v/>
      </c>
    </row>
    <row r="4" spans="1:8" ht="16.5" thickBot="1" x14ac:dyDescent="0.3">
      <c r="A4" s="65"/>
      <c r="B4" s="67" t="s">
        <v>37</v>
      </c>
      <c r="C4" s="66"/>
      <c r="D4" s="66"/>
      <c r="E4" s="30">
        <v>1</v>
      </c>
      <c r="F4" s="52"/>
    </row>
    <row r="5" spans="1:8" ht="16.5" thickBot="1" x14ac:dyDescent="0.3">
      <c r="A5" s="65"/>
      <c r="B5" s="67" t="s">
        <v>38</v>
      </c>
      <c r="C5" s="66"/>
      <c r="D5" s="66"/>
      <c r="E5" s="30">
        <v>5</v>
      </c>
      <c r="F5" s="52"/>
    </row>
    <row r="6" spans="1:8" ht="15.75" x14ac:dyDescent="0.25">
      <c r="A6" s="65" t="s">
        <v>73</v>
      </c>
      <c r="B6" s="28" t="s">
        <v>15</v>
      </c>
      <c r="C6" s="53"/>
      <c r="D6" s="29"/>
      <c r="E6" s="29"/>
      <c r="F6" s="31">
        <f>(F9-F8)/E4</f>
        <v>0.6843408664668682</v>
      </c>
      <c r="H6" s="57" t="s">
        <v>73</v>
      </c>
    </row>
    <row r="7" spans="1:8" ht="15.75" x14ac:dyDescent="0.25">
      <c r="A7" s="65"/>
      <c r="B7" s="28" t="s">
        <v>16</v>
      </c>
      <c r="C7" s="29"/>
      <c r="D7" s="29"/>
      <c r="E7" s="29"/>
      <c r="F7" s="45">
        <f>'finite Q length formulas'!B9</f>
        <v>0.31565913353313169</v>
      </c>
    </row>
    <row r="8" spans="1:8" ht="15.75" x14ac:dyDescent="0.25">
      <c r="A8" s="65" t="s">
        <v>78</v>
      </c>
      <c r="B8" s="28" t="s">
        <v>17</v>
      </c>
      <c r="C8" s="29"/>
      <c r="D8" s="29"/>
      <c r="E8" s="29"/>
      <c r="F8" s="45">
        <f>F9-'finite Q length formulas'!I8-E4*(1-'finite Q length formulas'!H8)</f>
        <v>1.0820103619714039</v>
      </c>
      <c r="H8" s="57" t="s">
        <v>78</v>
      </c>
    </row>
    <row r="9" spans="1:8" ht="15.75" x14ac:dyDescent="0.25">
      <c r="A9" s="65" t="s">
        <v>79</v>
      </c>
      <c r="B9" s="28" t="s">
        <v>18</v>
      </c>
      <c r="C9" s="29"/>
      <c r="D9" s="29"/>
      <c r="E9" s="29"/>
      <c r="F9" s="45">
        <f>SUMPRODUCT('finite Q length formulas'!A11:A181,'finite Q length formulas'!E11:E181)</f>
        <v>1.7663512284382721</v>
      </c>
    </row>
    <row r="10" spans="1:8" ht="15.75" x14ac:dyDescent="0.25">
      <c r="A10" s="65" t="s">
        <v>80</v>
      </c>
      <c r="B10" s="28" t="s">
        <v>19</v>
      </c>
      <c r="C10" s="29"/>
      <c r="D10" s="29"/>
      <c r="E10" s="29"/>
      <c r="F10" s="45">
        <f>F8/(E2*(1-F13))</f>
        <v>0.22587122357764558</v>
      </c>
    </row>
    <row r="11" spans="1:8" ht="15.75" x14ac:dyDescent="0.25">
      <c r="A11" s="65" t="s">
        <v>80</v>
      </c>
      <c r="B11" s="28" t="s">
        <v>20</v>
      </c>
      <c r="C11" s="29"/>
      <c r="D11" s="29"/>
      <c r="E11" s="29"/>
      <c r="F11" s="45">
        <f>F10+1/E3</f>
        <v>0.36872836643478846</v>
      </c>
    </row>
    <row r="12" spans="1:8" ht="15.75" x14ac:dyDescent="0.25">
      <c r="A12" s="65"/>
      <c r="B12" s="28" t="s">
        <v>21</v>
      </c>
      <c r="C12" s="29"/>
      <c r="D12" s="29"/>
      <c r="E12" s="29"/>
      <c r="F12" s="45">
        <f>IF(E5=0,0,1-'finite Q length formulas'!J8)</f>
        <v>0.68434086646686831</v>
      </c>
    </row>
    <row r="13" spans="1:8" ht="15.75" x14ac:dyDescent="0.25">
      <c r="A13" s="65"/>
      <c r="B13" s="28" t="s">
        <v>42</v>
      </c>
      <c r="C13" s="29"/>
      <c r="D13" s="29"/>
      <c r="E13" s="29"/>
      <c r="F13" s="45">
        <f>VLOOKUP('finite Q length formulas'!D5,'finite Q length formulas'!A11:E181,5)</f>
        <v>4.192278694638444E-2</v>
      </c>
    </row>
    <row r="2796" spans="4:7" x14ac:dyDescent="0.2">
      <c r="D2796" s="69"/>
      <c r="E2796" s="69"/>
      <c r="F2796" s="69"/>
      <c r="G2796" s="69"/>
    </row>
  </sheetData>
  <sheetProtection sheet="1" objects="1" scenarios="1"/>
  <phoneticPr fontId="37" type="noConversion"/>
  <pageMargins left="0.75" right="0.75" top="1" bottom="1" header="0.5" footer="0.5"/>
  <pageSetup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zoomScale="75" workbookViewId="0">
      <selection activeCell="D184" sqref="D184"/>
    </sheetView>
  </sheetViews>
  <sheetFormatPr defaultRowHeight="15.75" x14ac:dyDescent="0.25"/>
  <cols>
    <col min="1" max="16384" width="8.88671875" style="56"/>
  </cols>
  <sheetData>
    <row r="1" spans="1:10" x14ac:dyDescent="0.25">
      <c r="G1" s="56" t="s">
        <v>31</v>
      </c>
      <c r="I1" s="56" t="s">
        <v>32</v>
      </c>
    </row>
    <row r="2" spans="1:10" x14ac:dyDescent="0.25">
      <c r="G2" s="56">
        <f>B9*B5^'finite Q length'!E4*B6/(D3*(1-B6)^2)</f>
        <v>1.9728695845820734</v>
      </c>
      <c r="I2" s="56" t="s">
        <v>63</v>
      </c>
    </row>
    <row r="3" spans="1:10" x14ac:dyDescent="0.25">
      <c r="B3" s="56" t="s">
        <v>35</v>
      </c>
      <c r="D3" s="56">
        <f>FACT('finite Q length'!E4)</f>
        <v>1</v>
      </c>
      <c r="G3" s="56">
        <f>1-B6^'finite Q length'!E5-'finite Q length'!E5*B6^'finite Q length'!E5*(1-B6)</f>
        <v>0.54844495065831411</v>
      </c>
      <c r="I3" s="56" t="s">
        <v>36</v>
      </c>
    </row>
    <row r="4" spans="1:10" x14ac:dyDescent="0.25">
      <c r="G4" s="56">
        <f>G2*G3</f>
        <v>1.0820103619714039</v>
      </c>
    </row>
    <row r="5" spans="1:10" x14ac:dyDescent="0.25">
      <c r="A5" s="56" t="s">
        <v>22</v>
      </c>
      <c r="B5" s="56">
        <f>'finite Q length'!E2/'finite Q length'!E3</f>
        <v>0.7142857142857143</v>
      </c>
      <c r="D5" s="56">
        <f>'finite Q length'!E5+'finite Q length'!E4</f>
        <v>6</v>
      </c>
    </row>
    <row r="6" spans="1:10" x14ac:dyDescent="0.25">
      <c r="A6" s="56" t="s">
        <v>24</v>
      </c>
      <c r="B6" s="56">
        <f>B5/'finite Q length'!E4</f>
        <v>0.7142857142857143</v>
      </c>
    </row>
    <row r="7" spans="1:10" x14ac:dyDescent="0.25">
      <c r="B7" s="56">
        <f>B5^'finite Q length'!E4/D3</f>
        <v>0.7142857142857143</v>
      </c>
      <c r="H7" s="56" t="s">
        <v>39</v>
      </c>
      <c r="J7" s="56" t="s">
        <v>40</v>
      </c>
    </row>
    <row r="8" spans="1:10" x14ac:dyDescent="0.25">
      <c r="E8" s="56">
        <f>SUM(E11:E181)</f>
        <v>0.99999999999999978</v>
      </c>
      <c r="H8" s="56">
        <f>SUM(H11:H181)</f>
        <v>0.31565913353313169</v>
      </c>
      <c r="I8" s="56">
        <f>SUM(I11:I181)</f>
        <v>0</v>
      </c>
      <c r="J8" s="56">
        <f>SUM(J11:J181)</f>
        <v>0.31565913353313169</v>
      </c>
    </row>
    <row r="9" spans="1:10" x14ac:dyDescent="0.25">
      <c r="A9" s="56" t="s">
        <v>26</v>
      </c>
      <c r="B9" s="56">
        <f>1/(SUM(B11:B181)+B7*SUM(D12:D180))</f>
        <v>0.31565913353313169</v>
      </c>
    </row>
    <row r="10" spans="1:10" x14ac:dyDescent="0.25">
      <c r="A10" s="56" t="s">
        <v>41</v>
      </c>
      <c r="E10" s="56" t="s">
        <v>27</v>
      </c>
      <c r="F10" s="56">
        <f>SUM(F18:F181)</f>
        <v>6.5172404900236138E-6</v>
      </c>
      <c r="G10" s="56">
        <f>SUM(G18:G181)</f>
        <v>0.10480696736596107</v>
      </c>
    </row>
    <row r="11" spans="1:10" x14ac:dyDescent="0.25">
      <c r="A11" s="56">
        <v>0</v>
      </c>
      <c r="B11" s="56">
        <v>1</v>
      </c>
      <c r="E11" s="56">
        <f>B9</f>
        <v>0.31565913353313169</v>
      </c>
      <c r="H11" s="56">
        <f>IF(A11&lt;'finite Q length'!$E$4,E11,0)</f>
        <v>0.31565913353313169</v>
      </c>
      <c r="I11" s="56">
        <f>IF(A11&lt;'finite Q length'!$E$4,E11*A11,0)</f>
        <v>0</v>
      </c>
      <c r="J11" s="56">
        <f>IF(A11&lt;'finite Q length'!$E$4,E11,0)</f>
        <v>0.31565913353313169</v>
      </c>
    </row>
    <row r="12" spans="1:10" x14ac:dyDescent="0.25">
      <c r="A12" s="56">
        <v>1</v>
      </c>
      <c r="B12" s="56">
        <f>IF(A12&gt;'finite Q length'!$E$4,0,+B11*$B$5/A12)</f>
        <v>0.7142857142857143</v>
      </c>
      <c r="C12" s="56">
        <f>'finite Q length'!$E$4+1</f>
        <v>2</v>
      </c>
      <c r="D12" s="56">
        <f>IF(C12&gt;$D$5,0,+($B$6^(C12-'finite Q length'!$E$4)))</f>
        <v>0.7142857142857143</v>
      </c>
      <c r="E12" s="56">
        <f>IF(A12&gt;$D$5,0,IF(A12&lt;'finite Q length'!$E$4,F12,G12))</f>
        <v>0.22547080966652264</v>
      </c>
      <c r="F12" s="56">
        <f>B5*B9</f>
        <v>0.22547080966652264</v>
      </c>
      <c r="G12" s="56">
        <f>$B$9*$B$5^A12/($D$3*'finite Q length'!$E$4^(A12-'finite Q length'!$E$4))</f>
        <v>0.22547080966652264</v>
      </c>
      <c r="H12" s="56">
        <f>IF(A12&lt;'finite Q length'!$E$4,E12,0)</f>
        <v>0</v>
      </c>
      <c r="I12" s="56">
        <f>IF(A12&lt;'finite Q length'!$E$4,E12*A12,0)</f>
        <v>0</v>
      </c>
      <c r="J12" s="56">
        <f>IF(A12&lt;'finite Q length'!$E$4,E12,0)</f>
        <v>0</v>
      </c>
    </row>
    <row r="13" spans="1:10" x14ac:dyDescent="0.25">
      <c r="A13" s="56">
        <v>2</v>
      </c>
      <c r="B13" s="56">
        <f>IF(A13&gt;'finite Q length'!$E$4,0,+B12*$B$5/A13)</f>
        <v>0</v>
      </c>
      <c r="C13" s="56">
        <f t="shared" ref="C13:C44" si="0">C12+1</f>
        <v>3</v>
      </c>
      <c r="D13" s="56">
        <f>IF(C13&gt;$D$5,0,+($B$6^(C13-'finite Q length'!$E$4)))</f>
        <v>0.51020408163265307</v>
      </c>
      <c r="E13" s="56">
        <f>IF(A13&gt;$D$5,0,IF(A13&lt;'finite Q length'!$E$4,F13,G13))</f>
        <v>0.16105057833323044</v>
      </c>
      <c r="F13" s="56">
        <f t="shared" ref="F13:F44" si="1">F12*$B$5/A13</f>
        <v>8.0525289166615235E-2</v>
      </c>
      <c r="G13" s="56">
        <f>$B$9*$B$5^A13/($D$3*'finite Q length'!$E$4^(A13-'finite Q length'!$E$4))</f>
        <v>0.16105057833323044</v>
      </c>
      <c r="H13" s="56">
        <f>IF(A13&lt;'finite Q length'!$E$4,E13,0)</f>
        <v>0</v>
      </c>
      <c r="I13" s="56">
        <f>IF(A13&lt;'finite Q length'!$E$4,E13*A13,0)</f>
        <v>0</v>
      </c>
      <c r="J13" s="56">
        <f>IF(A13&lt;'finite Q length'!$E$4,E13,0)</f>
        <v>0</v>
      </c>
    </row>
    <row r="14" spans="1:10" x14ac:dyDescent="0.25">
      <c r="A14" s="56">
        <v>3</v>
      </c>
      <c r="B14" s="56">
        <f>IF(A14&gt;'finite Q length'!$E$4,0,+B13*$B$5/A14)</f>
        <v>0</v>
      </c>
      <c r="C14" s="56">
        <f t="shared" si="0"/>
        <v>4</v>
      </c>
      <c r="D14" s="56">
        <f>IF(C14&gt;$D$5,0,+($B$6^(C14-'finite Q length'!$E$4)))</f>
        <v>0.3644314868804665</v>
      </c>
      <c r="E14" s="56">
        <f>IF(A14&gt;$D$5,0,IF(A14&lt;'finite Q length'!$E$4,F14,G14))</f>
        <v>0.1150361273808789</v>
      </c>
      <c r="F14" s="56">
        <f t="shared" si="1"/>
        <v>1.9172687896813152E-2</v>
      </c>
      <c r="G14" s="56">
        <f>$B$9*$B$5^A14/($D$3*'finite Q length'!$E$4^(A14-'finite Q length'!$E$4))</f>
        <v>0.1150361273808789</v>
      </c>
      <c r="H14" s="56">
        <f>IF(A14&lt;'finite Q length'!$E$4,E14,0)</f>
        <v>0</v>
      </c>
      <c r="I14" s="56">
        <f>IF(A14&lt;'finite Q length'!$E$4,E14*A14,0)</f>
        <v>0</v>
      </c>
      <c r="J14" s="56">
        <f>IF(A14&lt;'finite Q length'!$E$4,E14,0)</f>
        <v>0</v>
      </c>
    </row>
    <row r="15" spans="1:10" x14ac:dyDescent="0.25">
      <c r="A15" s="56">
        <v>4</v>
      </c>
      <c r="B15" s="56">
        <f>IF(A15&gt;'finite Q length'!$E$4,0,+B14*$B$5/A15)</f>
        <v>0</v>
      </c>
      <c r="C15" s="56">
        <f t="shared" si="0"/>
        <v>5</v>
      </c>
      <c r="D15" s="56">
        <f>IF(C15&gt;$D$5,0,+($B$6^(C15-'finite Q length'!$E$4)))</f>
        <v>0.26030820491461892</v>
      </c>
      <c r="E15" s="56">
        <f>IF(A15&gt;$D$5,0,IF(A15&lt;'finite Q length'!$E$4,F15,G15))</f>
        <v>8.2168662414913496E-2</v>
      </c>
      <c r="F15" s="56">
        <f t="shared" si="1"/>
        <v>3.4236942672880629E-3</v>
      </c>
      <c r="G15" s="56">
        <f>$B$9*$B$5^A15/($D$3*'finite Q length'!$E$4^(A15-'finite Q length'!$E$4))</f>
        <v>8.2168662414913496E-2</v>
      </c>
      <c r="H15" s="56">
        <f>IF(A15&lt;'finite Q length'!$E$4,E15,0)</f>
        <v>0</v>
      </c>
      <c r="I15" s="56">
        <f>IF(A15&lt;'finite Q length'!$E$4,E15*A15,0)</f>
        <v>0</v>
      </c>
      <c r="J15" s="56">
        <f>IF(A15&lt;'finite Q length'!$E$4,E15,0)</f>
        <v>0</v>
      </c>
    </row>
    <row r="16" spans="1:10" x14ac:dyDescent="0.25">
      <c r="A16" s="56">
        <v>5</v>
      </c>
      <c r="B16" s="56">
        <f>IF(A16&gt;'finite Q length'!$E$4,0,+B15*$B$5/A16)</f>
        <v>0</v>
      </c>
      <c r="C16" s="56">
        <f t="shared" si="0"/>
        <v>6</v>
      </c>
      <c r="D16" s="56">
        <f>IF(C16&gt;$D$5,0,+($B$6^(C16-'finite Q length'!$E$4)))</f>
        <v>0.18593443208187066</v>
      </c>
      <c r="E16" s="56">
        <f>IF(A16&gt;$D$5,0,IF(A16&lt;'finite Q length'!$E$4,F16,G16))</f>
        <v>5.8691901724938211E-2</v>
      </c>
      <c r="F16" s="56">
        <f t="shared" si="1"/>
        <v>4.890991810411518E-4</v>
      </c>
      <c r="G16" s="56">
        <f>$B$9*$B$5^A16/($D$3*'finite Q length'!$E$4^(A16-'finite Q length'!$E$4))</f>
        <v>5.8691901724938211E-2</v>
      </c>
      <c r="H16" s="56">
        <f>IF(A16&lt;'finite Q length'!$E$4,E16,0)</f>
        <v>0</v>
      </c>
      <c r="I16" s="56">
        <f>IF(A16&lt;'finite Q length'!$E$4,E16*A16,0)</f>
        <v>0</v>
      </c>
      <c r="J16" s="56">
        <f>IF(A16&lt;'finite Q length'!$E$4,E16,0)</f>
        <v>0</v>
      </c>
    </row>
    <row r="17" spans="1:10" x14ac:dyDescent="0.25">
      <c r="A17" s="56">
        <v>6</v>
      </c>
      <c r="B17" s="56">
        <f>IF(A17&gt;'finite Q length'!$E$4,0,+B16*$B$5/A17)</f>
        <v>0</v>
      </c>
      <c r="C17" s="56">
        <f t="shared" si="0"/>
        <v>7</v>
      </c>
      <c r="D17" s="56">
        <f>IF(C17&gt;$D$5,0,+($B$6^(C17-'finite Q length'!$E$4)))</f>
        <v>0</v>
      </c>
      <c r="E17" s="56">
        <f>IF(A17&gt;$D$5,0,IF(A17&lt;'finite Q length'!$E$4,F17,G17))</f>
        <v>4.192278694638444E-2</v>
      </c>
      <c r="F17" s="56">
        <f t="shared" si="1"/>
        <v>5.8226092981089497E-5</v>
      </c>
      <c r="G17" s="56">
        <f>$B$9*$B$5^A17/($D$3*'finite Q length'!$E$4^(A17-'finite Q length'!$E$4))</f>
        <v>4.192278694638444E-2</v>
      </c>
      <c r="H17" s="56">
        <f>IF(A17&lt;'finite Q length'!$E$4,E17,0)</f>
        <v>0</v>
      </c>
      <c r="I17" s="56">
        <f>IF(A17&lt;'finite Q length'!$E$4,E17*A17,0)</f>
        <v>0</v>
      </c>
      <c r="J17" s="56">
        <f>IF(A17&lt;'finite Q length'!$E$4,E17,0)</f>
        <v>0</v>
      </c>
    </row>
    <row r="18" spans="1:10" x14ac:dyDescent="0.25">
      <c r="A18" s="56">
        <v>7</v>
      </c>
      <c r="B18" s="56">
        <f>IF(A18&gt;'finite Q length'!$E$4,0,+B17*$B$5/A18)</f>
        <v>0</v>
      </c>
      <c r="C18" s="56">
        <f t="shared" si="0"/>
        <v>8</v>
      </c>
      <c r="D18" s="56">
        <f>IF(C18&gt;$D$5,0,+($B$6^(C18-'finite Q length'!$E$4)))</f>
        <v>0</v>
      </c>
      <c r="E18" s="56">
        <f>IF(A18&gt;$D$5,0,IF(A18&lt;'finite Q length'!$E$4,F18,G18))</f>
        <v>0</v>
      </c>
      <c r="F18" s="56">
        <f t="shared" si="1"/>
        <v>5.9414380592948467E-6</v>
      </c>
      <c r="G18" s="56">
        <f>$B$9*$B$5^A18/($D$3*'finite Q length'!$E$4^(A18-'finite Q length'!$E$4))</f>
        <v>2.9944847818846033E-2</v>
      </c>
      <c r="H18" s="56">
        <f>IF(A18&lt;'finite Q length'!$E$4,E18,0)</f>
        <v>0</v>
      </c>
      <c r="I18" s="56">
        <f>IF(A18&lt;'finite Q length'!$E$4,E18*A18,0)</f>
        <v>0</v>
      </c>
      <c r="J18" s="56">
        <f>IF(A18&lt;'finite Q length'!$E$4,E18,0)</f>
        <v>0</v>
      </c>
    </row>
    <row r="19" spans="1:10" x14ac:dyDescent="0.25">
      <c r="A19" s="56">
        <v>8</v>
      </c>
      <c r="B19" s="56">
        <f>IF(A19&gt;'finite Q length'!$E$4,0,+B18*$B$5/A19)</f>
        <v>0</v>
      </c>
      <c r="C19" s="56">
        <f t="shared" si="0"/>
        <v>9</v>
      </c>
      <c r="D19" s="56">
        <f>IF(C19&gt;$D$5,0,+($B$6^(C19-'finite Q length'!$E$4)))</f>
        <v>0</v>
      </c>
      <c r="E19" s="56">
        <f>IF(A19&gt;$D$5,0,IF(A19&lt;'finite Q length'!$E$4,F19,G19))</f>
        <v>0</v>
      </c>
      <c r="F19" s="56">
        <f t="shared" si="1"/>
        <v>5.3048554100846843E-7</v>
      </c>
      <c r="G19" s="56">
        <f>$B$9*$B$5^A19/($D$3*'finite Q length'!$E$4^(A19-'finite Q length'!$E$4))</f>
        <v>2.1389177013461453E-2</v>
      </c>
      <c r="H19" s="56">
        <f>IF(A19&lt;'finite Q length'!$E$4,E19,0)</f>
        <v>0</v>
      </c>
      <c r="I19" s="56">
        <f>IF(A19&lt;'finite Q length'!$E$4,E19*A19,0)</f>
        <v>0</v>
      </c>
      <c r="J19" s="56">
        <f>IF(A19&lt;'finite Q length'!$E$4,E19,0)</f>
        <v>0</v>
      </c>
    </row>
    <row r="20" spans="1:10" x14ac:dyDescent="0.25">
      <c r="A20" s="56">
        <v>9</v>
      </c>
      <c r="B20" s="56">
        <f>IF(A20&gt;'finite Q length'!$E$4,0,+B19*$B$5/A20)</f>
        <v>0</v>
      </c>
      <c r="C20" s="56">
        <f t="shared" si="0"/>
        <v>10</v>
      </c>
      <c r="D20" s="56">
        <f>IF(C20&gt;$D$5,0,+($B$6^(C20-'finite Q length'!$E$4)))</f>
        <v>0</v>
      </c>
      <c r="E20" s="56">
        <f>IF(A20&gt;$D$5,0,IF(A20&lt;'finite Q length'!$E$4,F20,G20))</f>
        <v>0</v>
      </c>
      <c r="F20" s="56">
        <f t="shared" si="1"/>
        <v>4.2102027064164163E-8</v>
      </c>
      <c r="G20" s="56">
        <f>$B$9*$B$5^A20/($D$3*'finite Q length'!$E$4^(A20-'finite Q length'!$E$4))</f>
        <v>1.5277983581043894E-2</v>
      </c>
      <c r="H20" s="56">
        <f>IF(A20&lt;'finite Q length'!$E$4,E20,0)</f>
        <v>0</v>
      </c>
      <c r="I20" s="56">
        <f>IF(A20&lt;'finite Q length'!$E$4,E20*A20,0)</f>
        <v>0</v>
      </c>
      <c r="J20" s="56">
        <f>IF(A20&lt;'finite Q length'!$E$4,E20,0)</f>
        <v>0</v>
      </c>
    </row>
    <row r="21" spans="1:10" x14ac:dyDescent="0.25">
      <c r="A21" s="56">
        <v>10</v>
      </c>
      <c r="B21" s="56">
        <f>IF(A21&gt;'finite Q length'!$E$4,0,+B20*$B$5/A21)</f>
        <v>0</v>
      </c>
      <c r="C21" s="56">
        <f t="shared" si="0"/>
        <v>11</v>
      </c>
      <c r="D21" s="56">
        <f>IF(C21&gt;$D$5,0,+($B$6^(C21-'finite Q length'!$E$4)))</f>
        <v>0</v>
      </c>
      <c r="E21" s="56">
        <f>IF(A21&gt;$D$5,0,IF(A21&lt;'finite Q length'!$E$4,F21,G21))</f>
        <v>0</v>
      </c>
      <c r="F21" s="56">
        <f t="shared" si="1"/>
        <v>3.007287647440297E-9</v>
      </c>
      <c r="G21" s="56">
        <f>$B$9*$B$5^A21/($D$3*'finite Q length'!$E$4^(A21-'finite Q length'!$E$4))</f>
        <v>1.0912845415031354E-2</v>
      </c>
      <c r="H21" s="56">
        <f>IF(A21&lt;'finite Q length'!$E$4,E21,0)</f>
        <v>0</v>
      </c>
      <c r="I21" s="56">
        <f>IF(A21&lt;'finite Q length'!$E$4,E21*A21,0)</f>
        <v>0</v>
      </c>
      <c r="J21" s="56">
        <f>IF(A21&lt;'finite Q length'!$E$4,E21,0)</f>
        <v>0</v>
      </c>
    </row>
    <row r="22" spans="1:10" x14ac:dyDescent="0.25">
      <c r="A22" s="56">
        <v>11</v>
      </c>
      <c r="B22" s="56">
        <f>IF(A22&gt;'finite Q length'!$E$4,0,+B21*$B$5/A22)</f>
        <v>0</v>
      </c>
      <c r="C22" s="56">
        <f t="shared" si="0"/>
        <v>12</v>
      </c>
      <c r="D22" s="56">
        <f>IF(C22&gt;$D$5,0,+($B$6^(C22-'finite Q length'!$E$4)))</f>
        <v>0</v>
      </c>
      <c r="E22" s="56">
        <f>IF(A22&gt;$D$5,0,IF(A22&lt;'finite Q length'!$E$4,F22,G22))</f>
        <v>0</v>
      </c>
      <c r="F22" s="56">
        <f t="shared" si="1"/>
        <v>1.9527841866495434E-10</v>
      </c>
      <c r="G22" s="56">
        <f>$B$9*$B$5^A22/($D$3*'finite Q length'!$E$4^(A22-'finite Q length'!$E$4))</f>
        <v>7.7948895821652528E-3</v>
      </c>
      <c r="H22" s="56">
        <f>IF(A22&lt;'finite Q length'!$E$4,E22,0)</f>
        <v>0</v>
      </c>
      <c r="I22" s="56">
        <f>IF(A22&lt;'finite Q length'!$E$4,E22*A22,0)</f>
        <v>0</v>
      </c>
      <c r="J22" s="56">
        <f>IF(A22&lt;'finite Q length'!$E$4,E22,0)</f>
        <v>0</v>
      </c>
    </row>
    <row r="23" spans="1:10" x14ac:dyDescent="0.25">
      <c r="A23" s="56">
        <v>12</v>
      </c>
      <c r="B23" s="56">
        <f>IF(A23&gt;'finite Q length'!$E$4,0,+B22*$B$5/A23)</f>
        <v>0</v>
      </c>
      <c r="C23" s="56">
        <f t="shared" si="0"/>
        <v>13</v>
      </c>
      <c r="D23" s="56">
        <f>IF(C23&gt;$D$5,0,+($B$6^(C23-'finite Q length'!$E$4)))</f>
        <v>0</v>
      </c>
      <c r="E23" s="56">
        <f>IF(A23&gt;$D$5,0,IF(A23&lt;'finite Q length'!$E$4,F23,G23))</f>
        <v>0</v>
      </c>
      <c r="F23" s="56">
        <f t="shared" si="1"/>
        <v>1.1623715396723473E-11</v>
      </c>
      <c r="G23" s="56">
        <f>$B$9*$B$5^A23/($D$3*'finite Q length'!$E$4^(A23-'finite Q length'!$E$4))</f>
        <v>5.5677782729751804E-3</v>
      </c>
      <c r="H23" s="56">
        <f>IF(A23&lt;'finite Q length'!$E$4,E23,0)</f>
        <v>0</v>
      </c>
      <c r="I23" s="56">
        <f>IF(A23&lt;'finite Q length'!$E$4,E23*A23,0)</f>
        <v>0</v>
      </c>
      <c r="J23" s="56">
        <f>IF(A23&lt;'finite Q length'!$E$4,E23,0)</f>
        <v>0</v>
      </c>
    </row>
    <row r="24" spans="1:10" x14ac:dyDescent="0.25">
      <c r="A24" s="56">
        <v>13</v>
      </c>
      <c r="B24" s="56">
        <f>IF(A24&gt;'finite Q length'!$E$4,0,+B23*$B$5/A24)</f>
        <v>0</v>
      </c>
      <c r="C24" s="56">
        <f t="shared" si="0"/>
        <v>14</v>
      </c>
      <c r="D24" s="56">
        <f>IF(C24&gt;$D$5,0,+($B$6^(C24-'finite Q length'!$E$4)))</f>
        <v>0</v>
      </c>
      <c r="E24" s="56">
        <f>IF(A24&gt;$D$5,0,IF(A24&lt;'finite Q length'!$E$4,F24,G24))</f>
        <v>0</v>
      </c>
      <c r="F24" s="56">
        <f t="shared" si="1"/>
        <v>6.386656811386524E-13</v>
      </c>
      <c r="G24" s="56">
        <f>$B$9*$B$5^A24/($D$3*'finite Q length'!$E$4^(A24-'finite Q length'!$E$4))</f>
        <v>3.9769844806965575E-3</v>
      </c>
      <c r="H24" s="56">
        <f>IF(A24&lt;'finite Q length'!$E$4,E24,0)</f>
        <v>0</v>
      </c>
      <c r="I24" s="56">
        <f>IF(A24&lt;'finite Q length'!$E$4,E24*A24,0)</f>
        <v>0</v>
      </c>
      <c r="J24" s="56">
        <f>IF(A24&lt;'finite Q length'!$E$4,E24,0)</f>
        <v>0</v>
      </c>
    </row>
    <row r="25" spans="1:10" x14ac:dyDescent="0.25">
      <c r="A25" s="56">
        <v>14</v>
      </c>
      <c r="B25" s="56">
        <f>IF(A25&gt;'finite Q length'!$E$4,0,+B24*$B$5/A25)</f>
        <v>0</v>
      </c>
      <c r="C25" s="56">
        <f t="shared" si="0"/>
        <v>15</v>
      </c>
      <c r="D25" s="56">
        <f>IF(C25&gt;$D$5,0,+($B$6^(C25-'finite Q length'!$E$4)))</f>
        <v>0</v>
      </c>
      <c r="E25" s="56">
        <f>IF(A25&gt;$D$5,0,IF(A25&lt;'finite Q length'!$E$4,F25,G25))</f>
        <v>0</v>
      </c>
      <c r="F25" s="56">
        <f t="shared" si="1"/>
        <v>3.2584983731563897E-14</v>
      </c>
      <c r="G25" s="56">
        <f>$B$9*$B$5^A25/($D$3*'finite Q length'!$E$4^(A25-'finite Q length'!$E$4))</f>
        <v>2.8407032004975409E-3</v>
      </c>
      <c r="H25" s="56">
        <f>IF(A25&lt;'finite Q length'!$E$4,E25,0)</f>
        <v>0</v>
      </c>
      <c r="I25" s="56">
        <f>IF(A25&lt;'finite Q length'!$E$4,E25*A25,0)</f>
        <v>0</v>
      </c>
      <c r="J25" s="56">
        <f>IF(A25&lt;'finite Q length'!$E$4,E25,0)</f>
        <v>0</v>
      </c>
    </row>
    <row r="26" spans="1:10" x14ac:dyDescent="0.25">
      <c r="A26" s="56">
        <v>15</v>
      </c>
      <c r="B26" s="56">
        <f>IF(A26&gt;'finite Q length'!$E$4,0,+B25*$B$5/A26)</f>
        <v>0</v>
      </c>
      <c r="C26" s="56">
        <f t="shared" si="0"/>
        <v>16</v>
      </c>
      <c r="D26" s="56">
        <f>IF(C26&gt;$D$5,0,+($B$6^(C26-'finite Q length'!$E$4)))</f>
        <v>0</v>
      </c>
      <c r="E26" s="56">
        <f>IF(A26&gt;$D$5,0,IF(A26&lt;'finite Q length'!$E$4,F26,G26))</f>
        <v>0</v>
      </c>
      <c r="F26" s="56">
        <f t="shared" si="1"/>
        <v>1.5516658919792331E-15</v>
      </c>
      <c r="G26" s="56">
        <f>$B$9*$B$5^A26/($D$3*'finite Q length'!$E$4^(A26-'finite Q length'!$E$4))</f>
        <v>2.0290737146411008E-3</v>
      </c>
      <c r="H26" s="56">
        <f>IF(A26&lt;'finite Q length'!$E$4,E26,0)</f>
        <v>0</v>
      </c>
      <c r="I26" s="56">
        <f>IF(A26&lt;'finite Q length'!$E$4,E26*A26,0)</f>
        <v>0</v>
      </c>
      <c r="J26" s="56">
        <f>IF(A26&lt;'finite Q length'!$E$4,E26,0)</f>
        <v>0</v>
      </c>
    </row>
    <row r="27" spans="1:10" x14ac:dyDescent="0.25">
      <c r="A27" s="56">
        <v>16</v>
      </c>
      <c r="B27" s="56">
        <f>IF(A27&gt;'finite Q length'!$E$4,0,+B26*$B$5/A27)</f>
        <v>0</v>
      </c>
      <c r="C27" s="56">
        <f t="shared" si="0"/>
        <v>17</v>
      </c>
      <c r="D27" s="56">
        <f>IF(C27&gt;$D$5,0,+($B$6^(C27-'finite Q length'!$E$4)))</f>
        <v>0</v>
      </c>
      <c r="E27" s="56">
        <f>IF(A27&gt;$D$5,0,IF(A27&lt;'finite Q length'!$E$4,F27,G27))</f>
        <v>0</v>
      </c>
      <c r="F27" s="56">
        <f t="shared" si="1"/>
        <v>6.927079874907291E-17</v>
      </c>
      <c r="G27" s="56">
        <f>$B$9*$B$5^A27/($D$3*'finite Q length'!$E$4^(A27-'finite Q length'!$E$4))</f>
        <v>1.4493383676007865E-3</v>
      </c>
      <c r="H27" s="56">
        <f>IF(A27&lt;'finite Q length'!$E$4,E27,0)</f>
        <v>0</v>
      </c>
      <c r="I27" s="56">
        <f>IF(A27&lt;'finite Q length'!$E$4,E27*A27,0)</f>
        <v>0</v>
      </c>
      <c r="J27" s="56">
        <f>IF(A27&lt;'finite Q length'!$E$4,E27,0)</f>
        <v>0</v>
      </c>
    </row>
    <row r="28" spans="1:10" x14ac:dyDescent="0.25">
      <c r="A28" s="56">
        <v>17</v>
      </c>
      <c r="B28" s="56">
        <f>IF(A28&gt;'finite Q length'!$E$4,0,+B27*$B$5/A28)</f>
        <v>0</v>
      </c>
      <c r="C28" s="56">
        <f t="shared" si="0"/>
        <v>18</v>
      </c>
      <c r="D28" s="56">
        <f>IF(C28&gt;$D$5,0,+($B$6^(C28-'finite Q length'!$E$4)))</f>
        <v>0</v>
      </c>
      <c r="E28" s="56">
        <f>IF(A28&gt;$D$5,0,IF(A28&lt;'finite Q length'!$E$4,F28,G28))</f>
        <v>0</v>
      </c>
      <c r="F28" s="56">
        <f t="shared" si="1"/>
        <v>2.9105377625660886E-18</v>
      </c>
      <c r="G28" s="56">
        <f>$B$9*$B$5^A28/($D$3*'finite Q length'!$E$4^(A28-'finite Q length'!$E$4))</f>
        <v>1.0352416911434189E-3</v>
      </c>
      <c r="H28" s="56">
        <f>IF(A28&lt;'finite Q length'!$E$4,E28,0)</f>
        <v>0</v>
      </c>
      <c r="I28" s="56">
        <f>IF(A28&lt;'finite Q length'!$E$4,E28*A28,0)</f>
        <v>0</v>
      </c>
      <c r="J28" s="56">
        <f>IF(A28&lt;'finite Q length'!$E$4,E28,0)</f>
        <v>0</v>
      </c>
    </row>
    <row r="29" spans="1:10" x14ac:dyDescent="0.25">
      <c r="A29" s="56">
        <v>18</v>
      </c>
      <c r="B29" s="56">
        <f>IF(A29&gt;'finite Q length'!$E$4,0,+B28*$B$5/A29)</f>
        <v>0</v>
      </c>
      <c r="C29" s="56">
        <f t="shared" si="0"/>
        <v>19</v>
      </c>
      <c r="D29" s="56">
        <f>IF(C29&gt;$D$5,0,+($B$6^(C29-'finite Q length'!$E$4)))</f>
        <v>0</v>
      </c>
      <c r="E29" s="56">
        <f>IF(A29&gt;$D$5,0,IF(A29&lt;'finite Q length'!$E$4,F29,G29))</f>
        <v>0</v>
      </c>
      <c r="F29" s="56">
        <f t="shared" si="1"/>
        <v>1.1549753026055908E-19</v>
      </c>
      <c r="G29" s="56">
        <f>$B$9*$B$5^A29/($D$3*'finite Q length'!$E$4^(A29-'finite Q length'!$E$4))</f>
        <v>7.3945835081672779E-4</v>
      </c>
      <c r="H29" s="56">
        <f>IF(A29&lt;'finite Q length'!$E$4,E29,0)</f>
        <v>0</v>
      </c>
      <c r="I29" s="56">
        <f>IF(A29&lt;'finite Q length'!$E$4,E29*A29,0)</f>
        <v>0</v>
      </c>
      <c r="J29" s="56">
        <f>IF(A29&lt;'finite Q length'!$E$4,E29,0)</f>
        <v>0</v>
      </c>
    </row>
    <row r="30" spans="1:10" x14ac:dyDescent="0.25">
      <c r="A30" s="56">
        <v>19</v>
      </c>
      <c r="B30" s="56">
        <f>IF(A30&gt;'finite Q length'!$E$4,0,+B29*$B$5/A30)</f>
        <v>0</v>
      </c>
      <c r="C30" s="56">
        <f t="shared" si="0"/>
        <v>20</v>
      </c>
      <c r="D30" s="56">
        <f>IF(C30&gt;$D$5,0,+($B$6^(C30-'finite Q length'!$E$4)))</f>
        <v>0</v>
      </c>
      <c r="E30" s="56">
        <f>IF(A30&gt;$D$5,0,IF(A30&lt;'finite Q length'!$E$4,F30,G30))</f>
        <v>0</v>
      </c>
      <c r="F30" s="56">
        <f t="shared" si="1"/>
        <v>4.342012415810492E-21</v>
      </c>
      <c r="G30" s="56">
        <f>$B$9*$B$5^A30/($D$3*'finite Q length'!$E$4^(A30-'finite Q length'!$E$4))</f>
        <v>5.2818453629766276E-4</v>
      </c>
      <c r="H30" s="56">
        <f>IF(A30&lt;'finite Q length'!$E$4,E30,0)</f>
        <v>0</v>
      </c>
      <c r="I30" s="56">
        <f>IF(A30&lt;'finite Q length'!$E$4,E30*A30,0)</f>
        <v>0</v>
      </c>
      <c r="J30" s="56">
        <f>IF(A30&lt;'finite Q length'!$E$4,E30,0)</f>
        <v>0</v>
      </c>
    </row>
    <row r="31" spans="1:10" x14ac:dyDescent="0.25">
      <c r="A31" s="56">
        <v>20</v>
      </c>
      <c r="B31" s="56">
        <f>IF(A31&gt;'finite Q length'!$E$4,0,+B30*$B$5/A31)</f>
        <v>0</v>
      </c>
      <c r="C31" s="56">
        <f t="shared" si="0"/>
        <v>21</v>
      </c>
      <c r="D31" s="56">
        <f>IF(C31&gt;$D$5,0,+($B$6^(C31-'finite Q length'!$E$4)))</f>
        <v>0</v>
      </c>
      <c r="E31" s="56">
        <f>IF(A31&gt;$D$5,0,IF(A31&lt;'finite Q length'!$E$4,F31,G31))</f>
        <v>0</v>
      </c>
      <c r="F31" s="56">
        <f t="shared" si="1"/>
        <v>1.5507187199323185E-22</v>
      </c>
      <c r="G31" s="56">
        <f>$B$9*$B$5^A31/($D$3*'finite Q length'!$E$4^(A31-'finite Q length'!$E$4))</f>
        <v>3.7727466878404483E-4</v>
      </c>
      <c r="H31" s="56">
        <f>IF(A31&lt;'finite Q length'!$E$4,E31,0)</f>
        <v>0</v>
      </c>
      <c r="I31" s="56">
        <f>IF(A31&lt;'finite Q length'!$E$4,E31*A31,0)</f>
        <v>0</v>
      </c>
      <c r="J31" s="56">
        <f>IF(A31&lt;'finite Q length'!$E$4,E31,0)</f>
        <v>0</v>
      </c>
    </row>
    <row r="32" spans="1:10" x14ac:dyDescent="0.25">
      <c r="A32" s="56">
        <v>21</v>
      </c>
      <c r="B32" s="56">
        <f>IF(A32&gt;'finite Q length'!$E$4,0,+B31*$B$5/A32)</f>
        <v>0</v>
      </c>
      <c r="C32" s="56">
        <f t="shared" si="0"/>
        <v>22</v>
      </c>
      <c r="D32" s="56">
        <f>IF(C32&gt;$D$5,0,+($B$6^(C32-'finite Q length'!$E$4)))</f>
        <v>0</v>
      </c>
      <c r="E32" s="56">
        <f>IF(A32&gt;$D$5,0,IF(A32&lt;'finite Q length'!$E$4,F32,G32))</f>
        <v>0</v>
      </c>
      <c r="F32" s="56">
        <f t="shared" si="1"/>
        <v>5.2745534691575454E-24</v>
      </c>
      <c r="G32" s="56">
        <f>$B$9*$B$5^A32/($D$3*'finite Q length'!$E$4^(A32-'finite Q length'!$E$4))</f>
        <v>2.6948190627431771E-4</v>
      </c>
      <c r="H32" s="56">
        <f>IF(A32&lt;'finite Q length'!$E$4,E32,0)</f>
        <v>0</v>
      </c>
      <c r="I32" s="56">
        <f>IF(A32&lt;'finite Q length'!$E$4,E32*A32,0)</f>
        <v>0</v>
      </c>
      <c r="J32" s="56">
        <f>IF(A32&lt;'finite Q length'!$E$4,E32,0)</f>
        <v>0</v>
      </c>
    </row>
    <row r="33" spans="1:10" x14ac:dyDescent="0.25">
      <c r="A33" s="56">
        <v>22</v>
      </c>
      <c r="B33" s="56">
        <f>IF(A33&gt;'finite Q length'!$E$4,0,+B32*$B$5/A33)</f>
        <v>0</v>
      </c>
      <c r="C33" s="56">
        <f t="shared" si="0"/>
        <v>23</v>
      </c>
      <c r="D33" s="56">
        <f>IF(C33&gt;$D$5,0,+($B$6^(C33-'finite Q length'!$E$4)))</f>
        <v>0</v>
      </c>
      <c r="E33" s="56">
        <f>IF(A33&gt;$D$5,0,IF(A33&lt;'finite Q length'!$E$4,F33,G33))</f>
        <v>0</v>
      </c>
      <c r="F33" s="56">
        <f t="shared" si="1"/>
        <v>1.7125173601160863E-25</v>
      </c>
      <c r="G33" s="56">
        <f>$B$9*$B$5^A33/($D$3*'finite Q length'!$E$4^(A33-'finite Q length'!$E$4))</f>
        <v>1.9248707591022695E-4</v>
      </c>
      <c r="H33" s="56">
        <f>IF(A33&lt;'finite Q length'!$E$4,E33,0)</f>
        <v>0</v>
      </c>
      <c r="I33" s="56">
        <f>IF(A33&lt;'finite Q length'!$E$4,E33*A33,0)</f>
        <v>0</v>
      </c>
      <c r="J33" s="56">
        <f>IF(A33&lt;'finite Q length'!$E$4,E33,0)</f>
        <v>0</v>
      </c>
    </row>
    <row r="34" spans="1:10" x14ac:dyDescent="0.25">
      <c r="A34" s="56">
        <v>23</v>
      </c>
      <c r="B34" s="56">
        <f>IF(A34&gt;'finite Q length'!$E$4,0,+B33*$B$5/A34)</f>
        <v>0</v>
      </c>
      <c r="C34" s="56">
        <f t="shared" si="0"/>
        <v>24</v>
      </c>
      <c r="D34" s="56">
        <f>IF(C34&gt;$D$5,0,+($B$6^(C34-'finite Q length'!$E$4)))</f>
        <v>0</v>
      </c>
      <c r="E34" s="56">
        <f>IF(A34&gt;$D$5,0,IF(A34&lt;'finite Q length'!$E$4,F34,G34))</f>
        <v>0</v>
      </c>
      <c r="F34" s="56">
        <f t="shared" si="1"/>
        <v>5.3183768947704551E-27</v>
      </c>
      <c r="G34" s="56">
        <f>$B$9*$B$5^A34/($D$3*'finite Q length'!$E$4^(A34-'finite Q length'!$E$4))</f>
        <v>1.3749076850730498E-4</v>
      </c>
      <c r="H34" s="56">
        <f>IF(A34&lt;'finite Q length'!$E$4,E34,0)</f>
        <v>0</v>
      </c>
      <c r="I34" s="56">
        <f>IF(A34&lt;'finite Q length'!$E$4,E34*A34,0)</f>
        <v>0</v>
      </c>
      <c r="J34" s="56">
        <f>IF(A34&lt;'finite Q length'!$E$4,E34,0)</f>
        <v>0</v>
      </c>
    </row>
    <row r="35" spans="1:10" x14ac:dyDescent="0.25">
      <c r="A35" s="56">
        <v>24</v>
      </c>
      <c r="B35" s="56">
        <f>IF(A35&gt;'finite Q length'!$E$4,0,+B34*$B$5/A35)</f>
        <v>0</v>
      </c>
      <c r="C35" s="56">
        <f t="shared" si="0"/>
        <v>25</v>
      </c>
      <c r="D35" s="56">
        <f>IF(C35&gt;$D$5,0,+($B$6^(C35-'finite Q length'!$E$4)))</f>
        <v>0</v>
      </c>
      <c r="E35" s="56">
        <f>IF(A35&gt;$D$5,0,IF(A35&lt;'finite Q length'!$E$4,F35,G35))</f>
        <v>0</v>
      </c>
      <c r="F35" s="56">
        <f t="shared" si="1"/>
        <v>1.5828502663007308E-28</v>
      </c>
      <c r="G35" s="56">
        <f>$B$9*$B$5^A35/($D$3*'finite Q length'!$E$4^(A35-'finite Q length'!$E$4))</f>
        <v>9.8207691790932133E-5</v>
      </c>
      <c r="H35" s="56">
        <f>IF(A35&lt;'finite Q length'!$E$4,E35,0)</f>
        <v>0</v>
      </c>
      <c r="I35" s="56">
        <f>IF(A35&lt;'finite Q length'!$E$4,E35*A35,0)</f>
        <v>0</v>
      </c>
      <c r="J35" s="56">
        <f>IF(A35&lt;'finite Q length'!$E$4,E35,0)</f>
        <v>0</v>
      </c>
    </row>
    <row r="36" spans="1:10" x14ac:dyDescent="0.25">
      <c r="A36" s="56">
        <v>25</v>
      </c>
      <c r="B36" s="56">
        <f>IF(A36&gt;'finite Q length'!$E$4,0,+B35*$B$5/A36)</f>
        <v>0</v>
      </c>
      <c r="C36" s="56">
        <f t="shared" si="0"/>
        <v>26</v>
      </c>
      <c r="D36" s="56">
        <f>IF(C36&gt;$D$5,0,+($B$6^(C36-'finite Q length'!$E$4)))</f>
        <v>0</v>
      </c>
      <c r="E36" s="56">
        <f>IF(A36&gt;$D$5,0,IF(A36&lt;'finite Q length'!$E$4,F36,G36))</f>
        <v>0</v>
      </c>
      <c r="F36" s="56">
        <f t="shared" si="1"/>
        <v>4.5224293322878026E-30</v>
      </c>
      <c r="G36" s="56">
        <f>$B$9*$B$5^A36/($D$3*'finite Q length'!$E$4^(A36-'finite Q length'!$E$4))</f>
        <v>7.0148351279237232E-5</v>
      </c>
      <c r="H36" s="56">
        <f>IF(A36&lt;'finite Q length'!$E$4,E36,0)</f>
        <v>0</v>
      </c>
      <c r="I36" s="56">
        <f>IF(A36&lt;'finite Q length'!$E$4,E36*A36,0)</f>
        <v>0</v>
      </c>
      <c r="J36" s="56">
        <f>IF(A36&lt;'finite Q length'!$E$4,E36,0)</f>
        <v>0</v>
      </c>
    </row>
    <row r="37" spans="1:10" x14ac:dyDescent="0.25">
      <c r="A37" s="56">
        <v>26</v>
      </c>
      <c r="B37" s="56">
        <f>IF(A37&gt;'finite Q length'!$E$4,0,+B36*$B$5/A37)</f>
        <v>0</v>
      </c>
      <c r="C37" s="56">
        <f t="shared" si="0"/>
        <v>27</v>
      </c>
      <c r="D37" s="56">
        <f>IF(C37&gt;$D$5,0,+($B$6^(C37-'finite Q length'!$E$4)))</f>
        <v>0</v>
      </c>
      <c r="E37" s="56">
        <f>IF(A37&gt;$D$5,0,IF(A37&lt;'finite Q length'!$E$4,F37,G37))</f>
        <v>0</v>
      </c>
      <c r="F37" s="56">
        <f t="shared" si="1"/>
        <v>1.2424256407384073E-31</v>
      </c>
      <c r="G37" s="56">
        <f>$B$9*$B$5^A37/($D$3*'finite Q length'!$E$4^(A37-'finite Q length'!$E$4))</f>
        <v>5.0105965199455173E-5</v>
      </c>
      <c r="H37" s="56">
        <f>IF(A37&lt;'finite Q length'!$E$4,E37,0)</f>
        <v>0</v>
      </c>
      <c r="I37" s="56">
        <f>IF(A37&lt;'finite Q length'!$E$4,E37*A37,0)</f>
        <v>0</v>
      </c>
      <c r="J37" s="56">
        <f>IF(A37&lt;'finite Q length'!$E$4,E37,0)</f>
        <v>0</v>
      </c>
    </row>
    <row r="38" spans="1:10" x14ac:dyDescent="0.25">
      <c r="A38" s="56">
        <v>27</v>
      </c>
      <c r="B38" s="56">
        <f>IF(A38&gt;'finite Q length'!$E$4,0,+B37*$B$5/A38)</f>
        <v>0</v>
      </c>
      <c r="C38" s="56">
        <f t="shared" si="0"/>
        <v>28</v>
      </c>
      <c r="D38" s="56">
        <f>IF(C38&gt;$D$5,0,+($B$6^(C38-'finite Q length'!$E$4)))</f>
        <v>0</v>
      </c>
      <c r="E38" s="56">
        <f>IF(A38&gt;$D$5,0,IF(A38&lt;'finite Q length'!$E$4,F38,G38))</f>
        <v>0</v>
      </c>
      <c r="F38" s="56">
        <f t="shared" si="1"/>
        <v>3.2868403194137763E-33</v>
      </c>
      <c r="G38" s="56">
        <f>$B$9*$B$5^A38/($D$3*'finite Q length'!$E$4^(A38-'finite Q length'!$E$4))</f>
        <v>3.578997514246798E-5</v>
      </c>
      <c r="H38" s="56">
        <f>IF(A38&lt;'finite Q length'!$E$4,E38,0)</f>
        <v>0</v>
      </c>
      <c r="I38" s="56">
        <f>IF(A38&lt;'finite Q length'!$E$4,E38*A38,0)</f>
        <v>0</v>
      </c>
      <c r="J38" s="56">
        <f>IF(A38&lt;'finite Q length'!$E$4,E38,0)</f>
        <v>0</v>
      </c>
    </row>
    <row r="39" spans="1:10" x14ac:dyDescent="0.25">
      <c r="A39" s="56">
        <v>28</v>
      </c>
      <c r="B39" s="56">
        <f>IF(A39&gt;'finite Q length'!$E$4,0,+B38*$B$5/A39)</f>
        <v>0</v>
      </c>
      <c r="C39" s="56">
        <f t="shared" si="0"/>
        <v>29</v>
      </c>
      <c r="D39" s="56">
        <f>IF(C39&gt;$D$5,0,+($B$6^(C39-'finite Q length'!$E$4)))</f>
        <v>0</v>
      </c>
      <c r="E39" s="56">
        <f>IF(A39&gt;$D$5,0,IF(A39&lt;'finite Q length'!$E$4,F39,G39))</f>
        <v>0</v>
      </c>
      <c r="F39" s="56">
        <f t="shared" si="1"/>
        <v>8.3847967331984083E-35</v>
      </c>
      <c r="G39" s="56">
        <f>$B$9*$B$5^A39/($D$3*'finite Q length'!$E$4^(A39-'finite Q length'!$E$4))</f>
        <v>2.55642679589057E-5</v>
      </c>
      <c r="H39" s="56">
        <f>IF(A39&lt;'finite Q length'!$E$4,E39,0)</f>
        <v>0</v>
      </c>
      <c r="I39" s="56">
        <f>IF(A39&lt;'finite Q length'!$E$4,E39*A39,0)</f>
        <v>0</v>
      </c>
      <c r="J39" s="56">
        <f>IF(A39&lt;'finite Q length'!$E$4,E39,0)</f>
        <v>0</v>
      </c>
    </row>
    <row r="40" spans="1:10" x14ac:dyDescent="0.25">
      <c r="A40" s="56">
        <v>29</v>
      </c>
      <c r="B40" s="56">
        <f>IF(A40&gt;'finite Q length'!$E$4,0,+B39*$B$5/A40)</f>
        <v>0</v>
      </c>
      <c r="C40" s="56">
        <f t="shared" si="0"/>
        <v>30</v>
      </c>
      <c r="D40" s="56">
        <f>IF(C40&gt;$D$5,0,+($B$6^(C40-'finite Q length'!$E$4)))</f>
        <v>0</v>
      </c>
      <c r="E40" s="56">
        <f>IF(A40&gt;$D$5,0,IF(A40&lt;'finite Q length'!$E$4,F40,G40))</f>
        <v>0</v>
      </c>
      <c r="F40" s="56">
        <f t="shared" si="1"/>
        <v>2.0652208702459133E-36</v>
      </c>
      <c r="G40" s="56">
        <f>$B$9*$B$5^A40/($D$3*'finite Q length'!$E$4^(A40-'finite Q length'!$E$4))</f>
        <v>1.8260191399218358E-5</v>
      </c>
      <c r="H40" s="56">
        <f>IF(A40&lt;'finite Q length'!$E$4,E40,0)</f>
        <v>0</v>
      </c>
      <c r="I40" s="56">
        <f>IF(A40&lt;'finite Q length'!$E$4,E40*A40,0)</f>
        <v>0</v>
      </c>
      <c r="J40" s="56">
        <f>IF(A40&lt;'finite Q length'!$E$4,E40,0)</f>
        <v>0</v>
      </c>
    </row>
    <row r="41" spans="1:10" x14ac:dyDescent="0.25">
      <c r="A41" s="56">
        <v>30</v>
      </c>
      <c r="B41" s="56">
        <f>IF(A41&gt;'finite Q length'!$E$4,0,+B40*$B$5/A41)</f>
        <v>0</v>
      </c>
      <c r="C41" s="56">
        <f t="shared" si="0"/>
        <v>31</v>
      </c>
      <c r="D41" s="56">
        <f>IF(C41&gt;$D$5,0,+($B$6^(C41-'finite Q length'!$E$4)))</f>
        <v>0</v>
      </c>
      <c r="E41" s="56">
        <f>IF(A41&gt;$D$5,0,IF(A41&lt;'finite Q length'!$E$4,F41,G41))</f>
        <v>0</v>
      </c>
      <c r="F41" s="56">
        <f t="shared" si="1"/>
        <v>4.9171925482045559E-38</v>
      </c>
      <c r="G41" s="56">
        <f>$B$9*$B$5^A41/($D$3*'finite Q length'!$E$4^(A41-'finite Q length'!$E$4))</f>
        <v>1.3042993856584541E-5</v>
      </c>
      <c r="H41" s="56">
        <f>IF(A41&lt;'finite Q length'!$E$4,E41,0)</f>
        <v>0</v>
      </c>
      <c r="I41" s="56">
        <f>IF(A41&lt;'finite Q length'!$E$4,E41*A41,0)</f>
        <v>0</v>
      </c>
      <c r="J41" s="56">
        <f>IF(A41&lt;'finite Q length'!$E$4,E41,0)</f>
        <v>0</v>
      </c>
    </row>
    <row r="42" spans="1:10" x14ac:dyDescent="0.25">
      <c r="A42" s="56">
        <v>31</v>
      </c>
      <c r="B42" s="56">
        <f>IF(A42&gt;'finite Q length'!$E$4,0,+B41*$B$5/A42)</f>
        <v>0</v>
      </c>
      <c r="C42" s="56">
        <f t="shared" si="0"/>
        <v>32</v>
      </c>
      <c r="D42" s="56">
        <f>IF(C42&gt;$D$5,0,+($B$6^(C42-'finite Q length'!$E$4)))</f>
        <v>0</v>
      </c>
      <c r="E42" s="56">
        <f>IF(A42&gt;$D$5,0,IF(A42&lt;'finite Q length'!$E$4,F42,G42))</f>
        <v>0</v>
      </c>
      <c r="F42" s="56">
        <f t="shared" si="1"/>
        <v>1.1329936747015105E-39</v>
      </c>
      <c r="G42" s="56">
        <f>$B$9*$B$5^A42/($D$3*'finite Q length'!$E$4^(A42-'finite Q length'!$E$4))</f>
        <v>9.3164241832746737E-6</v>
      </c>
      <c r="H42" s="56">
        <f>IF(A42&lt;'finite Q length'!$E$4,E42,0)</f>
        <v>0</v>
      </c>
      <c r="I42" s="56">
        <f>IF(A42&lt;'finite Q length'!$E$4,E42*A42,0)</f>
        <v>0</v>
      </c>
      <c r="J42" s="56">
        <f>IF(A42&lt;'finite Q length'!$E$4,E42,0)</f>
        <v>0</v>
      </c>
    </row>
    <row r="43" spans="1:10" x14ac:dyDescent="0.25">
      <c r="A43" s="56">
        <v>32</v>
      </c>
      <c r="B43" s="56">
        <f>IF(A43&gt;'finite Q length'!$E$4,0,+B42*$B$5/A43)</f>
        <v>0</v>
      </c>
      <c r="C43" s="56">
        <f t="shared" si="0"/>
        <v>33</v>
      </c>
      <c r="D43" s="56">
        <f>IF(C43&gt;$D$5,0,+($B$6^(C43-'finite Q length'!$E$4)))</f>
        <v>0</v>
      </c>
      <c r="E43" s="56">
        <f>IF(A43&gt;$D$5,0,IF(A43&lt;'finite Q length'!$E$4,F43,G43))</f>
        <v>0</v>
      </c>
      <c r="F43" s="56">
        <f t="shared" si="1"/>
        <v>2.5290037381730145E-41</v>
      </c>
      <c r="G43" s="56">
        <f>$B$9*$B$5^A43/($D$3*'finite Q length'!$E$4^(A43-'finite Q length'!$E$4))</f>
        <v>6.6545887023390534E-6</v>
      </c>
      <c r="H43" s="56">
        <f>IF(A43&lt;'finite Q length'!$E$4,E43,0)</f>
        <v>0</v>
      </c>
      <c r="I43" s="56">
        <f>IF(A43&lt;'finite Q length'!$E$4,E43*A43,0)</f>
        <v>0</v>
      </c>
      <c r="J43" s="56">
        <f>IF(A43&lt;'finite Q length'!$E$4,E43,0)</f>
        <v>0</v>
      </c>
    </row>
    <row r="44" spans="1:10" x14ac:dyDescent="0.25">
      <c r="A44" s="56">
        <v>33</v>
      </c>
      <c r="B44" s="56">
        <f>IF(A44&gt;'finite Q length'!$E$4,0,+B43*$B$5/A44)</f>
        <v>0</v>
      </c>
      <c r="C44" s="56">
        <f t="shared" si="0"/>
        <v>34</v>
      </c>
      <c r="D44" s="56">
        <f>IF(C44&gt;$D$5,0,+($B$6^(C44-'finite Q length'!$E$4)))</f>
        <v>0</v>
      </c>
      <c r="E44" s="56">
        <f>IF(A44&gt;$D$5,0,IF(A44&lt;'finite Q length'!$E$4,F44,G44))</f>
        <v>0</v>
      </c>
      <c r="F44" s="56">
        <f t="shared" si="1"/>
        <v>5.4740340653095551E-43</v>
      </c>
      <c r="G44" s="56">
        <f>$B$9*$B$5^A44/($D$3*'finite Q length'!$E$4^(A44-'finite Q length'!$E$4))</f>
        <v>4.7532776445278952E-6</v>
      </c>
      <c r="H44" s="56">
        <f>IF(A44&lt;'finite Q length'!$E$4,E44,0)</f>
        <v>0</v>
      </c>
      <c r="I44" s="56">
        <f>IF(A44&lt;'finite Q length'!$E$4,E44*A44,0)</f>
        <v>0</v>
      </c>
      <c r="J44" s="56">
        <f>IF(A44&lt;'finite Q length'!$E$4,E44,0)</f>
        <v>0</v>
      </c>
    </row>
    <row r="45" spans="1:10" x14ac:dyDescent="0.25">
      <c r="A45" s="56">
        <v>34</v>
      </c>
      <c r="B45" s="56">
        <f>IF(A45&gt;'finite Q length'!$E$4,0,+B44*$B$5/A45)</f>
        <v>0</v>
      </c>
      <c r="C45" s="56">
        <f t="shared" ref="C45:C76" si="2">C44+1</f>
        <v>35</v>
      </c>
      <c r="D45" s="56">
        <f>IF(C45&gt;$D$5,0,+($B$6^(C45-'finite Q length'!$E$4)))</f>
        <v>0</v>
      </c>
      <c r="E45" s="56">
        <f>IF(A45&gt;$D$5,0,IF(A45&lt;'finite Q length'!$E$4,F45,G45))</f>
        <v>0</v>
      </c>
      <c r="F45" s="56">
        <f t="shared" ref="F45:F76" si="3">F44*$B$5/A45</f>
        <v>1.1500071565776375E-44</v>
      </c>
      <c r="G45" s="56">
        <f>$B$9*$B$5^A45/($D$3*'finite Q length'!$E$4^(A45-'finite Q length'!$E$4))</f>
        <v>3.3951983175199252E-6</v>
      </c>
      <c r="H45" s="56">
        <f>IF(A45&lt;'finite Q length'!$E$4,E45,0)</f>
        <v>0</v>
      </c>
      <c r="I45" s="56">
        <f>IF(A45&lt;'finite Q length'!$E$4,E45*A45,0)</f>
        <v>0</v>
      </c>
      <c r="J45" s="56">
        <f>IF(A45&lt;'finite Q length'!$E$4,E45,0)</f>
        <v>0</v>
      </c>
    </row>
    <row r="46" spans="1:10" x14ac:dyDescent="0.25">
      <c r="A46" s="56">
        <v>35</v>
      </c>
      <c r="B46" s="56">
        <f>IF(A46&gt;'finite Q length'!$E$4,0,+B45*$B$5/A46)</f>
        <v>0</v>
      </c>
      <c r="C46" s="56">
        <f t="shared" si="2"/>
        <v>36</v>
      </c>
      <c r="D46" s="56">
        <f>IF(C46&gt;$D$5,0,+($B$6^(C46-'finite Q length'!$E$4)))</f>
        <v>0</v>
      </c>
      <c r="E46" s="56">
        <f>IF(A46&gt;$D$5,0,IF(A46&lt;'finite Q length'!$E$4,F46,G46))</f>
        <v>0</v>
      </c>
      <c r="F46" s="56">
        <f t="shared" si="3"/>
        <v>2.346953380770689E-46</v>
      </c>
      <c r="G46" s="56">
        <f>$B$9*$B$5^A46/($D$3*'finite Q length'!$E$4^(A46-'finite Q length'!$E$4))</f>
        <v>2.4251416553713756E-6</v>
      </c>
      <c r="H46" s="56">
        <f>IF(A46&lt;'finite Q length'!$E$4,E46,0)</f>
        <v>0</v>
      </c>
      <c r="I46" s="56">
        <f>IF(A46&lt;'finite Q length'!$E$4,E46*A46,0)</f>
        <v>0</v>
      </c>
      <c r="J46" s="56">
        <f>IF(A46&lt;'finite Q length'!$E$4,E46,0)</f>
        <v>0</v>
      </c>
    </row>
    <row r="47" spans="1:10" x14ac:dyDescent="0.25">
      <c r="A47" s="56">
        <v>36</v>
      </c>
      <c r="B47" s="56">
        <f>IF(A47&gt;'finite Q length'!$E$4,0,+B46*$B$5/A47)</f>
        <v>0</v>
      </c>
      <c r="C47" s="56">
        <f t="shared" si="2"/>
        <v>37</v>
      </c>
      <c r="D47" s="56">
        <f>IF(C47&gt;$D$5,0,+($B$6^(C47-'finite Q length'!$E$4)))</f>
        <v>0</v>
      </c>
      <c r="E47" s="56">
        <f>IF(A47&gt;$D$5,0,IF(A47&lt;'finite Q length'!$E$4,F47,G47))</f>
        <v>0</v>
      </c>
      <c r="F47" s="56">
        <f t="shared" si="3"/>
        <v>4.6566535332751763E-48</v>
      </c>
      <c r="G47" s="56">
        <f>$B$9*$B$5^A47/($D$3*'finite Q length'!$E$4^(A47-'finite Q length'!$E$4))</f>
        <v>1.7322440395509823E-6</v>
      </c>
      <c r="H47" s="56">
        <f>IF(A47&lt;'finite Q length'!$E$4,E47,0)</f>
        <v>0</v>
      </c>
      <c r="I47" s="56">
        <f>IF(A47&lt;'finite Q length'!$E$4,E47*A47,0)</f>
        <v>0</v>
      </c>
      <c r="J47" s="56">
        <f>IF(A47&lt;'finite Q length'!$E$4,E47,0)</f>
        <v>0</v>
      </c>
    </row>
    <row r="48" spans="1:10" x14ac:dyDescent="0.25">
      <c r="A48" s="56">
        <v>37</v>
      </c>
      <c r="B48" s="56">
        <f>IF(A48&gt;'finite Q length'!$E$4,0,+B47*$B$5/A48)</f>
        <v>0</v>
      </c>
      <c r="C48" s="56">
        <f t="shared" si="2"/>
        <v>38</v>
      </c>
      <c r="D48" s="56">
        <f>IF(C48&gt;$D$5,0,+($B$6^(C48-'finite Q length'!$E$4)))</f>
        <v>0</v>
      </c>
      <c r="E48" s="56">
        <f>IF(A48&gt;$D$5,0,IF(A48&lt;'finite Q length'!$E$4,F48,G48))</f>
        <v>0</v>
      </c>
      <c r="F48" s="56">
        <f t="shared" si="3"/>
        <v>8.9896786356663644E-50</v>
      </c>
      <c r="G48" s="56">
        <f>$B$9*$B$5^A48/($D$3*'finite Q length'!$E$4^(A48-'finite Q length'!$E$4))</f>
        <v>1.2373171711078444E-6</v>
      </c>
      <c r="H48" s="56">
        <f>IF(A48&lt;'finite Q length'!$E$4,E48,0)</f>
        <v>0</v>
      </c>
      <c r="I48" s="56">
        <f>IF(A48&lt;'finite Q length'!$E$4,E48*A48,0)</f>
        <v>0</v>
      </c>
      <c r="J48" s="56">
        <f>IF(A48&lt;'finite Q length'!$E$4,E48,0)</f>
        <v>0</v>
      </c>
    </row>
    <row r="49" spans="1:10" x14ac:dyDescent="0.25">
      <c r="A49" s="56">
        <v>38</v>
      </c>
      <c r="B49" s="56">
        <f>IF(A49&gt;'finite Q length'!$E$4,0,+B48*$B$5/A49)</f>
        <v>0</v>
      </c>
      <c r="C49" s="56">
        <f t="shared" si="2"/>
        <v>39</v>
      </c>
      <c r="D49" s="56">
        <f>IF(C49&gt;$D$5,0,+($B$6^(C49-'finite Q length'!$E$4)))</f>
        <v>0</v>
      </c>
      <c r="E49" s="56">
        <f>IF(A49&gt;$D$5,0,IF(A49&lt;'finite Q length'!$E$4,F49,G49))</f>
        <v>0</v>
      </c>
      <c r="F49" s="56">
        <f t="shared" si="3"/>
        <v>1.6897892172305195E-51</v>
      </c>
      <c r="G49" s="56">
        <f>$B$9*$B$5^A49/($D$3*'finite Q length'!$E$4^(A49-'finite Q length'!$E$4))</f>
        <v>8.8379797936274608E-7</v>
      </c>
      <c r="H49" s="56">
        <f>IF(A49&lt;'finite Q length'!$E$4,E49,0)</f>
        <v>0</v>
      </c>
      <c r="I49" s="56">
        <f>IF(A49&lt;'finite Q length'!$E$4,E49*A49,0)</f>
        <v>0</v>
      </c>
      <c r="J49" s="56">
        <f>IF(A49&lt;'finite Q length'!$E$4,E49,0)</f>
        <v>0</v>
      </c>
    </row>
    <row r="50" spans="1:10" x14ac:dyDescent="0.25">
      <c r="A50" s="56">
        <v>39</v>
      </c>
      <c r="B50" s="56">
        <f>IF(A50&gt;'finite Q length'!$E$4,0,+B49*$B$5/A50)</f>
        <v>0</v>
      </c>
      <c r="C50" s="56">
        <f t="shared" si="2"/>
        <v>40</v>
      </c>
      <c r="D50" s="56">
        <f>IF(C50&gt;$D$5,0,+($B$6^(C50-'finite Q length'!$E$4)))</f>
        <v>0</v>
      </c>
      <c r="E50" s="56">
        <f>IF(A50&gt;$D$5,0,IF(A50&lt;'finite Q length'!$E$4,F50,G50))</f>
        <v>0</v>
      </c>
      <c r="F50" s="56">
        <f t="shared" si="3"/>
        <v>3.0948520462097426E-53</v>
      </c>
      <c r="G50" s="56">
        <f>$B$9*$B$5^A50/($D$3*'finite Q length'!$E$4^(A50-'finite Q length'!$E$4))</f>
        <v>6.3128427097339015E-7</v>
      </c>
      <c r="H50" s="56">
        <f>IF(A50&lt;'finite Q length'!$E$4,E50,0)</f>
        <v>0</v>
      </c>
      <c r="I50" s="56">
        <f>IF(A50&lt;'finite Q length'!$E$4,E50*A50,0)</f>
        <v>0</v>
      </c>
      <c r="J50" s="56">
        <f>IF(A50&lt;'finite Q length'!$E$4,E50,0)</f>
        <v>0</v>
      </c>
    </row>
    <row r="51" spans="1:10" x14ac:dyDescent="0.25">
      <c r="A51" s="56">
        <v>40</v>
      </c>
      <c r="B51" s="56">
        <f>IF(A51&gt;'finite Q length'!$E$4,0,+B50*$B$5/A51)</f>
        <v>0</v>
      </c>
      <c r="C51" s="56">
        <f t="shared" si="2"/>
        <v>41</v>
      </c>
      <c r="D51" s="56">
        <f>IF(C51&gt;$D$5,0,+($B$6^(C51-'finite Q length'!$E$4)))</f>
        <v>0</v>
      </c>
      <c r="E51" s="56">
        <f>IF(A51&gt;$D$5,0,IF(A51&lt;'finite Q length'!$E$4,F51,G51))</f>
        <v>0</v>
      </c>
      <c r="F51" s="56">
        <f t="shared" si="3"/>
        <v>5.5265215110888266E-55</v>
      </c>
      <c r="G51" s="56">
        <f>$B$9*$B$5^A51/($D$3*'finite Q length'!$E$4^(A51-'finite Q length'!$E$4))</f>
        <v>4.509173364095644E-7</v>
      </c>
      <c r="H51" s="56">
        <f>IF(A51&lt;'finite Q length'!$E$4,E51,0)</f>
        <v>0</v>
      </c>
      <c r="I51" s="56">
        <f>IF(A51&lt;'finite Q length'!$E$4,E51*A51,0)</f>
        <v>0</v>
      </c>
      <c r="J51" s="56">
        <f>IF(A51&lt;'finite Q length'!$E$4,E51,0)</f>
        <v>0</v>
      </c>
    </row>
    <row r="52" spans="1:10" x14ac:dyDescent="0.25">
      <c r="A52" s="56">
        <v>41</v>
      </c>
      <c r="B52" s="56">
        <f>IF(A52&gt;'finite Q length'!$E$4,0,+B51*$B$5/A52)</f>
        <v>0</v>
      </c>
      <c r="C52" s="56">
        <f t="shared" si="2"/>
        <v>42</v>
      </c>
      <c r="D52" s="56">
        <f>IF(C52&gt;$D$5,0,+($B$6^(C52-'finite Q length'!$E$4)))</f>
        <v>0</v>
      </c>
      <c r="E52" s="56">
        <f>IF(A52&gt;$D$5,0,IF(A52&lt;'finite Q length'!$E$4,F52,G52))</f>
        <v>0</v>
      </c>
      <c r="F52" s="56">
        <f t="shared" si="3"/>
        <v>9.6280862562523117E-57</v>
      </c>
      <c r="G52" s="56">
        <f>$B$9*$B$5^A52/($D$3*'finite Q length'!$E$4^(A52-'finite Q length'!$E$4))</f>
        <v>3.2208381172111741E-7</v>
      </c>
      <c r="H52" s="56">
        <f>IF(A52&lt;'finite Q length'!$E$4,E52,0)</f>
        <v>0</v>
      </c>
      <c r="I52" s="56">
        <f>IF(A52&lt;'finite Q length'!$E$4,E52*A52,0)</f>
        <v>0</v>
      </c>
      <c r="J52" s="56">
        <f>IF(A52&lt;'finite Q length'!$E$4,E52,0)</f>
        <v>0</v>
      </c>
    </row>
    <row r="53" spans="1:10" x14ac:dyDescent="0.25">
      <c r="A53" s="56">
        <v>42</v>
      </c>
      <c r="B53" s="56">
        <f>IF(A53&gt;'finite Q length'!$E$4,0,+B52*$B$5/A53)</f>
        <v>0</v>
      </c>
      <c r="C53" s="56">
        <f t="shared" si="2"/>
        <v>43</v>
      </c>
      <c r="D53" s="56">
        <f>IF(C53&gt;$D$5,0,+($B$6^(C53-'finite Q length'!$E$4)))</f>
        <v>0</v>
      </c>
      <c r="E53" s="56">
        <f>IF(A53&gt;$D$5,0,IF(A53&lt;'finite Q length'!$E$4,F53,G53))</f>
        <v>0</v>
      </c>
      <c r="F53" s="56">
        <f t="shared" si="3"/>
        <v>1.63742963541706E-58</v>
      </c>
      <c r="G53" s="56">
        <f>$B$9*$B$5^A53/($D$3*'finite Q length'!$E$4^(A53-'finite Q length'!$E$4))</f>
        <v>2.3005986551508388E-7</v>
      </c>
      <c r="H53" s="56">
        <f>IF(A53&lt;'finite Q length'!$E$4,E53,0)</f>
        <v>0</v>
      </c>
      <c r="I53" s="56">
        <f>IF(A53&lt;'finite Q length'!$E$4,E53*A53,0)</f>
        <v>0</v>
      </c>
      <c r="J53" s="56">
        <f>IF(A53&lt;'finite Q length'!$E$4,E53,0)</f>
        <v>0</v>
      </c>
    </row>
    <row r="54" spans="1:10" x14ac:dyDescent="0.25">
      <c r="A54" s="56">
        <v>43</v>
      </c>
      <c r="B54" s="56">
        <f>IF(A54&gt;'finite Q length'!$E$4,0,+B53*$B$5/A54)</f>
        <v>0</v>
      </c>
      <c r="C54" s="56">
        <f t="shared" si="2"/>
        <v>44</v>
      </c>
      <c r="D54" s="56">
        <f>IF(C54&gt;$D$5,0,+($B$6^(C54-'finite Q length'!$E$4)))</f>
        <v>0</v>
      </c>
      <c r="E54" s="56">
        <f>IF(A54&gt;$D$5,0,IF(A54&lt;'finite Q length'!$E$4,F54,G54))</f>
        <v>0</v>
      </c>
      <c r="F54" s="56">
        <f t="shared" si="3"/>
        <v>2.7199827830848174E-60</v>
      </c>
      <c r="G54" s="56">
        <f>$B$9*$B$5^A54/($D$3*'finite Q length'!$E$4^(A54-'finite Q length'!$E$4))</f>
        <v>1.6432847536791706E-7</v>
      </c>
      <c r="H54" s="56">
        <f>IF(A54&lt;'finite Q length'!$E$4,E54,0)</f>
        <v>0</v>
      </c>
      <c r="I54" s="56">
        <f>IF(A54&lt;'finite Q length'!$E$4,E54*A54,0)</f>
        <v>0</v>
      </c>
      <c r="J54" s="56">
        <f>IF(A54&lt;'finite Q length'!$E$4,E54,0)</f>
        <v>0</v>
      </c>
    </row>
    <row r="55" spans="1:10" x14ac:dyDescent="0.25">
      <c r="A55" s="56">
        <v>44</v>
      </c>
      <c r="B55" s="56">
        <f>IF(A55&gt;'finite Q length'!$E$4,0,+B54*$B$5/A55)</f>
        <v>0</v>
      </c>
      <c r="C55" s="56">
        <f t="shared" si="2"/>
        <v>45</v>
      </c>
      <c r="D55" s="56">
        <f>IF(C55&gt;$D$5,0,+($B$6^(C55-'finite Q length'!$E$4)))</f>
        <v>0</v>
      </c>
      <c r="E55" s="56">
        <f>IF(A55&gt;$D$5,0,IF(A55&lt;'finite Q length'!$E$4,F55,G55))</f>
        <v>0</v>
      </c>
      <c r="F55" s="56">
        <f t="shared" si="3"/>
        <v>4.4155564660467818E-62</v>
      </c>
      <c r="G55" s="56">
        <f>$B$9*$B$5^A55/($D$3*'finite Q length'!$E$4^(A55-'finite Q length'!$E$4))</f>
        <v>1.1737748240565506E-7</v>
      </c>
      <c r="H55" s="56">
        <f>IF(A55&lt;'finite Q length'!$E$4,E55,0)</f>
        <v>0</v>
      </c>
      <c r="I55" s="56">
        <f>IF(A55&lt;'finite Q length'!$E$4,E55*A55,0)</f>
        <v>0</v>
      </c>
      <c r="J55" s="56">
        <f>IF(A55&lt;'finite Q length'!$E$4,E55,0)</f>
        <v>0</v>
      </c>
    </row>
    <row r="56" spans="1:10" x14ac:dyDescent="0.25">
      <c r="A56" s="56">
        <v>45</v>
      </c>
      <c r="B56" s="56">
        <f>IF(A56&gt;'finite Q length'!$E$4,0,+B55*$B$5/A56)</f>
        <v>0</v>
      </c>
      <c r="C56" s="56">
        <f t="shared" si="2"/>
        <v>46</v>
      </c>
      <c r="D56" s="56">
        <f>IF(C56&gt;$D$5,0,+($B$6^(C56-'finite Q length'!$E$4)))</f>
        <v>0</v>
      </c>
      <c r="E56" s="56">
        <f>IF(A56&gt;$D$5,0,IF(A56&lt;'finite Q length'!$E$4,F56,G56))</f>
        <v>0</v>
      </c>
      <c r="F56" s="56">
        <f t="shared" si="3"/>
        <v>7.0088197873758453E-64</v>
      </c>
      <c r="G56" s="56">
        <f>$B$9*$B$5^A56/($D$3*'finite Q length'!$E$4^(A56-'finite Q length'!$E$4))</f>
        <v>8.3841058861182184E-8</v>
      </c>
      <c r="H56" s="56">
        <f>IF(A56&lt;'finite Q length'!$E$4,E56,0)</f>
        <v>0</v>
      </c>
      <c r="I56" s="56">
        <f>IF(A56&lt;'finite Q length'!$E$4,E56*A56,0)</f>
        <v>0</v>
      </c>
      <c r="J56" s="56">
        <f>IF(A56&lt;'finite Q length'!$E$4,E56,0)</f>
        <v>0</v>
      </c>
    </row>
    <row r="57" spans="1:10" x14ac:dyDescent="0.25">
      <c r="A57" s="56">
        <v>46</v>
      </c>
      <c r="B57" s="56">
        <f>IF(A57&gt;'finite Q length'!$E$4,0,+B56*$B$5/A57)</f>
        <v>0</v>
      </c>
      <c r="C57" s="56">
        <f t="shared" si="2"/>
        <v>47</v>
      </c>
      <c r="D57" s="56">
        <f>IF(C57&gt;$D$5,0,+($B$6^(C57-'finite Q length'!$E$4)))</f>
        <v>0</v>
      </c>
      <c r="E57" s="56">
        <f>IF(A57&gt;$D$5,0,IF(A57&lt;'finite Q length'!$E$4,F57,G57))</f>
        <v>0</v>
      </c>
      <c r="F57" s="56">
        <f t="shared" si="3"/>
        <v>1.0883260539403487E-65</v>
      </c>
      <c r="G57" s="56">
        <f>$B$9*$B$5^A57/($D$3*'finite Q length'!$E$4^(A57-'finite Q length'!$E$4))</f>
        <v>5.9886470615130118E-8</v>
      </c>
      <c r="H57" s="56">
        <f>IF(A57&lt;'finite Q length'!$E$4,E57,0)</f>
        <v>0</v>
      </c>
      <c r="I57" s="56">
        <f>IF(A57&lt;'finite Q length'!$E$4,E57*A57,0)</f>
        <v>0</v>
      </c>
      <c r="J57" s="56">
        <f>IF(A57&lt;'finite Q length'!$E$4,E57,0)</f>
        <v>0</v>
      </c>
    </row>
    <row r="58" spans="1:10" x14ac:dyDescent="0.25">
      <c r="A58" s="56">
        <v>47</v>
      </c>
      <c r="B58" s="56">
        <f>IF(A58&gt;'finite Q length'!$E$4,0,+B57*$B$5/A58)</f>
        <v>0</v>
      </c>
      <c r="C58" s="56">
        <f t="shared" si="2"/>
        <v>48</v>
      </c>
      <c r="D58" s="56">
        <f>IF(C58&gt;$D$5,0,+($B$6^(C58-'finite Q length'!$E$4)))</f>
        <v>0</v>
      </c>
      <c r="E58" s="56">
        <f>IF(A58&gt;$D$5,0,IF(A58&lt;'finite Q length'!$E$4,F58,G58))</f>
        <v>0</v>
      </c>
      <c r="F58" s="56">
        <f t="shared" si="3"/>
        <v>1.6539909634351802E-67</v>
      </c>
      <c r="G58" s="56">
        <f>$B$9*$B$5^A58/($D$3*'finite Q length'!$E$4^(A58-'finite Q length'!$E$4))</f>
        <v>4.2776050439378663E-8</v>
      </c>
      <c r="H58" s="56">
        <f>IF(A58&lt;'finite Q length'!$E$4,E58,0)</f>
        <v>0</v>
      </c>
      <c r="I58" s="56">
        <f>IF(A58&lt;'finite Q length'!$E$4,E58*A58,0)</f>
        <v>0</v>
      </c>
      <c r="J58" s="56">
        <f>IF(A58&lt;'finite Q length'!$E$4,E58,0)</f>
        <v>0</v>
      </c>
    </row>
    <row r="59" spans="1:10" x14ac:dyDescent="0.25">
      <c r="A59" s="56">
        <v>48</v>
      </c>
      <c r="B59" s="56">
        <f>IF(A59&gt;'finite Q length'!$E$4,0,+B58*$B$5/A59)</f>
        <v>0</v>
      </c>
      <c r="C59" s="56">
        <f t="shared" si="2"/>
        <v>49</v>
      </c>
      <c r="D59" s="56">
        <f>IF(C59&gt;$D$5,0,+($B$6^(C59-'finite Q length'!$E$4)))</f>
        <v>0</v>
      </c>
      <c r="E59" s="56">
        <f>IF(A59&gt;$D$5,0,IF(A59&lt;'finite Q length'!$E$4,F59,G59))</f>
        <v>0</v>
      </c>
      <c r="F59" s="56">
        <f t="shared" si="3"/>
        <v>2.4612960765404468E-69</v>
      </c>
      <c r="G59" s="56">
        <f>$B$9*$B$5^A59/($D$3*'finite Q length'!$E$4^(A59-'finite Q length'!$E$4))</f>
        <v>3.0554321742413337E-8</v>
      </c>
      <c r="H59" s="56">
        <f>IF(A59&lt;'finite Q length'!$E$4,E59,0)</f>
        <v>0</v>
      </c>
      <c r="I59" s="56">
        <f>IF(A59&lt;'finite Q length'!$E$4,E59*A59,0)</f>
        <v>0</v>
      </c>
      <c r="J59" s="56">
        <f>IF(A59&lt;'finite Q length'!$E$4,E59,0)</f>
        <v>0</v>
      </c>
    </row>
    <row r="60" spans="1:10" x14ac:dyDescent="0.25">
      <c r="A60" s="56">
        <v>49</v>
      </c>
      <c r="B60" s="56">
        <f>IF(A60&gt;'finite Q length'!$E$4,0,+B59*$B$5/A60)</f>
        <v>0</v>
      </c>
      <c r="C60" s="56">
        <f t="shared" si="2"/>
        <v>50</v>
      </c>
      <c r="D60" s="56">
        <f>IF(C60&gt;$D$5,0,+($B$6^(C60-'finite Q length'!$E$4)))</f>
        <v>0</v>
      </c>
      <c r="E60" s="56">
        <f>IF(A60&gt;$D$5,0,IF(A60&lt;'finite Q length'!$E$4,F60,G60))</f>
        <v>0</v>
      </c>
      <c r="F60" s="56">
        <f t="shared" si="3"/>
        <v>3.5878951553067737E-71</v>
      </c>
      <c r="G60" s="56">
        <f>$B$9*$B$5^A60/($D$3*'finite Q length'!$E$4^(A60-'finite Q length'!$E$4))</f>
        <v>2.1824515530295236E-8</v>
      </c>
      <c r="H60" s="56">
        <f>IF(A60&lt;'finite Q length'!$E$4,E60,0)</f>
        <v>0</v>
      </c>
      <c r="I60" s="56">
        <f>IF(A60&lt;'finite Q length'!$E$4,E60*A60,0)</f>
        <v>0</v>
      </c>
      <c r="J60" s="56">
        <f>IF(A60&lt;'finite Q length'!$E$4,E60,0)</f>
        <v>0</v>
      </c>
    </row>
    <row r="61" spans="1:10" x14ac:dyDescent="0.25">
      <c r="A61" s="56">
        <v>50</v>
      </c>
      <c r="B61" s="56">
        <f>IF(A61&gt;'finite Q length'!$E$4,0,+B60*$B$5/A61)</f>
        <v>0</v>
      </c>
      <c r="C61" s="56">
        <f t="shared" si="2"/>
        <v>51</v>
      </c>
      <c r="D61" s="56">
        <f>IF(C61&gt;$D$5,0,+($B$6^(C61-'finite Q length'!$E$4)))</f>
        <v>0</v>
      </c>
      <c r="E61" s="56">
        <f>IF(A61&gt;$D$5,0,IF(A61&lt;'finite Q length'!$E$4,F61,G61))</f>
        <v>0</v>
      </c>
      <c r="F61" s="56">
        <f t="shared" si="3"/>
        <v>5.1255645075811053E-73</v>
      </c>
      <c r="G61" s="56">
        <f>$B$9*$B$5^A61/($D$3*'finite Q length'!$E$4^(A61-'finite Q length'!$E$4))</f>
        <v>1.5588939664496601E-8</v>
      </c>
      <c r="H61" s="56">
        <f>IF(A61&lt;'finite Q length'!$E$4,E61,0)</f>
        <v>0</v>
      </c>
      <c r="I61" s="56">
        <f>IF(A61&lt;'finite Q length'!$E$4,E61*A61,0)</f>
        <v>0</v>
      </c>
      <c r="J61" s="56">
        <f>IF(A61&lt;'finite Q length'!$E$4,E61,0)</f>
        <v>0</v>
      </c>
    </row>
    <row r="62" spans="1:10" x14ac:dyDescent="0.25">
      <c r="A62" s="56">
        <v>51</v>
      </c>
      <c r="B62" s="56">
        <f>IF(A62&gt;'finite Q length'!$E$4,0,+B61*$B$5/A62)</f>
        <v>0</v>
      </c>
      <c r="C62" s="56">
        <f t="shared" si="2"/>
        <v>52</v>
      </c>
      <c r="D62" s="56">
        <f>IF(C62&gt;$D$5,0,+($B$6^(C62-'finite Q length'!$E$4)))</f>
        <v>0</v>
      </c>
      <c r="E62" s="56">
        <f>IF(A62&gt;$D$5,0,IF(A62&lt;'finite Q length'!$E$4,F62,G62))</f>
        <v>0</v>
      </c>
      <c r="F62" s="56">
        <f t="shared" si="3"/>
        <v>7.1786617753236762E-75</v>
      </c>
      <c r="G62" s="56">
        <f>$B$9*$B$5^A62/($D$3*'finite Q length'!$E$4^(A62-'finite Q length'!$E$4))</f>
        <v>1.1134956903211858E-8</v>
      </c>
      <c r="H62" s="56">
        <f>IF(A62&lt;'finite Q length'!$E$4,E62,0)</f>
        <v>0</v>
      </c>
      <c r="I62" s="56">
        <f>IF(A62&lt;'finite Q length'!$E$4,E62*A62,0)</f>
        <v>0</v>
      </c>
      <c r="J62" s="56">
        <f>IF(A62&lt;'finite Q length'!$E$4,E62,0)</f>
        <v>0</v>
      </c>
    </row>
    <row r="63" spans="1:10" x14ac:dyDescent="0.25">
      <c r="A63" s="56">
        <v>52</v>
      </c>
      <c r="B63" s="56">
        <f>IF(A63&gt;'finite Q length'!$E$4,0,+B62*$B$5/A63)</f>
        <v>0</v>
      </c>
      <c r="C63" s="56">
        <f t="shared" si="2"/>
        <v>53</v>
      </c>
      <c r="D63" s="56">
        <f>IF(C63&gt;$D$5,0,+($B$6^(C63-'finite Q length'!$E$4)))</f>
        <v>0</v>
      </c>
      <c r="E63" s="56">
        <f>IF(A63&gt;$D$5,0,IF(A63&lt;'finite Q length'!$E$4,F63,G63))</f>
        <v>0</v>
      </c>
      <c r="F63" s="56">
        <f t="shared" si="3"/>
        <v>9.8607991419281256E-77</v>
      </c>
      <c r="G63" s="56">
        <f>$B$9*$B$5^A63/($D$3*'finite Q length'!$E$4^(A63-'finite Q length'!$E$4))</f>
        <v>7.9535406451513282E-9</v>
      </c>
      <c r="H63" s="56">
        <f>IF(A63&lt;'finite Q length'!$E$4,E63,0)</f>
        <v>0</v>
      </c>
      <c r="I63" s="56">
        <f>IF(A63&lt;'finite Q length'!$E$4,E63*A63,0)</f>
        <v>0</v>
      </c>
      <c r="J63" s="56">
        <f>IF(A63&lt;'finite Q length'!$E$4,E63,0)</f>
        <v>0</v>
      </c>
    </row>
    <row r="64" spans="1:10" x14ac:dyDescent="0.25">
      <c r="A64" s="56">
        <v>53</v>
      </c>
      <c r="B64" s="56">
        <f>IF(A64&gt;'finite Q length'!$E$4,0,+B63*$B$5/A64)</f>
        <v>0</v>
      </c>
      <c r="C64" s="56">
        <f t="shared" si="2"/>
        <v>54</v>
      </c>
      <c r="D64" s="56">
        <f>IF(C64&gt;$D$5,0,+($B$6^(C64-'finite Q length'!$E$4)))</f>
        <v>0</v>
      </c>
      <c r="E64" s="56">
        <f>IF(A64&gt;$D$5,0,IF(A64&lt;'finite Q length'!$E$4,F64,G64))</f>
        <v>0</v>
      </c>
      <c r="F64" s="56">
        <f t="shared" si="3"/>
        <v>1.328948671418885E-78</v>
      </c>
      <c r="G64" s="56">
        <f>$B$9*$B$5^A64/($D$3*'finite Q length'!$E$4^(A64-'finite Q length'!$E$4))</f>
        <v>5.6811004608223765E-9</v>
      </c>
      <c r="H64" s="56">
        <f>IF(A64&lt;'finite Q length'!$E$4,E64,0)</f>
        <v>0</v>
      </c>
      <c r="I64" s="56">
        <f>IF(A64&lt;'finite Q length'!$E$4,E64*A64,0)</f>
        <v>0</v>
      </c>
      <c r="J64" s="56">
        <f>IF(A64&lt;'finite Q length'!$E$4,E64,0)</f>
        <v>0</v>
      </c>
    </row>
    <row r="65" spans="1:10" x14ac:dyDescent="0.25">
      <c r="A65" s="56">
        <v>54</v>
      </c>
      <c r="B65" s="56">
        <f>IF(A65&gt;'finite Q length'!$E$4,0,+B64*$B$5/A65)</f>
        <v>0</v>
      </c>
      <c r="C65" s="56">
        <f t="shared" si="2"/>
        <v>55</v>
      </c>
      <c r="D65" s="56">
        <f>IF(C65&gt;$D$5,0,+($B$6^(C65-'finite Q length'!$E$4)))</f>
        <v>0</v>
      </c>
      <c r="E65" s="56">
        <f>IF(A65&gt;$D$5,0,IF(A65&lt;'finite Q length'!$E$4,F65,G65))</f>
        <v>0</v>
      </c>
      <c r="F65" s="56">
        <f t="shared" si="3"/>
        <v>1.7578686129879433E-80</v>
      </c>
      <c r="G65" s="56">
        <f>$B$9*$B$5^A65/($D$3*'finite Q length'!$E$4^(A65-'finite Q length'!$E$4))</f>
        <v>4.0579289005874119E-9</v>
      </c>
      <c r="H65" s="56">
        <f>IF(A65&lt;'finite Q length'!$E$4,E65,0)</f>
        <v>0</v>
      </c>
      <c r="I65" s="56">
        <f>IF(A65&lt;'finite Q length'!$E$4,E65*A65,0)</f>
        <v>0</v>
      </c>
      <c r="J65" s="56">
        <f>IF(A65&lt;'finite Q length'!$E$4,E65,0)</f>
        <v>0</v>
      </c>
    </row>
    <row r="66" spans="1:10" x14ac:dyDescent="0.25">
      <c r="A66" s="56">
        <v>55</v>
      </c>
      <c r="B66" s="56">
        <f>IF(A66&gt;'finite Q length'!$E$4,0,+B65*$B$5/A66)</f>
        <v>0</v>
      </c>
      <c r="C66" s="56">
        <f t="shared" si="2"/>
        <v>56</v>
      </c>
      <c r="D66" s="56">
        <f>IF(C66&gt;$D$5,0,+($B$6^(C66-'finite Q length'!$E$4)))</f>
        <v>0</v>
      </c>
      <c r="E66" s="56">
        <f>IF(A66&gt;$D$5,0,IF(A66&lt;'finite Q length'!$E$4,F66,G66))</f>
        <v>0</v>
      </c>
      <c r="F66" s="56">
        <f t="shared" si="3"/>
        <v>2.2829462506336926E-82</v>
      </c>
      <c r="G66" s="56">
        <f>$B$9*$B$5^A66/($D$3*'finite Q length'!$E$4^(A66-'finite Q length'!$E$4))</f>
        <v>2.898520643276723E-9</v>
      </c>
      <c r="H66" s="56">
        <f>IF(A66&lt;'finite Q length'!$E$4,E66,0)</f>
        <v>0</v>
      </c>
      <c r="I66" s="56">
        <f>IF(A66&lt;'finite Q length'!$E$4,E66*A66,0)</f>
        <v>0</v>
      </c>
      <c r="J66" s="56">
        <f>IF(A66&lt;'finite Q length'!$E$4,E66,0)</f>
        <v>0</v>
      </c>
    </row>
    <row r="67" spans="1:10" x14ac:dyDescent="0.25">
      <c r="A67" s="56">
        <v>56</v>
      </c>
      <c r="B67" s="56">
        <f>IF(A67&gt;'finite Q length'!$E$4,0,+B66*$B$5/A67)</f>
        <v>0</v>
      </c>
      <c r="C67" s="56">
        <f t="shared" si="2"/>
        <v>57</v>
      </c>
      <c r="D67" s="56">
        <f>IF(C67&gt;$D$5,0,+($B$6^(C67-'finite Q length'!$E$4)))</f>
        <v>0</v>
      </c>
      <c r="E67" s="56">
        <f>IF(A67&gt;$D$5,0,IF(A67&lt;'finite Q length'!$E$4,F67,G67))</f>
        <v>0</v>
      </c>
      <c r="F67" s="56">
        <f t="shared" si="3"/>
        <v>2.9119212380531794E-84</v>
      </c>
      <c r="G67" s="56">
        <f>$B$9*$B$5^A67/($D$3*'finite Q length'!$E$4^(A67-'finite Q length'!$E$4))</f>
        <v>2.0703718880548022E-9</v>
      </c>
      <c r="H67" s="56">
        <f>IF(A67&lt;'finite Q length'!$E$4,E67,0)</f>
        <v>0</v>
      </c>
      <c r="I67" s="56">
        <f>IF(A67&lt;'finite Q length'!$E$4,E67*A67,0)</f>
        <v>0</v>
      </c>
      <c r="J67" s="56">
        <f>IF(A67&lt;'finite Q length'!$E$4,E67,0)</f>
        <v>0</v>
      </c>
    </row>
    <row r="68" spans="1:10" x14ac:dyDescent="0.25">
      <c r="A68" s="56">
        <v>57</v>
      </c>
      <c r="B68" s="56">
        <f>IF(A68&gt;'finite Q length'!$E$4,0,+B67*$B$5/A68)</f>
        <v>0</v>
      </c>
      <c r="C68" s="56">
        <f t="shared" si="2"/>
        <v>58</v>
      </c>
      <c r="D68" s="56">
        <f>IF(C68&gt;$D$5,0,+($B$6^(C68-'finite Q length'!$E$4)))</f>
        <v>0</v>
      </c>
      <c r="E68" s="56">
        <f>IF(A68&gt;$D$5,0,IF(A68&lt;'finite Q length'!$E$4,F68,G68))</f>
        <v>0</v>
      </c>
      <c r="F68" s="56">
        <f t="shared" si="3"/>
        <v>3.6490241078360645E-86</v>
      </c>
      <c r="G68" s="56">
        <f>$B$9*$B$5^A68/($D$3*'finite Q length'!$E$4^(A68-'finite Q length'!$E$4))</f>
        <v>1.4788370628962873E-9</v>
      </c>
      <c r="H68" s="56">
        <f>IF(A68&lt;'finite Q length'!$E$4,E68,0)</f>
        <v>0</v>
      </c>
      <c r="I68" s="56">
        <f>IF(A68&lt;'finite Q length'!$E$4,E68*A68,0)</f>
        <v>0</v>
      </c>
      <c r="J68" s="56">
        <f>IF(A68&lt;'finite Q length'!$E$4,E68,0)</f>
        <v>0</v>
      </c>
    </row>
    <row r="69" spans="1:10" x14ac:dyDescent="0.25">
      <c r="A69" s="56">
        <v>58</v>
      </c>
      <c r="B69" s="56">
        <f>IF(A69&gt;'finite Q length'!$E$4,0,+B68*$B$5/A69)</f>
        <v>0</v>
      </c>
      <c r="C69" s="56">
        <f t="shared" si="2"/>
        <v>59</v>
      </c>
      <c r="D69" s="56">
        <f>IF(C69&gt;$D$5,0,+($B$6^(C69-'finite Q length'!$E$4)))</f>
        <v>0</v>
      </c>
      <c r="E69" s="56">
        <f>IF(A69&gt;$D$5,0,IF(A69&lt;'finite Q length'!$E$4,F69,G69))</f>
        <v>0</v>
      </c>
      <c r="F69" s="56">
        <f t="shared" si="3"/>
        <v>4.493872053985301E-88</v>
      </c>
      <c r="G69" s="56">
        <f>$B$9*$B$5^A69/($D$3*'finite Q length'!$E$4^(A69-'finite Q length'!$E$4))</f>
        <v>1.0563121877830624E-9</v>
      </c>
      <c r="H69" s="56">
        <f>IF(A69&lt;'finite Q length'!$E$4,E69,0)</f>
        <v>0</v>
      </c>
      <c r="I69" s="56">
        <f>IF(A69&lt;'finite Q length'!$E$4,E69*A69,0)</f>
        <v>0</v>
      </c>
      <c r="J69" s="56">
        <f>IF(A69&lt;'finite Q length'!$E$4,E69,0)</f>
        <v>0</v>
      </c>
    </row>
    <row r="70" spans="1:10" x14ac:dyDescent="0.25">
      <c r="A70" s="56">
        <v>59</v>
      </c>
      <c r="B70" s="56">
        <f>IF(A70&gt;'finite Q length'!$E$4,0,+B69*$B$5/A70)</f>
        <v>0</v>
      </c>
      <c r="C70" s="56">
        <f t="shared" si="2"/>
        <v>60</v>
      </c>
      <c r="D70" s="56">
        <f>IF(C70&gt;$D$5,0,+($B$6^(C70-'finite Q length'!$E$4)))</f>
        <v>0</v>
      </c>
      <c r="E70" s="56">
        <f>IF(A70&gt;$D$5,0,IF(A70&lt;'finite Q length'!$E$4,F70,G70))</f>
        <v>0</v>
      </c>
      <c r="F70" s="56">
        <f t="shared" si="3"/>
        <v>5.4405230677788149E-90</v>
      </c>
      <c r="G70" s="56">
        <f>$B$9*$B$5^A70/($D$3*'finite Q length'!$E$4^(A70-'finite Q length'!$E$4))</f>
        <v>7.5450870555933026E-10</v>
      </c>
      <c r="H70" s="56">
        <f>IF(A70&lt;'finite Q length'!$E$4,E70,0)</f>
        <v>0</v>
      </c>
      <c r="I70" s="56">
        <f>IF(A70&lt;'finite Q length'!$E$4,E70*A70,0)</f>
        <v>0</v>
      </c>
      <c r="J70" s="56">
        <f>IF(A70&lt;'finite Q length'!$E$4,E70,0)</f>
        <v>0</v>
      </c>
    </row>
    <row r="71" spans="1:10" x14ac:dyDescent="0.25">
      <c r="A71" s="56">
        <v>60</v>
      </c>
      <c r="B71" s="56">
        <f>IF(A71&gt;'finite Q length'!$E$4,0,+B70*$B$5/A71)</f>
        <v>0</v>
      </c>
      <c r="C71" s="56">
        <f t="shared" si="2"/>
        <v>61</v>
      </c>
      <c r="D71" s="56">
        <f>IF(C71&gt;$D$5,0,+($B$6^(C71-'finite Q length'!$E$4)))</f>
        <v>0</v>
      </c>
      <c r="E71" s="56">
        <f>IF(A71&gt;$D$5,0,IF(A71&lt;'finite Q length'!$E$4,F71,G71))</f>
        <v>0</v>
      </c>
      <c r="F71" s="56">
        <f t="shared" si="3"/>
        <v>6.4768131759271609E-92</v>
      </c>
      <c r="G71" s="56">
        <f>$B$9*$B$5^A71/($D$3*'finite Q length'!$E$4^(A71-'finite Q length'!$E$4))</f>
        <v>5.3893478968523591E-10</v>
      </c>
      <c r="H71" s="56">
        <f>IF(A71&lt;'finite Q length'!$E$4,E71,0)</f>
        <v>0</v>
      </c>
      <c r="I71" s="56">
        <f>IF(A71&lt;'finite Q length'!$E$4,E71*A71,0)</f>
        <v>0</v>
      </c>
      <c r="J71" s="56">
        <f>IF(A71&lt;'finite Q length'!$E$4,E71,0)</f>
        <v>0</v>
      </c>
    </row>
    <row r="72" spans="1:10" x14ac:dyDescent="0.25">
      <c r="A72" s="56">
        <v>61</v>
      </c>
      <c r="B72" s="56">
        <f>IF(A72&gt;'finite Q length'!$E$4,0,+B71*$B$5/A72)</f>
        <v>0</v>
      </c>
      <c r="C72" s="56">
        <f t="shared" si="2"/>
        <v>62</v>
      </c>
      <c r="D72" s="56">
        <f>IF(C72&gt;$D$5,0,+($B$6^(C72-'finite Q length'!$E$4)))</f>
        <v>0</v>
      </c>
      <c r="E72" s="56">
        <f>IF(A72&gt;$D$5,0,IF(A72&lt;'finite Q length'!$E$4,F72,G72))</f>
        <v>0</v>
      </c>
      <c r="F72" s="56">
        <f t="shared" si="3"/>
        <v>7.584090369938128E-94</v>
      </c>
      <c r="G72" s="56">
        <f>$B$9*$B$5^A72/($D$3*'finite Q length'!$E$4^(A72-'finite Q length'!$E$4))</f>
        <v>3.8495342120373999E-10</v>
      </c>
      <c r="H72" s="56">
        <f>IF(A72&lt;'finite Q length'!$E$4,E72,0)</f>
        <v>0</v>
      </c>
      <c r="I72" s="56">
        <f>IF(A72&lt;'finite Q length'!$E$4,E72*A72,0)</f>
        <v>0</v>
      </c>
      <c r="J72" s="56">
        <f>IF(A72&lt;'finite Q length'!$E$4,E72,0)</f>
        <v>0</v>
      </c>
    </row>
    <row r="73" spans="1:10" x14ac:dyDescent="0.25">
      <c r="A73" s="56">
        <v>62</v>
      </c>
      <c r="B73" s="56">
        <f>IF(A73&gt;'finite Q length'!$E$4,0,+B72*$B$5/A73)</f>
        <v>0</v>
      </c>
      <c r="C73" s="56">
        <f t="shared" si="2"/>
        <v>63</v>
      </c>
      <c r="D73" s="56">
        <f>IF(C73&gt;$D$5,0,+($B$6^(C73-'finite Q length'!$E$4)))</f>
        <v>0</v>
      </c>
      <c r="E73" s="56">
        <f>IF(A73&gt;$D$5,0,IF(A73&lt;'finite Q length'!$E$4,F73,G73))</f>
        <v>0</v>
      </c>
      <c r="F73" s="56">
        <f t="shared" si="3"/>
        <v>8.7374313017720375E-96</v>
      </c>
      <c r="G73" s="56">
        <f>$B$9*$B$5^A73/($D$3*'finite Q length'!$E$4^(A73-'finite Q length'!$E$4))</f>
        <v>2.7496672943124281E-10</v>
      </c>
      <c r="H73" s="56">
        <f>IF(A73&lt;'finite Q length'!$E$4,E73,0)</f>
        <v>0</v>
      </c>
      <c r="I73" s="56">
        <f>IF(A73&lt;'finite Q length'!$E$4,E73*A73,0)</f>
        <v>0</v>
      </c>
      <c r="J73" s="56">
        <f>IF(A73&lt;'finite Q length'!$E$4,E73,0)</f>
        <v>0</v>
      </c>
    </row>
    <row r="74" spans="1:10" x14ac:dyDescent="0.25">
      <c r="A74" s="56">
        <v>63</v>
      </c>
      <c r="B74" s="56">
        <f>IF(A74&gt;'finite Q length'!$E$4,0,+B73*$B$5/A74)</f>
        <v>0</v>
      </c>
      <c r="C74" s="56">
        <f t="shared" si="2"/>
        <v>64</v>
      </c>
      <c r="D74" s="56">
        <f>IF(C74&gt;$D$5,0,+($B$6^(C74-'finite Q length'!$E$4)))</f>
        <v>0</v>
      </c>
      <c r="E74" s="56">
        <f>IF(A74&gt;$D$5,0,IF(A74&lt;'finite Q length'!$E$4,F74,G74))</f>
        <v>0</v>
      </c>
      <c r="F74" s="56">
        <f t="shared" si="3"/>
        <v>9.9063846958866648E-98</v>
      </c>
      <c r="G74" s="56">
        <f>$B$9*$B$5^A74/($D$3*'finite Q length'!$E$4^(A74-'finite Q length'!$E$4))</f>
        <v>1.9640480673660202E-10</v>
      </c>
      <c r="H74" s="56">
        <f>IF(A74&lt;'finite Q length'!$E$4,E74,0)</f>
        <v>0</v>
      </c>
      <c r="I74" s="56">
        <f>IF(A74&lt;'finite Q length'!$E$4,E74*A74,0)</f>
        <v>0</v>
      </c>
      <c r="J74" s="56">
        <f>IF(A74&lt;'finite Q length'!$E$4,E74,0)</f>
        <v>0</v>
      </c>
    </row>
    <row r="75" spans="1:10" x14ac:dyDescent="0.25">
      <c r="A75" s="56">
        <v>64</v>
      </c>
      <c r="B75" s="56">
        <f>IF(A75&gt;'finite Q length'!$E$4,0,+B74*$B$5/A75)</f>
        <v>0</v>
      </c>
      <c r="C75" s="56">
        <f t="shared" si="2"/>
        <v>65</v>
      </c>
      <c r="D75" s="56">
        <f>IF(C75&gt;$D$5,0,+($B$6^(C75-'finite Q length'!$E$4)))</f>
        <v>0</v>
      </c>
      <c r="E75" s="56">
        <f>IF(A75&gt;$D$5,0,IF(A75&lt;'finite Q length'!$E$4,F75,G75))</f>
        <v>0</v>
      </c>
      <c r="F75" s="56">
        <f t="shared" si="3"/>
        <v>1.1056232919516368E-99</v>
      </c>
      <c r="G75" s="56">
        <f>$B$9*$B$5^A75/($D$3*'finite Q length'!$E$4^(A75-'finite Q length'!$E$4))</f>
        <v>1.4028914766900149E-10</v>
      </c>
      <c r="H75" s="56">
        <f>IF(A75&lt;'finite Q length'!$E$4,E75,0)</f>
        <v>0</v>
      </c>
      <c r="I75" s="56">
        <f>IF(A75&lt;'finite Q length'!$E$4,E75*A75,0)</f>
        <v>0</v>
      </c>
      <c r="J75" s="56">
        <f>IF(A75&lt;'finite Q length'!$E$4,E75,0)</f>
        <v>0</v>
      </c>
    </row>
    <row r="76" spans="1:10" x14ac:dyDescent="0.25">
      <c r="A76" s="56">
        <v>65</v>
      </c>
      <c r="B76" s="56">
        <f>IF(A76&gt;'finite Q length'!$E$4,0,+B75*$B$5/A76)</f>
        <v>0</v>
      </c>
      <c r="C76" s="56">
        <f t="shared" si="2"/>
        <v>66</v>
      </c>
      <c r="D76" s="56">
        <f>IF(C76&gt;$D$5,0,+($B$6^(C76-'finite Q length'!$E$4)))</f>
        <v>0</v>
      </c>
      <c r="E76" s="56">
        <f>IF(A76&gt;$D$5,0,IF(A76&lt;'finite Q length'!$E$4,F76,G76))</f>
        <v>0</v>
      </c>
      <c r="F76" s="56">
        <f t="shared" si="3"/>
        <v>1.2149706504963043E-101</v>
      </c>
      <c r="G76" s="56">
        <f>$B$9*$B$5^A76/($D$3*'finite Q length'!$E$4^(A76-'finite Q length'!$E$4))</f>
        <v>1.0020653404928678E-10</v>
      </c>
      <c r="H76" s="56">
        <f>IF(A76&lt;'finite Q length'!$E$4,E76,0)</f>
        <v>0</v>
      </c>
      <c r="I76" s="56">
        <f>IF(A76&lt;'finite Q length'!$E$4,E76*A76,0)</f>
        <v>0</v>
      </c>
      <c r="J76" s="56">
        <f>IF(A76&lt;'finite Q length'!$E$4,E76,0)</f>
        <v>0</v>
      </c>
    </row>
    <row r="77" spans="1:10" x14ac:dyDescent="0.25">
      <c r="A77" s="56">
        <v>66</v>
      </c>
      <c r="B77" s="56">
        <f>IF(A77&gt;'finite Q length'!$E$4,0,+B76*$B$5/A77)</f>
        <v>0</v>
      </c>
      <c r="C77" s="56">
        <f t="shared" ref="C77:C108" si="4">C76+1</f>
        <v>67</v>
      </c>
      <c r="D77" s="56">
        <f>IF(C77&gt;$D$5,0,+($B$6^(C77-'finite Q length'!$E$4)))</f>
        <v>0</v>
      </c>
      <c r="E77" s="56">
        <f>IF(A77&gt;$D$5,0,IF(A77&lt;'finite Q length'!$E$4,F77,G77))</f>
        <v>0</v>
      </c>
      <c r="F77" s="56">
        <f t="shared" ref="F77:F108" si="5">F76*$B$5/A77</f>
        <v>1.3149033014029267E-103</v>
      </c>
      <c r="G77" s="56">
        <f>$B$9*$B$5^A77/($D$3*'finite Q length'!$E$4^(A77-'finite Q length'!$E$4))</f>
        <v>7.1576095749490557E-11</v>
      </c>
      <c r="H77" s="56">
        <f>IF(A77&lt;'finite Q length'!$E$4,E77,0)</f>
        <v>0</v>
      </c>
      <c r="I77" s="56">
        <f>IF(A77&lt;'finite Q length'!$E$4,E77*A77,0)</f>
        <v>0</v>
      </c>
      <c r="J77" s="56">
        <f>IF(A77&lt;'finite Q length'!$E$4,E77,0)</f>
        <v>0</v>
      </c>
    </row>
    <row r="78" spans="1:10" x14ac:dyDescent="0.25">
      <c r="A78" s="56">
        <v>67</v>
      </c>
      <c r="B78" s="56">
        <f>IF(A78&gt;'finite Q length'!$E$4,0,+B77*$B$5/A78)</f>
        <v>0</v>
      </c>
      <c r="C78" s="56">
        <f t="shared" si="4"/>
        <v>68</v>
      </c>
      <c r="D78" s="56">
        <f>IF(C78&gt;$D$5,0,+($B$6^(C78-'finite Q length'!$E$4)))</f>
        <v>0</v>
      </c>
      <c r="E78" s="56">
        <f>IF(A78&gt;$D$5,0,IF(A78&lt;'finite Q length'!$E$4,F78,G78))</f>
        <v>0</v>
      </c>
      <c r="F78" s="56">
        <f t="shared" si="5"/>
        <v>1.4018158863570647E-105</v>
      </c>
      <c r="G78" s="56">
        <f>$B$9*$B$5^A78/($D$3*'finite Q length'!$E$4^(A78-'finite Q length'!$E$4))</f>
        <v>5.112578267820754E-11</v>
      </c>
      <c r="H78" s="56">
        <f>IF(A78&lt;'finite Q length'!$E$4,E78,0)</f>
        <v>0</v>
      </c>
      <c r="I78" s="56">
        <f>IF(A78&lt;'finite Q length'!$E$4,E78*A78,0)</f>
        <v>0</v>
      </c>
      <c r="J78" s="56">
        <f>IF(A78&lt;'finite Q length'!$E$4,E78,0)</f>
        <v>0</v>
      </c>
    </row>
    <row r="79" spans="1:10" x14ac:dyDescent="0.25">
      <c r="A79" s="56">
        <v>68</v>
      </c>
      <c r="B79" s="56">
        <f>IF(A79&gt;'finite Q length'!$E$4,0,+B78*$B$5/A79)</f>
        <v>0</v>
      </c>
      <c r="C79" s="56">
        <f t="shared" si="4"/>
        <v>69</v>
      </c>
      <c r="D79" s="56">
        <f>IF(C79&gt;$D$5,0,+($B$6^(C79-'finite Q length'!$E$4)))</f>
        <v>0</v>
      </c>
      <c r="E79" s="56">
        <f>IF(A79&gt;$D$5,0,IF(A79&lt;'finite Q length'!$E$4,F79,G79))</f>
        <v>0</v>
      </c>
      <c r="F79" s="56">
        <f t="shared" si="5"/>
        <v>1.4724956789464966E-107</v>
      </c>
      <c r="G79" s="56">
        <f>$B$9*$B$5^A79/($D$3*'finite Q length'!$E$4^(A79-'finite Q length'!$E$4))</f>
        <v>3.651841619871967E-11</v>
      </c>
      <c r="H79" s="56">
        <f>IF(A79&lt;'finite Q length'!$E$4,E79,0)</f>
        <v>0</v>
      </c>
      <c r="I79" s="56">
        <f>IF(A79&lt;'finite Q length'!$E$4,E79*A79,0)</f>
        <v>0</v>
      </c>
      <c r="J79" s="56">
        <f>IF(A79&lt;'finite Q length'!$E$4,E79,0)</f>
        <v>0</v>
      </c>
    </row>
    <row r="80" spans="1:10" x14ac:dyDescent="0.25">
      <c r="A80" s="56">
        <v>69</v>
      </c>
      <c r="B80" s="56">
        <f>IF(A80&gt;'finite Q length'!$E$4,0,+B79*$B$5/A80)</f>
        <v>0</v>
      </c>
      <c r="C80" s="56">
        <f t="shared" si="4"/>
        <v>70</v>
      </c>
      <c r="D80" s="56">
        <f>IF(C80&gt;$D$5,0,+($B$6^(C80-'finite Q length'!$E$4)))</f>
        <v>0</v>
      </c>
      <c r="E80" s="56">
        <f>IF(A80&gt;$D$5,0,IF(A80&lt;'finite Q length'!$E$4,F80,G80))</f>
        <v>0</v>
      </c>
      <c r="F80" s="56">
        <f t="shared" si="5"/>
        <v>1.5243226490129365E-109</v>
      </c>
      <c r="G80" s="56">
        <f>$B$9*$B$5^A80/($D$3*'finite Q length'!$E$4^(A80-'finite Q length'!$E$4))</f>
        <v>2.6084582999085482E-11</v>
      </c>
      <c r="H80" s="56">
        <f>IF(A80&lt;'finite Q length'!$E$4,E80,0)</f>
        <v>0</v>
      </c>
      <c r="I80" s="56">
        <f>IF(A80&lt;'finite Q length'!$E$4,E80*A80,0)</f>
        <v>0</v>
      </c>
      <c r="J80" s="56">
        <f>IF(A80&lt;'finite Q length'!$E$4,E80,0)</f>
        <v>0</v>
      </c>
    </row>
    <row r="81" spans="1:10" x14ac:dyDescent="0.25">
      <c r="A81" s="56">
        <v>70</v>
      </c>
      <c r="B81" s="56">
        <f>IF(A81&gt;'finite Q length'!$E$4,0,+B80*$B$5/A81)</f>
        <v>0</v>
      </c>
      <c r="C81" s="56">
        <f t="shared" si="4"/>
        <v>71</v>
      </c>
      <c r="D81" s="56">
        <f>IF(C81&gt;$D$5,0,+($B$6^(C81-'finite Q length'!$E$4)))</f>
        <v>0</v>
      </c>
      <c r="E81" s="56">
        <f>IF(A81&gt;$D$5,0,IF(A81&lt;'finite Q length'!$E$4,F81,G81))</f>
        <v>0</v>
      </c>
      <c r="F81" s="56">
        <f t="shared" si="5"/>
        <v>1.5554312745029966E-111</v>
      </c>
      <c r="G81" s="56">
        <f>$B$9*$B$5^A81/($D$3*'finite Q length'!$E$4^(A81-'finite Q length'!$E$4))</f>
        <v>1.863184499934677E-11</v>
      </c>
      <c r="H81" s="56">
        <f>IF(A81&lt;'finite Q length'!$E$4,E81,0)</f>
        <v>0</v>
      </c>
      <c r="I81" s="56">
        <f>IF(A81&lt;'finite Q length'!$E$4,E81*A81,0)</f>
        <v>0</v>
      </c>
      <c r="J81" s="56">
        <f>IF(A81&lt;'finite Q length'!$E$4,E81,0)</f>
        <v>0</v>
      </c>
    </row>
    <row r="82" spans="1:10" x14ac:dyDescent="0.25">
      <c r="A82" s="56">
        <v>71</v>
      </c>
      <c r="B82" s="56">
        <f>IF(A82&gt;'finite Q length'!$E$4,0,+B81*$B$5/A82)</f>
        <v>0</v>
      </c>
      <c r="C82" s="56">
        <f t="shared" si="4"/>
        <v>72</v>
      </c>
      <c r="D82" s="56">
        <f>IF(C82&gt;$D$5,0,+($B$6^(C82-'finite Q length'!$E$4)))</f>
        <v>0</v>
      </c>
      <c r="E82" s="56">
        <f>IF(A82&gt;$D$5,0,IF(A82&lt;'finite Q length'!$E$4,F82,G82))</f>
        <v>0</v>
      </c>
      <c r="F82" s="56">
        <f t="shared" si="5"/>
        <v>1.564820195677059E-113</v>
      </c>
      <c r="G82" s="56">
        <f>$B$9*$B$5^A82/($D$3*'finite Q length'!$E$4^(A82-'finite Q length'!$E$4))</f>
        <v>1.3308460713819125E-11</v>
      </c>
      <c r="H82" s="56">
        <f>IF(A82&lt;'finite Q length'!$E$4,E82,0)</f>
        <v>0</v>
      </c>
      <c r="I82" s="56">
        <f>IF(A82&lt;'finite Q length'!$E$4,E82*A82,0)</f>
        <v>0</v>
      </c>
      <c r="J82" s="56">
        <f>IF(A82&lt;'finite Q length'!$E$4,E82,0)</f>
        <v>0</v>
      </c>
    </row>
    <row r="83" spans="1:10" x14ac:dyDescent="0.25">
      <c r="A83" s="56">
        <v>72</v>
      </c>
      <c r="B83" s="56">
        <f>IF(A83&gt;'finite Q length'!$E$4,0,+B82*$B$5/A83)</f>
        <v>0</v>
      </c>
      <c r="C83" s="56">
        <f t="shared" si="4"/>
        <v>73</v>
      </c>
      <c r="D83" s="56">
        <f>IF(C83&gt;$D$5,0,+($B$6^(C83-'finite Q length'!$E$4)))</f>
        <v>0</v>
      </c>
      <c r="E83" s="56">
        <f>IF(A83&gt;$D$5,0,IF(A83&lt;'finite Q length'!$E$4,F83,G83))</f>
        <v>0</v>
      </c>
      <c r="F83" s="56">
        <f t="shared" si="5"/>
        <v>1.5524009877748602E-115</v>
      </c>
      <c r="G83" s="56">
        <f>$B$9*$B$5^A83/($D$3*'finite Q length'!$E$4^(A83-'finite Q length'!$E$4))</f>
        <v>9.5060433670136609E-12</v>
      </c>
      <c r="H83" s="56">
        <f>IF(A83&lt;'finite Q length'!$E$4,E83,0)</f>
        <v>0</v>
      </c>
      <c r="I83" s="56">
        <f>IF(A83&lt;'finite Q length'!$E$4,E83*A83,0)</f>
        <v>0</v>
      </c>
      <c r="J83" s="56">
        <f>IF(A83&lt;'finite Q length'!$E$4,E83,0)</f>
        <v>0</v>
      </c>
    </row>
    <row r="84" spans="1:10" x14ac:dyDescent="0.25">
      <c r="A84" s="56">
        <v>73</v>
      </c>
      <c r="B84" s="56">
        <f>IF(A84&gt;'finite Q length'!$E$4,0,+B83*$B$5/A84)</f>
        <v>0</v>
      </c>
      <c r="C84" s="56">
        <f t="shared" si="4"/>
        <v>74</v>
      </c>
      <c r="D84" s="56">
        <f>IF(C84&gt;$D$5,0,+($B$6^(C84-'finite Q length'!$E$4)))</f>
        <v>0</v>
      </c>
      <c r="E84" s="56">
        <f>IF(A84&gt;$D$5,0,IF(A84&lt;'finite Q length'!$E$4,F84,G84))</f>
        <v>0</v>
      </c>
      <c r="F84" s="56">
        <f t="shared" si="5"/>
        <v>1.518983353987143E-117</v>
      </c>
      <c r="G84" s="56">
        <f>$B$9*$B$5^A84/($D$3*'finite Q length'!$E$4^(A84-'finite Q length'!$E$4))</f>
        <v>6.790030976438329E-12</v>
      </c>
      <c r="H84" s="56">
        <f>IF(A84&lt;'finite Q length'!$E$4,E84,0)</f>
        <v>0</v>
      </c>
      <c r="I84" s="56">
        <f>IF(A84&lt;'finite Q length'!$E$4,E84*A84,0)</f>
        <v>0</v>
      </c>
      <c r="J84" s="56">
        <f>IF(A84&lt;'finite Q length'!$E$4,E84,0)</f>
        <v>0</v>
      </c>
    </row>
    <row r="85" spans="1:10" x14ac:dyDescent="0.25">
      <c r="A85" s="56">
        <v>74</v>
      </c>
      <c r="B85" s="56">
        <f>IF(A85&gt;'finite Q length'!$E$4,0,+B84*$B$5/A85)</f>
        <v>0</v>
      </c>
      <c r="C85" s="56">
        <f t="shared" si="4"/>
        <v>75</v>
      </c>
      <c r="D85" s="56">
        <f>IF(C85&gt;$D$5,0,+($B$6^(C85-'finite Q length'!$E$4)))</f>
        <v>0</v>
      </c>
      <c r="E85" s="56">
        <f>IF(A85&gt;$D$5,0,IF(A85&lt;'finite Q length'!$E$4,F85,G85))</f>
        <v>0</v>
      </c>
      <c r="F85" s="56">
        <f t="shared" si="5"/>
        <v>1.4662001486362385E-119</v>
      </c>
      <c r="G85" s="56">
        <f>$B$9*$B$5^A85/($D$3*'finite Q length'!$E$4^(A85-'finite Q length'!$E$4))</f>
        <v>4.8500221260273781E-12</v>
      </c>
      <c r="H85" s="56">
        <f>IF(A85&lt;'finite Q length'!$E$4,E85,0)</f>
        <v>0</v>
      </c>
      <c r="I85" s="56">
        <f>IF(A85&lt;'finite Q length'!$E$4,E85*A85,0)</f>
        <v>0</v>
      </c>
      <c r="J85" s="56">
        <f>IF(A85&lt;'finite Q length'!$E$4,E85,0)</f>
        <v>0</v>
      </c>
    </row>
    <row r="86" spans="1:10" x14ac:dyDescent="0.25">
      <c r="A86" s="56">
        <v>75</v>
      </c>
      <c r="B86" s="56">
        <f>IF(A86&gt;'finite Q length'!$E$4,0,+B85*$B$5/A86)</f>
        <v>0</v>
      </c>
      <c r="C86" s="56">
        <f t="shared" si="4"/>
        <v>76</v>
      </c>
      <c r="D86" s="56">
        <f>IF(C86&gt;$D$5,0,+($B$6^(C86-'finite Q length'!$E$4)))</f>
        <v>0</v>
      </c>
      <c r="E86" s="56">
        <f>IF(A86&gt;$D$5,0,IF(A86&lt;'finite Q length'!$E$4,F86,G86))</f>
        <v>0</v>
      </c>
      <c r="F86" s="56">
        <f t="shared" si="5"/>
        <v>1.3963810939392749E-121</v>
      </c>
      <c r="G86" s="56">
        <f>$B$9*$B$5^A86/($D$3*'finite Q length'!$E$4^(A86-'finite Q length'!$E$4))</f>
        <v>3.4643015185909842E-12</v>
      </c>
      <c r="H86" s="56">
        <f>IF(A86&lt;'finite Q length'!$E$4,E86,0)</f>
        <v>0</v>
      </c>
      <c r="I86" s="56">
        <f>IF(A86&lt;'finite Q length'!$E$4,E86*A86,0)</f>
        <v>0</v>
      </c>
      <c r="J86" s="56">
        <f>IF(A86&lt;'finite Q length'!$E$4,E86,0)</f>
        <v>0</v>
      </c>
    </row>
    <row r="87" spans="1:10" x14ac:dyDescent="0.25">
      <c r="A87" s="56">
        <v>76</v>
      </c>
      <c r="B87" s="56">
        <f>IF(A87&gt;'finite Q length'!$E$4,0,+B86*$B$5/A87)</f>
        <v>0</v>
      </c>
      <c r="C87" s="56">
        <f t="shared" si="4"/>
        <v>77</v>
      </c>
      <c r="D87" s="56">
        <f>IF(C87&gt;$D$5,0,+($B$6^(C87-'finite Q length'!$E$4)))</f>
        <v>0</v>
      </c>
      <c r="E87" s="56">
        <f>IF(A87&gt;$D$5,0,IF(A87&lt;'finite Q length'!$E$4,F87,G87))</f>
        <v>0</v>
      </c>
      <c r="F87" s="56">
        <f t="shared" si="5"/>
        <v>1.312388246183529E-123</v>
      </c>
      <c r="G87" s="56">
        <f>$B$9*$B$5^A87/($D$3*'finite Q length'!$E$4^(A87-'finite Q length'!$E$4))</f>
        <v>2.474501084707846E-12</v>
      </c>
      <c r="H87" s="56">
        <f>IF(A87&lt;'finite Q length'!$E$4,E87,0)</f>
        <v>0</v>
      </c>
      <c r="I87" s="56">
        <f>IF(A87&lt;'finite Q length'!$E$4,E87*A87,0)</f>
        <v>0</v>
      </c>
      <c r="J87" s="56">
        <f>IF(A87&lt;'finite Q length'!$E$4,E87,0)</f>
        <v>0</v>
      </c>
    </row>
    <row r="88" spans="1:10" x14ac:dyDescent="0.25">
      <c r="A88" s="56">
        <v>77</v>
      </c>
      <c r="B88" s="56">
        <f>IF(A88&gt;'finite Q length'!$E$4,0,+B87*$B$5/A88)</f>
        <v>0</v>
      </c>
      <c r="C88" s="56">
        <f t="shared" si="4"/>
        <v>78</v>
      </c>
      <c r="D88" s="56">
        <f>IF(C88&gt;$D$5,0,+($B$6^(C88-'finite Q length'!$E$4)))</f>
        <v>0</v>
      </c>
      <c r="E88" s="56">
        <f>IF(A88&gt;$D$5,0,IF(A88&lt;'finite Q length'!$E$4,F88,G88))</f>
        <v>0</v>
      </c>
      <c r="F88" s="56">
        <f t="shared" si="5"/>
        <v>1.2174287997991922E-125</v>
      </c>
      <c r="G88" s="56">
        <f>$B$9*$B$5^A88/($D$3*'finite Q length'!$E$4^(A88-'finite Q length'!$E$4))</f>
        <v>1.7675007747913186E-12</v>
      </c>
      <c r="H88" s="56">
        <f>IF(A88&lt;'finite Q length'!$E$4,E88,0)</f>
        <v>0</v>
      </c>
      <c r="I88" s="56">
        <f>IF(A88&lt;'finite Q length'!$E$4,E88*A88,0)</f>
        <v>0</v>
      </c>
      <c r="J88" s="56">
        <f>IF(A88&lt;'finite Q length'!$E$4,E88,0)</f>
        <v>0</v>
      </c>
    </row>
    <row r="89" spans="1:10" x14ac:dyDescent="0.25">
      <c r="A89" s="56">
        <v>78</v>
      </c>
      <c r="B89" s="56">
        <f>IF(A89&gt;'finite Q length'!$E$4,0,+B88*$B$5/A89)</f>
        <v>0</v>
      </c>
      <c r="C89" s="56">
        <f t="shared" si="4"/>
        <v>79</v>
      </c>
      <c r="D89" s="56">
        <f>IF(C89&gt;$D$5,0,+($B$6^(C89-'finite Q length'!$E$4)))</f>
        <v>0</v>
      </c>
      <c r="E89" s="56">
        <f>IF(A89&gt;$D$5,0,IF(A89&lt;'finite Q length'!$E$4,F89,G89))</f>
        <v>0</v>
      </c>
      <c r="F89" s="56">
        <f t="shared" si="5"/>
        <v>1.1148615382776485E-127</v>
      </c>
      <c r="G89" s="56">
        <f>$B$9*$B$5^A89/($D$3*'finite Q length'!$E$4^(A89-'finite Q length'!$E$4))</f>
        <v>1.2625005534223704E-12</v>
      </c>
      <c r="H89" s="56">
        <f>IF(A89&lt;'finite Q length'!$E$4,E89,0)</f>
        <v>0</v>
      </c>
      <c r="I89" s="56">
        <f>IF(A89&lt;'finite Q length'!$E$4,E89*A89,0)</f>
        <v>0</v>
      </c>
      <c r="J89" s="56">
        <f>IF(A89&lt;'finite Q length'!$E$4,E89,0)</f>
        <v>0</v>
      </c>
    </row>
    <row r="90" spans="1:10" x14ac:dyDescent="0.25">
      <c r="A90" s="56">
        <v>79</v>
      </c>
      <c r="B90" s="56">
        <f>IF(A90&gt;'finite Q length'!$E$4,0,+B89*$B$5/A90)</f>
        <v>0</v>
      </c>
      <c r="C90" s="56">
        <f t="shared" si="4"/>
        <v>80</v>
      </c>
      <c r="D90" s="56">
        <f>IF(C90&gt;$D$5,0,+($B$6^(C90-'finite Q length'!$E$4)))</f>
        <v>0</v>
      </c>
      <c r="E90" s="56">
        <f>IF(A90&gt;$D$5,0,IF(A90&lt;'finite Q length'!$E$4,F90,G90))</f>
        <v>0</v>
      </c>
      <c r="F90" s="56">
        <f t="shared" si="5"/>
        <v>1.0080122407573675E-129</v>
      </c>
      <c r="G90" s="56">
        <f>$B$9*$B$5^A90/($D$3*'finite Q length'!$E$4^(A90-'finite Q length'!$E$4))</f>
        <v>9.0178610958740751E-13</v>
      </c>
      <c r="H90" s="56">
        <f>IF(A90&lt;'finite Q length'!$E$4,E90,0)</f>
        <v>0</v>
      </c>
      <c r="I90" s="56">
        <f>IF(A90&lt;'finite Q length'!$E$4,E90*A90,0)</f>
        <v>0</v>
      </c>
      <c r="J90" s="56">
        <f>IF(A90&lt;'finite Q length'!$E$4,E90,0)</f>
        <v>0</v>
      </c>
    </row>
    <row r="91" spans="1:10" x14ac:dyDescent="0.25">
      <c r="A91" s="56">
        <v>80</v>
      </c>
      <c r="B91" s="56">
        <f>IF(A91&gt;'finite Q length'!$E$4,0,+B90*$B$5/A91)</f>
        <v>0</v>
      </c>
      <c r="C91" s="56">
        <f t="shared" si="4"/>
        <v>81</v>
      </c>
      <c r="D91" s="56">
        <f>IF(C91&gt;$D$5,0,+($B$6^(C91-'finite Q length'!$E$4)))</f>
        <v>0</v>
      </c>
      <c r="E91" s="56">
        <f>IF(A91&gt;$D$5,0,IF(A91&lt;'finite Q length'!$E$4,F91,G91))</f>
        <v>0</v>
      </c>
      <c r="F91" s="56">
        <f t="shared" si="5"/>
        <v>9.0001092924764961E-132</v>
      </c>
      <c r="G91" s="56">
        <f>$B$9*$B$5^A91/($D$3*'finite Q length'!$E$4^(A91-'finite Q length'!$E$4))</f>
        <v>6.4413293541957682E-13</v>
      </c>
      <c r="H91" s="56">
        <f>IF(A91&lt;'finite Q length'!$E$4,E91,0)</f>
        <v>0</v>
      </c>
      <c r="I91" s="56">
        <f>IF(A91&lt;'finite Q length'!$E$4,E91*A91,0)</f>
        <v>0</v>
      </c>
      <c r="J91" s="56">
        <f>IF(A91&lt;'finite Q length'!$E$4,E91,0)</f>
        <v>0</v>
      </c>
    </row>
    <row r="92" spans="1:10" x14ac:dyDescent="0.25">
      <c r="A92" s="56">
        <v>81</v>
      </c>
      <c r="B92" s="56">
        <f>IF(A92&gt;'finite Q length'!$E$4,0,+B91*$B$5/A92)</f>
        <v>0</v>
      </c>
      <c r="C92" s="56">
        <f t="shared" si="4"/>
        <v>82</v>
      </c>
      <c r="D92" s="56">
        <f>IF(C92&gt;$D$5,0,+($B$6^(C92-'finite Q length'!$E$4)))</f>
        <v>0</v>
      </c>
      <c r="E92" s="56">
        <f>IF(A92&gt;$D$5,0,IF(A92&lt;'finite Q length'!$E$4,F92,G92))</f>
        <v>0</v>
      </c>
      <c r="F92" s="56">
        <f t="shared" si="5"/>
        <v>7.9366043143531715E-134</v>
      </c>
      <c r="G92" s="56">
        <f>$B$9*$B$5^A92/($D$3*'finite Q length'!$E$4^(A92-'finite Q length'!$E$4))</f>
        <v>4.6009495387112625E-13</v>
      </c>
      <c r="H92" s="56">
        <f>IF(A92&lt;'finite Q length'!$E$4,E92,0)</f>
        <v>0</v>
      </c>
      <c r="I92" s="56">
        <f>IF(A92&lt;'finite Q length'!$E$4,E92*A92,0)</f>
        <v>0</v>
      </c>
      <c r="J92" s="56">
        <f>IF(A92&lt;'finite Q length'!$E$4,E92,0)</f>
        <v>0</v>
      </c>
    </row>
    <row r="93" spans="1:10" x14ac:dyDescent="0.25">
      <c r="A93" s="56">
        <v>82</v>
      </c>
      <c r="B93" s="56">
        <f>IF(A93&gt;'finite Q length'!$E$4,0,+B92*$B$5/A93)</f>
        <v>0</v>
      </c>
      <c r="C93" s="56">
        <f t="shared" si="4"/>
        <v>83</v>
      </c>
      <c r="D93" s="56">
        <f>IF(C93&gt;$D$5,0,+($B$6^(C93-'finite Q length'!$E$4)))</f>
        <v>0</v>
      </c>
      <c r="E93" s="56">
        <f>IF(A93&gt;$D$5,0,IF(A93&lt;'finite Q length'!$E$4,F93,G93))</f>
        <v>0</v>
      </c>
      <c r="F93" s="56">
        <f t="shared" si="5"/>
        <v>6.9134183922937038E-136</v>
      </c>
      <c r="G93" s="56">
        <f>$B$9*$B$5^A93/($D$3*'finite Q length'!$E$4^(A93-'finite Q length'!$E$4))</f>
        <v>3.2863925276509018E-13</v>
      </c>
      <c r="H93" s="56">
        <f>IF(A93&lt;'finite Q length'!$E$4,E93,0)</f>
        <v>0</v>
      </c>
      <c r="I93" s="56">
        <f>IF(A93&lt;'finite Q length'!$E$4,E93*A93,0)</f>
        <v>0</v>
      </c>
      <c r="J93" s="56">
        <f>IF(A93&lt;'finite Q length'!$E$4,E93,0)</f>
        <v>0</v>
      </c>
    </row>
    <row r="94" spans="1:10" x14ac:dyDescent="0.25">
      <c r="A94" s="56">
        <v>83</v>
      </c>
      <c r="B94" s="56">
        <f>IF(A94&gt;'finite Q length'!$E$4,0,+B93*$B$5/A94)</f>
        <v>0</v>
      </c>
      <c r="C94" s="56">
        <f t="shared" si="4"/>
        <v>84</v>
      </c>
      <c r="D94" s="56">
        <f>IF(C94&gt;$D$5,0,+($B$6^(C94-'finite Q length'!$E$4)))</f>
        <v>0</v>
      </c>
      <c r="E94" s="56">
        <f>IF(A94&gt;$D$5,0,IF(A94&lt;'finite Q length'!$E$4,F94,G94))</f>
        <v>0</v>
      </c>
      <c r="F94" s="56">
        <f t="shared" si="5"/>
        <v>5.9495855355367499E-138</v>
      </c>
      <c r="G94" s="56">
        <f>$B$9*$B$5^A94/($D$3*'finite Q length'!$E$4^(A94-'finite Q length'!$E$4))</f>
        <v>2.3474232340363593E-13</v>
      </c>
      <c r="H94" s="56">
        <f>IF(A94&lt;'finite Q length'!$E$4,E94,0)</f>
        <v>0</v>
      </c>
      <c r="I94" s="56">
        <f>IF(A94&lt;'finite Q length'!$E$4,E94*A94,0)</f>
        <v>0</v>
      </c>
      <c r="J94" s="56">
        <f>IF(A94&lt;'finite Q length'!$E$4,E94,0)</f>
        <v>0</v>
      </c>
    </row>
    <row r="95" spans="1:10" x14ac:dyDescent="0.25">
      <c r="A95" s="56">
        <v>84</v>
      </c>
      <c r="B95" s="56">
        <f>IF(A95&gt;'finite Q length'!$E$4,0,+B94*$B$5/A95)</f>
        <v>0</v>
      </c>
      <c r="C95" s="56">
        <f t="shared" si="4"/>
        <v>85</v>
      </c>
      <c r="D95" s="56">
        <f>IF(C95&gt;$D$5,0,+($B$6^(C95-'finite Q length'!$E$4)))</f>
        <v>0</v>
      </c>
      <c r="E95" s="56">
        <f>IF(A95&gt;$D$5,0,IF(A95&lt;'finite Q length'!$E$4,F95,G95))</f>
        <v>0</v>
      </c>
      <c r="F95" s="56">
        <f t="shared" si="5"/>
        <v>5.0591713737557395E-140</v>
      </c>
      <c r="G95" s="56">
        <f>$B$9*$B$5^A95/($D$3*'finite Q length'!$E$4^(A95-'finite Q length'!$E$4))</f>
        <v>1.6767308814545422E-13</v>
      </c>
      <c r="H95" s="56">
        <f>IF(A95&lt;'finite Q length'!$E$4,E95,0)</f>
        <v>0</v>
      </c>
      <c r="I95" s="56">
        <f>IF(A95&lt;'finite Q length'!$E$4,E95*A95,0)</f>
        <v>0</v>
      </c>
      <c r="J95" s="56">
        <f>IF(A95&lt;'finite Q length'!$E$4,E95,0)</f>
        <v>0</v>
      </c>
    </row>
    <row r="96" spans="1:10" x14ac:dyDescent="0.25">
      <c r="A96" s="56">
        <v>85</v>
      </c>
      <c r="B96" s="56">
        <f>IF(A96&gt;'finite Q length'!$E$4,0,+B95*$B$5/A96)</f>
        <v>0</v>
      </c>
      <c r="C96" s="56">
        <f t="shared" si="4"/>
        <v>86</v>
      </c>
      <c r="D96" s="56">
        <f>IF(C96&gt;$D$5,0,+($B$6^(C96-'finite Q length'!$E$4)))</f>
        <v>0</v>
      </c>
      <c r="E96" s="56">
        <f>IF(A96&gt;$D$5,0,IF(A96&lt;'finite Q length'!$E$4,F96,G96))</f>
        <v>0</v>
      </c>
      <c r="F96" s="56">
        <f t="shared" si="5"/>
        <v>4.2514045157611259E-142</v>
      </c>
      <c r="G96" s="56">
        <f>$B$9*$B$5^A96/($D$3*'finite Q length'!$E$4^(A96-'finite Q length'!$E$4))</f>
        <v>1.1976649153246729E-13</v>
      </c>
      <c r="H96" s="56">
        <f>IF(A96&lt;'finite Q length'!$E$4,E96,0)</f>
        <v>0</v>
      </c>
      <c r="I96" s="56">
        <f>IF(A96&lt;'finite Q length'!$E$4,E96*A96,0)</f>
        <v>0</v>
      </c>
      <c r="J96" s="56">
        <f>IF(A96&lt;'finite Q length'!$E$4,E96,0)</f>
        <v>0</v>
      </c>
    </row>
    <row r="97" spans="1:10" x14ac:dyDescent="0.25">
      <c r="A97" s="56">
        <v>86</v>
      </c>
      <c r="B97" s="56">
        <f>IF(A97&gt;'finite Q length'!$E$4,0,+B96*$B$5/A97)</f>
        <v>0</v>
      </c>
      <c r="C97" s="56">
        <f t="shared" si="4"/>
        <v>87</v>
      </c>
      <c r="D97" s="56">
        <f>IF(C97&gt;$D$5,0,+($B$6^(C97-'finite Q length'!$E$4)))</f>
        <v>0</v>
      </c>
      <c r="E97" s="56">
        <f>IF(A97&gt;$D$5,0,IF(A97&lt;'finite Q length'!$E$4,F97,G97))</f>
        <v>0</v>
      </c>
      <c r="F97" s="56">
        <f t="shared" si="5"/>
        <v>3.5310668735557526E-144</v>
      </c>
      <c r="G97" s="56">
        <f>$B$9*$B$5^A97/($D$3*'finite Q length'!$E$4^(A97-'finite Q length'!$E$4))</f>
        <v>8.554749395176235E-14</v>
      </c>
      <c r="H97" s="56">
        <f>IF(A97&lt;'finite Q length'!$E$4,E97,0)</f>
        <v>0</v>
      </c>
      <c r="I97" s="56">
        <f>IF(A97&lt;'finite Q length'!$E$4,E97*A97,0)</f>
        <v>0</v>
      </c>
      <c r="J97" s="56">
        <f>IF(A97&lt;'finite Q length'!$E$4,E97,0)</f>
        <v>0</v>
      </c>
    </row>
    <row r="98" spans="1:10" x14ac:dyDescent="0.25">
      <c r="A98" s="56">
        <v>87</v>
      </c>
      <c r="B98" s="56">
        <f>IF(A98&gt;'finite Q length'!$E$4,0,+B97*$B$5/A98)</f>
        <v>0</v>
      </c>
      <c r="C98" s="56">
        <f t="shared" si="4"/>
        <v>88</v>
      </c>
      <c r="D98" s="56">
        <f>IF(C98&gt;$D$5,0,+($B$6^(C98-'finite Q length'!$E$4)))</f>
        <v>0</v>
      </c>
      <c r="E98" s="56">
        <f>IF(A98&gt;$D$5,0,IF(A98&lt;'finite Q length'!$E$4,F98,G98))</f>
        <v>0</v>
      </c>
      <c r="F98" s="56">
        <f t="shared" si="5"/>
        <v>2.8990696827222931E-146</v>
      </c>
      <c r="G98" s="56">
        <f>$B$9*$B$5^A98/($D$3*'finite Q length'!$E$4^(A98-'finite Q length'!$E$4))</f>
        <v>6.1105352822687395E-14</v>
      </c>
      <c r="H98" s="56">
        <f>IF(A98&lt;'finite Q length'!$E$4,E98,0)</f>
        <v>0</v>
      </c>
      <c r="I98" s="56">
        <f>IF(A98&lt;'finite Q length'!$E$4,E98*A98,0)</f>
        <v>0</v>
      </c>
      <c r="J98" s="56">
        <f>IF(A98&lt;'finite Q length'!$E$4,E98,0)</f>
        <v>0</v>
      </c>
    </row>
    <row r="99" spans="1:10" x14ac:dyDescent="0.25">
      <c r="A99" s="56">
        <v>88</v>
      </c>
      <c r="B99" s="56">
        <f>IF(A99&gt;'finite Q length'!$E$4,0,+B98*$B$5/A99)</f>
        <v>0</v>
      </c>
      <c r="C99" s="56">
        <f t="shared" si="4"/>
        <v>89</v>
      </c>
      <c r="D99" s="56">
        <f>IF(C99&gt;$D$5,0,+($B$6^(C99-'finite Q length'!$E$4)))</f>
        <v>0</v>
      </c>
      <c r="E99" s="56">
        <f>IF(A99&gt;$D$5,0,IF(A99&lt;'finite Q length'!$E$4,F99,G99))</f>
        <v>0</v>
      </c>
      <c r="F99" s="56">
        <f t="shared" si="5"/>
        <v>2.3531409762356277E-148</v>
      </c>
      <c r="G99" s="56">
        <f>$B$9*$B$5^A99/($D$3*'finite Q length'!$E$4^(A99-'finite Q length'!$E$4))</f>
        <v>4.3646680587633854E-14</v>
      </c>
      <c r="H99" s="56">
        <f>IF(A99&lt;'finite Q length'!$E$4,E99,0)</f>
        <v>0</v>
      </c>
      <c r="I99" s="56">
        <f>IF(A99&lt;'finite Q length'!$E$4,E99*A99,0)</f>
        <v>0</v>
      </c>
      <c r="J99" s="56">
        <f>IF(A99&lt;'finite Q length'!$E$4,E99,0)</f>
        <v>0</v>
      </c>
    </row>
    <row r="100" spans="1:10" x14ac:dyDescent="0.25">
      <c r="A100" s="56">
        <v>89</v>
      </c>
      <c r="B100" s="56">
        <f>IF(A100&gt;'finite Q length'!$E$4,0,+B99*$B$5/A100)</f>
        <v>0</v>
      </c>
      <c r="C100" s="56">
        <f t="shared" si="4"/>
        <v>90</v>
      </c>
      <c r="D100" s="56">
        <f>IF(C100&gt;$D$5,0,+($B$6^(C100-'finite Q length'!$E$4)))</f>
        <v>0</v>
      </c>
      <c r="E100" s="56">
        <f>IF(A100&gt;$D$5,0,IF(A100&lt;'finite Q length'!$E$4,F100,G100))</f>
        <v>0</v>
      </c>
      <c r="F100" s="56">
        <f t="shared" si="5"/>
        <v>1.888556160702751E-150</v>
      </c>
      <c r="G100" s="56">
        <f>$B$9*$B$5^A100/($D$3*'finite Q length'!$E$4^(A100-'finite Q length'!$E$4))</f>
        <v>3.1176200419738469E-14</v>
      </c>
      <c r="H100" s="56">
        <f>IF(A100&lt;'finite Q length'!$E$4,E100,0)</f>
        <v>0</v>
      </c>
      <c r="I100" s="56">
        <f>IF(A100&lt;'finite Q length'!$E$4,E100*A100,0)</f>
        <v>0</v>
      </c>
      <c r="J100" s="56">
        <f>IF(A100&lt;'finite Q length'!$E$4,E100,0)</f>
        <v>0</v>
      </c>
    </row>
    <row r="101" spans="1:10" x14ac:dyDescent="0.25">
      <c r="A101" s="56">
        <v>90</v>
      </c>
      <c r="B101" s="56">
        <f>IF(A101&gt;'finite Q length'!$E$4,0,+B100*$B$5/A101)</f>
        <v>0</v>
      </c>
      <c r="C101" s="56">
        <f t="shared" si="4"/>
        <v>91</v>
      </c>
      <c r="D101" s="56">
        <f>IF(C101&gt;$D$5,0,+($B$6^(C101-'finite Q length'!$E$4)))</f>
        <v>0</v>
      </c>
      <c r="E101" s="56">
        <f>IF(A101&gt;$D$5,0,IF(A101&lt;'finite Q length'!$E$4,F101,G101))</f>
        <v>0</v>
      </c>
      <c r="F101" s="56">
        <f t="shared" si="5"/>
        <v>1.4988540957958341E-152</v>
      </c>
      <c r="G101" s="56">
        <f>$B$9*$B$5^A101/($D$3*'finite Q length'!$E$4^(A101-'finite Q length'!$E$4))</f>
        <v>2.2268714585527479E-14</v>
      </c>
      <c r="H101" s="56">
        <f>IF(A101&lt;'finite Q length'!$E$4,E101,0)</f>
        <v>0</v>
      </c>
      <c r="I101" s="56">
        <f>IF(A101&lt;'finite Q length'!$E$4,E101*A101,0)</f>
        <v>0</v>
      </c>
      <c r="J101" s="56">
        <f>IF(A101&lt;'finite Q length'!$E$4,E101,0)</f>
        <v>0</v>
      </c>
    </row>
    <row r="102" spans="1:10" x14ac:dyDescent="0.25">
      <c r="A102" s="56">
        <v>91</v>
      </c>
      <c r="B102" s="56">
        <f>IF(A102&gt;'finite Q length'!$E$4,0,+B101*$B$5/A102)</f>
        <v>0</v>
      </c>
      <c r="C102" s="56">
        <f t="shared" si="4"/>
        <v>92</v>
      </c>
      <c r="D102" s="56">
        <f>IF(C102&gt;$D$5,0,+($B$6^(C102-'finite Q length'!$E$4)))</f>
        <v>0</v>
      </c>
      <c r="E102" s="56">
        <f>IF(A102&gt;$D$5,0,IF(A102&lt;'finite Q length'!$E$4,F102,G102))</f>
        <v>0</v>
      </c>
      <c r="F102" s="56">
        <f t="shared" si="5"/>
        <v>1.1764945806874679E-154</v>
      </c>
      <c r="G102" s="56">
        <f>$B$9*$B$5^A102/($D$3*'finite Q length'!$E$4^(A102-'finite Q length'!$E$4))</f>
        <v>1.5906224703948201E-14</v>
      </c>
      <c r="H102" s="56">
        <f>IF(A102&lt;'finite Q length'!$E$4,E102,0)</f>
        <v>0</v>
      </c>
      <c r="I102" s="56">
        <f>IF(A102&lt;'finite Q length'!$E$4,E102*A102,0)</f>
        <v>0</v>
      </c>
      <c r="J102" s="56">
        <f>IF(A102&lt;'finite Q length'!$E$4,E102,0)</f>
        <v>0</v>
      </c>
    </row>
    <row r="103" spans="1:10" x14ac:dyDescent="0.25">
      <c r="A103" s="56">
        <v>92</v>
      </c>
      <c r="B103" s="56">
        <f>IF(A103&gt;'finite Q length'!$E$4,0,+B102*$B$5/A103)</f>
        <v>0</v>
      </c>
      <c r="C103" s="56">
        <f t="shared" si="4"/>
        <v>93</v>
      </c>
      <c r="D103" s="56">
        <f>IF(C103&gt;$D$5,0,+($B$6^(C103-'finite Q length'!$E$4)))</f>
        <v>0</v>
      </c>
      <c r="E103" s="56">
        <f>IF(A103&gt;$D$5,0,IF(A103&lt;'finite Q length'!$E$4,F103,G103))</f>
        <v>0</v>
      </c>
      <c r="F103" s="56">
        <f t="shared" si="5"/>
        <v>9.1342746947784773E-157</v>
      </c>
      <c r="G103" s="56">
        <f>$B$9*$B$5^A103/($D$3*'finite Q length'!$E$4^(A103-'finite Q length'!$E$4))</f>
        <v>1.1361589074248716E-14</v>
      </c>
      <c r="H103" s="56">
        <f>IF(A103&lt;'finite Q length'!$E$4,E103,0)</f>
        <v>0</v>
      </c>
      <c r="I103" s="56">
        <f>IF(A103&lt;'finite Q length'!$E$4,E103*A103,0)</f>
        <v>0</v>
      </c>
      <c r="J103" s="56">
        <f>IF(A103&lt;'finite Q length'!$E$4,E103,0)</f>
        <v>0</v>
      </c>
    </row>
    <row r="104" spans="1:10" x14ac:dyDescent="0.25">
      <c r="A104" s="56">
        <v>93</v>
      </c>
      <c r="B104" s="56">
        <f>IF(A104&gt;'finite Q length'!$E$4,0,+B103*$B$5/A104)</f>
        <v>0</v>
      </c>
      <c r="C104" s="56">
        <f t="shared" si="4"/>
        <v>94</v>
      </c>
      <c r="D104" s="56">
        <f>IF(C104&gt;$D$5,0,+($B$6^(C104-'finite Q length'!$E$4)))</f>
        <v>0</v>
      </c>
      <c r="E104" s="56">
        <f>IF(A104&gt;$D$5,0,IF(A104&lt;'finite Q length'!$E$4,F104,G104))</f>
        <v>0</v>
      </c>
      <c r="F104" s="56">
        <f t="shared" si="5"/>
        <v>7.0155719621954504E-159</v>
      </c>
      <c r="G104" s="56">
        <f>$B$9*$B$5^A104/($D$3*'finite Q length'!$E$4^(A104-'finite Q length'!$E$4))</f>
        <v>8.1154207673205112E-15</v>
      </c>
      <c r="H104" s="56">
        <f>IF(A104&lt;'finite Q length'!$E$4,E104,0)</f>
        <v>0</v>
      </c>
      <c r="I104" s="56">
        <f>IF(A104&lt;'finite Q length'!$E$4,E104*A104,0)</f>
        <v>0</v>
      </c>
      <c r="J104" s="56">
        <f>IF(A104&lt;'finite Q length'!$E$4,E104,0)</f>
        <v>0</v>
      </c>
    </row>
    <row r="105" spans="1:10" x14ac:dyDescent="0.25">
      <c r="A105" s="56">
        <v>94</v>
      </c>
      <c r="B105" s="56">
        <f>IF(A105&gt;'finite Q length'!$E$4,0,+B104*$B$5/A105)</f>
        <v>0</v>
      </c>
      <c r="C105" s="56">
        <f t="shared" si="4"/>
        <v>95</v>
      </c>
      <c r="D105" s="56">
        <f>IF(C105&gt;$D$5,0,+($B$6^(C105-'finite Q length'!$E$4)))</f>
        <v>0</v>
      </c>
      <c r="E105" s="56">
        <f>IF(A105&gt;$D$5,0,IF(A105&lt;'finite Q length'!$E$4,F105,G105))</f>
        <v>0</v>
      </c>
      <c r="F105" s="56">
        <f t="shared" si="5"/>
        <v>5.3309817341910719E-161</v>
      </c>
      <c r="G105" s="56">
        <f>$B$9*$B$5^A105/($D$3*'finite Q length'!$E$4^(A105-'finite Q length'!$E$4))</f>
        <v>5.7967291195146502E-15</v>
      </c>
      <c r="H105" s="56">
        <f>IF(A105&lt;'finite Q length'!$E$4,E105,0)</f>
        <v>0</v>
      </c>
      <c r="I105" s="56">
        <f>IF(A105&lt;'finite Q length'!$E$4,E105*A105,0)</f>
        <v>0</v>
      </c>
      <c r="J105" s="56">
        <f>IF(A105&lt;'finite Q length'!$E$4,E105,0)</f>
        <v>0</v>
      </c>
    </row>
    <row r="106" spans="1:10" x14ac:dyDescent="0.25">
      <c r="A106" s="56">
        <v>95</v>
      </c>
      <c r="B106" s="56">
        <f>IF(A106&gt;'finite Q length'!$E$4,0,+B105*$B$5/A106)</f>
        <v>0</v>
      </c>
      <c r="C106" s="56">
        <f t="shared" si="4"/>
        <v>96</v>
      </c>
      <c r="D106" s="56">
        <f>IF(C106&gt;$D$5,0,+($B$6^(C106-'finite Q length'!$E$4)))</f>
        <v>0</v>
      </c>
      <c r="E106" s="56">
        <f>IF(A106&gt;$D$5,0,IF(A106&lt;'finite Q length'!$E$4,F106,G106))</f>
        <v>0</v>
      </c>
      <c r="F106" s="56">
        <f t="shared" si="5"/>
        <v>4.0082569430008056E-163</v>
      </c>
      <c r="G106" s="56">
        <f>$B$9*$B$5^A106/($D$3*'finite Q length'!$E$4^(A106-'finite Q length'!$E$4))</f>
        <v>4.140520799653322E-15</v>
      </c>
      <c r="H106" s="56">
        <f>IF(A106&lt;'finite Q length'!$E$4,E106,0)</f>
        <v>0</v>
      </c>
      <c r="I106" s="56">
        <f>IF(A106&lt;'finite Q length'!$E$4,E106*A106,0)</f>
        <v>0</v>
      </c>
      <c r="J106" s="56">
        <f>IF(A106&lt;'finite Q length'!$E$4,E106,0)</f>
        <v>0</v>
      </c>
    </row>
    <row r="107" spans="1:10" x14ac:dyDescent="0.25">
      <c r="A107" s="56">
        <v>96</v>
      </c>
      <c r="B107" s="56">
        <f>IF(A107&gt;'finite Q length'!$E$4,0,+B106*$B$5/A107)</f>
        <v>0</v>
      </c>
      <c r="C107" s="56">
        <f t="shared" si="4"/>
        <v>97</v>
      </c>
      <c r="D107" s="56">
        <f>IF(C107&gt;$D$5,0,+($B$6^(C107-'finite Q length'!$E$4)))</f>
        <v>0</v>
      </c>
      <c r="E107" s="56">
        <f>IF(A107&gt;$D$5,0,IF(A107&lt;'finite Q length'!$E$4,F107,G107))</f>
        <v>0</v>
      </c>
      <c r="F107" s="56">
        <f t="shared" si="5"/>
        <v>2.9823340349708375E-165</v>
      </c>
      <c r="G107" s="56">
        <f>$B$9*$B$5^A107/($D$3*'finite Q length'!$E$4^(A107-'finite Q length'!$E$4))</f>
        <v>2.9575148568952306E-15</v>
      </c>
      <c r="H107" s="56">
        <f>IF(A107&lt;'finite Q length'!$E$4,E107,0)</f>
        <v>0</v>
      </c>
      <c r="I107" s="56">
        <f>IF(A107&lt;'finite Q length'!$E$4,E107*A107,0)</f>
        <v>0</v>
      </c>
      <c r="J107" s="56">
        <f>IF(A107&lt;'finite Q length'!$E$4,E107,0)</f>
        <v>0</v>
      </c>
    </row>
    <row r="108" spans="1:10" x14ac:dyDescent="0.25">
      <c r="A108" s="56">
        <v>97</v>
      </c>
      <c r="B108" s="56">
        <f>IF(A108&gt;'finite Q length'!$E$4,0,+B107*$B$5/A108)</f>
        <v>0</v>
      </c>
      <c r="C108" s="56">
        <f t="shared" si="4"/>
        <v>98</v>
      </c>
      <c r="D108" s="56">
        <f>IF(C108&gt;$D$5,0,+($B$6^(C108-'finite Q length'!$E$4)))</f>
        <v>0</v>
      </c>
      <c r="E108" s="56">
        <f>IF(A108&gt;$D$5,0,IF(A108&lt;'finite Q length'!$E$4,F108,G108))</f>
        <v>0</v>
      </c>
      <c r="F108" s="56">
        <f t="shared" si="5"/>
        <v>2.1961222643378774E-167</v>
      </c>
      <c r="G108" s="56">
        <f>$B$9*$B$5^A108/($D$3*'finite Q length'!$E$4^(A108-'finite Q length'!$E$4))</f>
        <v>2.1125106120680217E-15</v>
      </c>
      <c r="H108" s="56">
        <f>IF(A108&lt;'finite Q length'!$E$4,E108,0)</f>
        <v>0</v>
      </c>
      <c r="I108" s="56">
        <f>IF(A108&lt;'finite Q length'!$E$4,E108*A108,0)</f>
        <v>0</v>
      </c>
      <c r="J108" s="56">
        <f>IF(A108&lt;'finite Q length'!$E$4,E108,0)</f>
        <v>0</v>
      </c>
    </row>
    <row r="109" spans="1:10" x14ac:dyDescent="0.25">
      <c r="A109" s="56">
        <v>98</v>
      </c>
      <c r="B109" s="56">
        <f>IF(A109&gt;'finite Q length'!$E$4,0,+B108*$B$5/A109)</f>
        <v>0</v>
      </c>
      <c r="C109" s="56">
        <f t="shared" ref="C109:C140" si="6">C108+1</f>
        <v>99</v>
      </c>
      <c r="D109" s="56">
        <f>IF(C109&gt;$D$5,0,+($B$6^(C109-'finite Q length'!$E$4)))</f>
        <v>0</v>
      </c>
      <c r="E109" s="56">
        <f>IF(A109&gt;$D$5,0,IF(A109&lt;'finite Q length'!$E$4,F109,G109))</f>
        <v>0</v>
      </c>
      <c r="F109" s="56">
        <f t="shared" ref="F109:F140" si="7">F108*$B$5/A109</f>
        <v>1.6006722043278992E-169</v>
      </c>
      <c r="G109" s="56">
        <f>$B$9*$B$5^A109/($D$3*'finite Q length'!$E$4^(A109-'finite Q length'!$E$4))</f>
        <v>1.5089361514771585E-15</v>
      </c>
      <c r="H109" s="56">
        <f>IF(A109&lt;'finite Q length'!$E$4,E109,0)</f>
        <v>0</v>
      </c>
      <c r="I109" s="56">
        <f>IF(A109&lt;'finite Q length'!$E$4,E109*A109,0)</f>
        <v>0</v>
      </c>
      <c r="J109" s="56">
        <f>IF(A109&lt;'finite Q length'!$E$4,E109,0)</f>
        <v>0</v>
      </c>
    </row>
    <row r="110" spans="1:10" x14ac:dyDescent="0.25">
      <c r="A110" s="56">
        <v>99</v>
      </c>
      <c r="B110" s="56">
        <f>IF(A110&gt;'finite Q length'!$E$4,0,+B109*$B$5/A110)</f>
        <v>0</v>
      </c>
      <c r="C110" s="56">
        <f t="shared" si="6"/>
        <v>100</v>
      </c>
      <c r="D110" s="56">
        <f>IF(C110&gt;$D$5,0,+($B$6^(C110-'finite Q length'!$E$4)))</f>
        <v>0</v>
      </c>
      <c r="E110" s="56">
        <f>IF(A110&gt;$D$5,0,IF(A110&lt;'finite Q length'!$E$4,F110,G110))</f>
        <v>0</v>
      </c>
      <c r="F110" s="56">
        <f t="shared" si="7"/>
        <v>1.1548861503087296E-171</v>
      </c>
      <c r="G110" s="56">
        <f>$B$9*$B$5^A110/($D$3*'finite Q length'!$E$4^(A110-'finite Q length'!$E$4))</f>
        <v>1.0778115367693992E-15</v>
      </c>
      <c r="H110" s="56">
        <f>IF(A110&lt;'finite Q length'!$E$4,E110,0)</f>
        <v>0</v>
      </c>
      <c r="I110" s="56">
        <f>IF(A110&lt;'finite Q length'!$E$4,E110*A110,0)</f>
        <v>0</v>
      </c>
      <c r="J110" s="56">
        <f>IF(A110&lt;'finite Q length'!$E$4,E110,0)</f>
        <v>0</v>
      </c>
    </row>
    <row r="111" spans="1:10" x14ac:dyDescent="0.25">
      <c r="A111" s="56">
        <v>100</v>
      </c>
      <c r="B111" s="56">
        <f>IF(A111&gt;'finite Q length'!$E$4,0,+B110*$B$5/A111)</f>
        <v>0</v>
      </c>
      <c r="C111" s="56">
        <f t="shared" si="6"/>
        <v>101</v>
      </c>
      <c r="D111" s="56">
        <f>IF(C111&gt;$D$5,0,+($B$6^(C111-'finite Q length'!$E$4)))</f>
        <v>0</v>
      </c>
      <c r="E111" s="56">
        <f>IF(A111&gt;$D$5,0,IF(A111&lt;'finite Q length'!$E$4,F111,G111))</f>
        <v>0</v>
      </c>
      <c r="F111" s="56">
        <f t="shared" si="7"/>
        <v>8.2491867879194965E-174</v>
      </c>
      <c r="G111" s="56">
        <f>$B$9*$B$5^A111/($D$3*'finite Q length'!$E$4^(A111-'finite Q length'!$E$4))</f>
        <v>7.6986538340671344E-16</v>
      </c>
      <c r="H111" s="56">
        <f>IF(A111&lt;'finite Q length'!$E$4,E111,0)</f>
        <v>0</v>
      </c>
      <c r="I111" s="56">
        <f>IF(A111&lt;'finite Q length'!$E$4,E111*A111,0)</f>
        <v>0</v>
      </c>
      <c r="J111" s="56">
        <f>IF(A111&lt;'finite Q length'!$E$4,E111,0)</f>
        <v>0</v>
      </c>
    </row>
    <row r="112" spans="1:10" x14ac:dyDescent="0.25">
      <c r="A112" s="56">
        <v>101</v>
      </c>
      <c r="B112" s="56">
        <f>IF(A112&gt;'finite Q length'!$E$4,0,+B111*$B$5/A112)</f>
        <v>0</v>
      </c>
      <c r="C112" s="56">
        <f t="shared" si="6"/>
        <v>102</v>
      </c>
      <c r="D112" s="56">
        <f>IF(C112&gt;$D$5,0,+($B$6^(C112-'finite Q length'!$E$4)))</f>
        <v>0</v>
      </c>
      <c r="E112" s="56">
        <f>IF(A112&gt;$D$5,0,IF(A112&lt;'finite Q length'!$E$4,F112,G112))</f>
        <v>0</v>
      </c>
      <c r="F112" s="56">
        <f t="shared" si="7"/>
        <v>5.8339369080053014E-176</v>
      </c>
      <c r="G112" s="56">
        <f>$B$9*$B$5^A112/($D$3*'finite Q length'!$E$4^(A112-'finite Q length'!$E$4))</f>
        <v>5.4990384529050968E-16</v>
      </c>
      <c r="H112" s="56">
        <f>IF(A112&lt;'finite Q length'!$E$4,E112,0)</f>
        <v>0</v>
      </c>
      <c r="I112" s="56">
        <f>IF(A112&lt;'finite Q length'!$E$4,E112*A112,0)</f>
        <v>0</v>
      </c>
      <c r="J112" s="56">
        <f>IF(A112&lt;'finite Q length'!$E$4,E112,0)</f>
        <v>0</v>
      </c>
    </row>
    <row r="113" spans="1:10" x14ac:dyDescent="0.25">
      <c r="A113" s="56">
        <v>102</v>
      </c>
      <c r="B113" s="56">
        <f>IF(A113&gt;'finite Q length'!$E$4,0,+B112*$B$5/A113)</f>
        <v>0</v>
      </c>
      <c r="C113" s="56">
        <f t="shared" si="6"/>
        <v>103</v>
      </c>
      <c r="D113" s="56">
        <f>IF(C113&gt;$D$5,0,+($B$6^(C113-'finite Q length'!$E$4)))</f>
        <v>0</v>
      </c>
      <c r="E113" s="56">
        <f>IF(A113&gt;$D$5,0,IF(A113&lt;'finite Q length'!$E$4,F113,G113))</f>
        <v>0</v>
      </c>
      <c r="F113" s="56">
        <f t="shared" si="7"/>
        <v>4.0853899916003509E-178</v>
      </c>
      <c r="G113" s="56">
        <f>$B$9*$B$5^A113/($D$3*'finite Q length'!$E$4^(A113-'finite Q length'!$E$4))</f>
        <v>3.927884609217926E-16</v>
      </c>
      <c r="H113" s="56">
        <f>IF(A113&lt;'finite Q length'!$E$4,E113,0)</f>
        <v>0</v>
      </c>
      <c r="I113" s="56">
        <f>IF(A113&lt;'finite Q length'!$E$4,E113*A113,0)</f>
        <v>0</v>
      </c>
      <c r="J113" s="56">
        <f>IF(A113&lt;'finite Q length'!$E$4,E113,0)</f>
        <v>0</v>
      </c>
    </row>
    <row r="114" spans="1:10" x14ac:dyDescent="0.25">
      <c r="A114" s="56">
        <v>103</v>
      </c>
      <c r="B114" s="56">
        <f>IF(A114&gt;'finite Q length'!$E$4,0,+B113*$B$5/A114)</f>
        <v>0</v>
      </c>
      <c r="C114" s="56">
        <f t="shared" si="6"/>
        <v>104</v>
      </c>
      <c r="D114" s="56">
        <f>IF(C114&gt;$D$5,0,+($B$6^(C114-'finite Q length'!$E$4)))</f>
        <v>0</v>
      </c>
      <c r="E114" s="56">
        <f>IF(A114&gt;$D$5,0,IF(A114&lt;'finite Q length'!$E$4,F114,G114))</f>
        <v>0</v>
      </c>
      <c r="F114" s="56">
        <f t="shared" si="7"/>
        <v>2.8331414643553057E-180</v>
      </c>
      <c r="G114" s="56">
        <f>$B$9*$B$5^A114/($D$3*'finite Q length'!$E$4^(A114-'finite Q length'!$E$4))</f>
        <v>2.8056318637270907E-16</v>
      </c>
      <c r="H114" s="56">
        <f>IF(A114&lt;'finite Q length'!$E$4,E114,0)</f>
        <v>0</v>
      </c>
      <c r="I114" s="56">
        <f>IF(A114&lt;'finite Q length'!$E$4,E114*A114,0)</f>
        <v>0</v>
      </c>
      <c r="J114" s="56">
        <f>IF(A114&lt;'finite Q length'!$E$4,E114,0)</f>
        <v>0</v>
      </c>
    </row>
    <row r="115" spans="1:10" x14ac:dyDescent="0.25">
      <c r="A115" s="56">
        <v>104</v>
      </c>
      <c r="B115" s="56">
        <f>IF(A115&gt;'finite Q length'!$E$4,0,+B114*$B$5/A115)</f>
        <v>0</v>
      </c>
      <c r="C115" s="56">
        <f t="shared" si="6"/>
        <v>105</v>
      </c>
      <c r="D115" s="56">
        <f>IF(C115&gt;$D$5,0,+($B$6^(C115-'finite Q length'!$E$4)))</f>
        <v>0</v>
      </c>
      <c r="E115" s="56">
        <f>IF(A115&gt;$D$5,0,IF(A115&lt;'finite Q length'!$E$4,F115,G115))</f>
        <v>0</v>
      </c>
      <c r="F115" s="56">
        <f t="shared" si="7"/>
        <v>1.9458389178264463E-182</v>
      </c>
      <c r="G115" s="56">
        <f>$B$9*$B$5^A115/($D$3*'finite Q length'!$E$4^(A115-'finite Q length'!$E$4))</f>
        <v>2.0040227598050647E-16</v>
      </c>
      <c r="H115" s="56">
        <f>IF(A115&lt;'finite Q length'!$E$4,E115,0)</f>
        <v>0</v>
      </c>
      <c r="I115" s="56">
        <f>IF(A115&lt;'finite Q length'!$E$4,E115*A115,0)</f>
        <v>0</v>
      </c>
      <c r="J115" s="56">
        <f>IF(A115&lt;'finite Q length'!$E$4,E115,0)</f>
        <v>0</v>
      </c>
    </row>
    <row r="116" spans="1:10" x14ac:dyDescent="0.25">
      <c r="A116" s="56">
        <v>105</v>
      </c>
      <c r="B116" s="56">
        <f>IF(A116&gt;'finite Q length'!$E$4,0,+B115*$B$5/A116)</f>
        <v>0</v>
      </c>
      <c r="C116" s="56">
        <f t="shared" si="6"/>
        <v>106</v>
      </c>
      <c r="D116" s="56">
        <f>IF(C116&gt;$D$5,0,+($B$6^(C116-'finite Q length'!$E$4)))</f>
        <v>0</v>
      </c>
      <c r="E116" s="56">
        <f>IF(A116&gt;$D$5,0,IF(A116&lt;'finite Q length'!$E$4,F116,G116))</f>
        <v>0</v>
      </c>
      <c r="F116" s="56">
        <f t="shared" si="7"/>
        <v>1.3236999440996233E-184</v>
      </c>
      <c r="G116" s="56">
        <f>$B$9*$B$5^A116/($D$3*'finite Q length'!$E$4^(A116-'finite Q length'!$E$4))</f>
        <v>1.4314448284321889E-16</v>
      </c>
      <c r="H116" s="56">
        <f>IF(A116&lt;'finite Q length'!$E$4,E116,0)</f>
        <v>0</v>
      </c>
      <c r="I116" s="56">
        <f>IF(A116&lt;'finite Q length'!$E$4,E116*A116,0)</f>
        <v>0</v>
      </c>
      <c r="J116" s="56">
        <f>IF(A116&lt;'finite Q length'!$E$4,E116,0)</f>
        <v>0</v>
      </c>
    </row>
    <row r="117" spans="1:10" x14ac:dyDescent="0.25">
      <c r="A117" s="56">
        <v>106</v>
      </c>
      <c r="B117" s="56">
        <f>IF(A117&gt;'finite Q length'!$E$4,0,+B116*$B$5/A117)</f>
        <v>0</v>
      </c>
      <c r="C117" s="56">
        <f t="shared" si="6"/>
        <v>107</v>
      </c>
      <c r="D117" s="56">
        <f>IF(C117&gt;$D$5,0,+($B$6^(C117-'finite Q length'!$E$4)))</f>
        <v>0</v>
      </c>
      <c r="E117" s="56">
        <f>IF(A117&gt;$D$5,0,IF(A117&lt;'finite Q length'!$E$4,F117,G117))</f>
        <v>0</v>
      </c>
      <c r="F117" s="56">
        <f t="shared" si="7"/>
        <v>8.9198109440675419E-187</v>
      </c>
      <c r="G117" s="56">
        <f>$B$9*$B$5^A117/($D$3*'finite Q length'!$E$4^(A117-'finite Q length'!$E$4))</f>
        <v>1.0224605917372778E-16</v>
      </c>
      <c r="H117" s="56">
        <f>IF(A117&lt;'finite Q length'!$E$4,E117,0)</f>
        <v>0</v>
      </c>
      <c r="I117" s="56">
        <f>IF(A117&lt;'finite Q length'!$E$4,E117*A117,0)</f>
        <v>0</v>
      </c>
      <c r="J117" s="56">
        <f>IF(A117&lt;'finite Q length'!$E$4,E117,0)</f>
        <v>0</v>
      </c>
    </row>
    <row r="118" spans="1:10" x14ac:dyDescent="0.25">
      <c r="A118" s="56">
        <v>107</v>
      </c>
      <c r="B118" s="56">
        <f>IF(A118&gt;'finite Q length'!$E$4,0,+B117*$B$5/A118)</f>
        <v>0</v>
      </c>
      <c r="C118" s="56">
        <f t="shared" si="6"/>
        <v>108</v>
      </c>
      <c r="D118" s="56">
        <f>IF(C118&gt;$D$5,0,+($B$6^(C118-'finite Q length'!$E$4)))</f>
        <v>0</v>
      </c>
      <c r="E118" s="56">
        <f>IF(A118&gt;$D$5,0,IF(A118&lt;'finite Q length'!$E$4,F118,G118))</f>
        <v>0</v>
      </c>
      <c r="F118" s="56">
        <f t="shared" si="7"/>
        <v>5.9544799359596412E-189</v>
      </c>
      <c r="G118" s="56">
        <f>$B$9*$B$5^A118/($D$3*'finite Q length'!$E$4^(A118-'finite Q length'!$E$4))</f>
        <v>7.3032899409805575E-17</v>
      </c>
      <c r="H118" s="56">
        <f>IF(A118&lt;'finite Q length'!$E$4,E118,0)</f>
        <v>0</v>
      </c>
      <c r="I118" s="56">
        <f>IF(A118&lt;'finite Q length'!$E$4,E118*A118,0)</f>
        <v>0</v>
      </c>
      <c r="J118" s="56">
        <f>IF(A118&lt;'finite Q length'!$E$4,E118,0)</f>
        <v>0</v>
      </c>
    </row>
    <row r="119" spans="1:10" x14ac:dyDescent="0.25">
      <c r="A119" s="56">
        <v>108</v>
      </c>
      <c r="B119" s="56">
        <f>IF(A119&gt;'finite Q length'!$E$4,0,+B118*$B$5/A119)</f>
        <v>0</v>
      </c>
      <c r="C119" s="56">
        <f t="shared" si="6"/>
        <v>109</v>
      </c>
      <c r="D119" s="56">
        <f>IF(C119&gt;$D$5,0,+($B$6^(C119-'finite Q length'!$E$4)))</f>
        <v>0</v>
      </c>
      <c r="E119" s="56">
        <f>IF(A119&gt;$D$5,0,IF(A119&lt;'finite Q length'!$E$4,F119,G119))</f>
        <v>0</v>
      </c>
      <c r="F119" s="56">
        <f t="shared" si="7"/>
        <v>3.9381481057934134E-191</v>
      </c>
      <c r="G119" s="56">
        <f>$B$9*$B$5^A119/($D$3*'finite Q length'!$E$4^(A119-'finite Q length'!$E$4))</f>
        <v>5.2166356721289696E-17</v>
      </c>
      <c r="H119" s="56">
        <f>IF(A119&lt;'finite Q length'!$E$4,E119,0)</f>
        <v>0</v>
      </c>
      <c r="I119" s="56">
        <f>IF(A119&lt;'finite Q length'!$E$4,E119*A119,0)</f>
        <v>0</v>
      </c>
      <c r="J119" s="56">
        <f>IF(A119&lt;'finite Q length'!$E$4,E119,0)</f>
        <v>0</v>
      </c>
    </row>
    <row r="120" spans="1:10" x14ac:dyDescent="0.25">
      <c r="A120" s="56">
        <v>109</v>
      </c>
      <c r="B120" s="56">
        <f>IF(A120&gt;'finite Q length'!$E$4,0,+B119*$B$5/A120)</f>
        <v>0</v>
      </c>
      <c r="C120" s="56">
        <f t="shared" si="6"/>
        <v>110</v>
      </c>
      <c r="D120" s="56">
        <f>IF(C120&gt;$D$5,0,+($B$6^(C120-'finite Q length'!$E$4)))</f>
        <v>0</v>
      </c>
      <c r="E120" s="56">
        <f>IF(A120&gt;$D$5,0,IF(A120&lt;'finite Q length'!$E$4,F120,G120))</f>
        <v>0</v>
      </c>
      <c r="F120" s="56">
        <f t="shared" si="7"/>
        <v>2.5806999382656708E-193</v>
      </c>
      <c r="G120" s="56">
        <f>$B$9*$B$5^A120/($D$3*'finite Q length'!$E$4^(A120-'finite Q length'!$E$4))</f>
        <v>3.7261683372349789E-17</v>
      </c>
      <c r="H120" s="56">
        <f>IF(A120&lt;'finite Q length'!$E$4,E120,0)</f>
        <v>0</v>
      </c>
      <c r="I120" s="56">
        <f>IF(A120&lt;'finite Q length'!$E$4,E120*A120,0)</f>
        <v>0</v>
      </c>
      <c r="J120" s="56">
        <f>IF(A120&lt;'finite Q length'!$E$4,E120,0)</f>
        <v>0</v>
      </c>
    </row>
    <row r="121" spans="1:10" x14ac:dyDescent="0.25">
      <c r="A121" s="56">
        <v>110</v>
      </c>
      <c r="B121" s="56">
        <f>IF(A121&gt;'finite Q length'!$E$4,0,+B120*$B$5/A121)</f>
        <v>0</v>
      </c>
      <c r="C121" s="56">
        <f t="shared" si="6"/>
        <v>111</v>
      </c>
      <c r="D121" s="56">
        <f>IF(C121&gt;$D$5,0,+($B$6^(C121-'finite Q length'!$E$4)))</f>
        <v>0</v>
      </c>
      <c r="E121" s="56">
        <f>IF(A121&gt;$D$5,0,IF(A121&lt;'finite Q length'!$E$4,F121,G121))</f>
        <v>0</v>
      </c>
      <c r="F121" s="56">
        <f t="shared" si="7"/>
        <v>1.6757791806919941E-195</v>
      </c>
      <c r="G121" s="56">
        <f>$B$9*$B$5^A121/($D$3*'finite Q length'!$E$4^(A121-'finite Q length'!$E$4))</f>
        <v>2.6615488123106984E-17</v>
      </c>
      <c r="H121" s="56">
        <f>IF(A121&lt;'finite Q length'!$E$4,E121,0)</f>
        <v>0</v>
      </c>
      <c r="I121" s="56">
        <f>IF(A121&lt;'finite Q length'!$E$4,E121*A121,0)</f>
        <v>0</v>
      </c>
      <c r="J121" s="56">
        <f>IF(A121&lt;'finite Q length'!$E$4,E121,0)</f>
        <v>0</v>
      </c>
    </row>
    <row r="122" spans="1:10" x14ac:dyDescent="0.25">
      <c r="A122" s="56">
        <v>111</v>
      </c>
      <c r="B122" s="56">
        <f>IF(A122&gt;'finite Q length'!$E$4,0,+B121*$B$5/A122)</f>
        <v>0</v>
      </c>
      <c r="C122" s="56">
        <f t="shared" si="6"/>
        <v>112</v>
      </c>
      <c r="D122" s="56">
        <f>IF(C122&gt;$D$5,0,+($B$6^(C122-'finite Q length'!$E$4)))</f>
        <v>0</v>
      </c>
      <c r="E122" s="56">
        <f>IF(A122&gt;$D$5,0,IF(A122&lt;'finite Q length'!$E$4,F122,G122))</f>
        <v>0</v>
      </c>
      <c r="F122" s="56">
        <f t="shared" si="7"/>
        <v>1.0783649811402793E-197</v>
      </c>
      <c r="G122" s="56">
        <f>$B$9*$B$5^A122/($D$3*'finite Q length'!$E$4^(A122-'finite Q length'!$E$4))</f>
        <v>1.9011062945076422E-17</v>
      </c>
      <c r="H122" s="56">
        <f>IF(A122&lt;'finite Q length'!$E$4,E122,0)</f>
        <v>0</v>
      </c>
      <c r="I122" s="56">
        <f>IF(A122&lt;'finite Q length'!$E$4,E122*A122,0)</f>
        <v>0</v>
      </c>
      <c r="J122" s="56">
        <f>IF(A122&lt;'finite Q length'!$E$4,E122,0)</f>
        <v>0</v>
      </c>
    </row>
    <row r="123" spans="1:10" x14ac:dyDescent="0.25">
      <c r="A123" s="56">
        <v>112</v>
      </c>
      <c r="B123" s="56">
        <f>IF(A123&gt;'finite Q length'!$E$4,0,+B122*$B$5/A123)</f>
        <v>0</v>
      </c>
      <c r="C123" s="56">
        <f t="shared" si="6"/>
        <v>113</v>
      </c>
      <c r="D123" s="56">
        <f>IF(C123&gt;$D$5,0,+($B$6^(C123-'finite Q length'!$E$4)))</f>
        <v>0</v>
      </c>
      <c r="E123" s="56">
        <f>IF(A123&gt;$D$5,0,IF(A123&lt;'finite Q length'!$E$4,F123,G123))</f>
        <v>0</v>
      </c>
      <c r="F123" s="56">
        <f t="shared" si="7"/>
        <v>6.8773276858436182E-200</v>
      </c>
      <c r="G123" s="56">
        <f>$B$9*$B$5^A123/($D$3*'finite Q length'!$E$4^(A123-'finite Q length'!$E$4))</f>
        <v>1.3579330675054588E-17</v>
      </c>
      <c r="H123" s="56">
        <f>IF(A123&lt;'finite Q length'!$E$4,E123,0)</f>
        <v>0</v>
      </c>
      <c r="I123" s="56">
        <f>IF(A123&lt;'finite Q length'!$E$4,E123*A123,0)</f>
        <v>0</v>
      </c>
      <c r="J123" s="56">
        <f>IF(A123&lt;'finite Q length'!$E$4,E123,0)</f>
        <v>0</v>
      </c>
    </row>
    <row r="124" spans="1:10" x14ac:dyDescent="0.25">
      <c r="A124" s="56">
        <v>113</v>
      </c>
      <c r="B124" s="56">
        <f>IF(A124&gt;'finite Q length'!$E$4,0,+B123*$B$5/A124)</f>
        <v>0</v>
      </c>
      <c r="C124" s="56">
        <f t="shared" si="6"/>
        <v>114</v>
      </c>
      <c r="D124" s="56">
        <f>IF(C124&gt;$D$5,0,+($B$6^(C124-'finite Q length'!$E$4)))</f>
        <v>0</v>
      </c>
      <c r="E124" s="56">
        <f>IF(A124&gt;$D$5,0,IF(A124&lt;'finite Q length'!$E$4,F124,G124))</f>
        <v>0</v>
      </c>
      <c r="F124" s="56">
        <f t="shared" si="7"/>
        <v>4.3472362110263072E-202</v>
      </c>
      <c r="G124" s="56">
        <f>$B$9*$B$5^A124/($D$3*'finite Q length'!$E$4^(A124-'finite Q length'!$E$4))</f>
        <v>9.6995219107532768E-18</v>
      </c>
      <c r="H124" s="56">
        <f>IF(A124&lt;'finite Q length'!$E$4,E124,0)</f>
        <v>0</v>
      </c>
      <c r="I124" s="56">
        <f>IF(A124&lt;'finite Q length'!$E$4,E124*A124,0)</f>
        <v>0</v>
      </c>
      <c r="J124" s="56">
        <f>IF(A124&lt;'finite Q length'!$E$4,E124,0)</f>
        <v>0</v>
      </c>
    </row>
    <row r="125" spans="1:10" x14ac:dyDescent="0.25">
      <c r="A125" s="56">
        <v>114</v>
      </c>
      <c r="B125" s="56">
        <f>IF(A125&gt;'finite Q length'!$E$4,0,+B124*$B$5/A125)</f>
        <v>0</v>
      </c>
      <c r="C125" s="56">
        <f t="shared" si="6"/>
        <v>115</v>
      </c>
      <c r="D125" s="56">
        <f>IF(C125&gt;$D$5,0,+($B$6^(C125-'finite Q length'!$E$4)))</f>
        <v>0</v>
      </c>
      <c r="E125" s="56">
        <f>IF(A125&gt;$D$5,0,IF(A125&lt;'finite Q length'!$E$4,F125,G125))</f>
        <v>0</v>
      </c>
      <c r="F125" s="56">
        <f t="shared" si="7"/>
        <v>2.7238322124224984E-204</v>
      </c>
      <c r="G125" s="56">
        <f>$B$9*$B$5^A125/($D$3*'finite Q length'!$E$4^(A125-'finite Q length'!$E$4))</f>
        <v>6.9282299362523404E-18</v>
      </c>
      <c r="H125" s="56">
        <f>IF(A125&lt;'finite Q length'!$E$4,E125,0)</f>
        <v>0</v>
      </c>
      <c r="I125" s="56">
        <f>IF(A125&lt;'finite Q length'!$E$4,E125*A125,0)</f>
        <v>0</v>
      </c>
      <c r="J125" s="56">
        <f>IF(A125&lt;'finite Q length'!$E$4,E125,0)</f>
        <v>0</v>
      </c>
    </row>
    <row r="126" spans="1:10" x14ac:dyDescent="0.25">
      <c r="A126" s="56">
        <v>115</v>
      </c>
      <c r="B126" s="56">
        <f>IF(A126&gt;'finite Q length'!$E$4,0,+B125*$B$5/A126)</f>
        <v>0</v>
      </c>
      <c r="C126" s="56">
        <f t="shared" si="6"/>
        <v>116</v>
      </c>
      <c r="D126" s="56">
        <f>IF(C126&gt;$D$5,0,+($B$6^(C126-'finite Q length'!$E$4)))</f>
        <v>0</v>
      </c>
      <c r="E126" s="56">
        <f>IF(A126&gt;$D$5,0,IF(A126&lt;'finite Q length'!$E$4,F126,G126))</f>
        <v>0</v>
      </c>
      <c r="F126" s="56">
        <f t="shared" si="7"/>
        <v>1.6918212499518624E-206</v>
      </c>
      <c r="G126" s="56">
        <f>$B$9*$B$5^A126/($D$3*'finite Q length'!$E$4^(A126-'finite Q length'!$E$4))</f>
        <v>4.9487356687516713E-18</v>
      </c>
      <c r="H126" s="56">
        <f>IF(A126&lt;'finite Q length'!$E$4,E126,0)</f>
        <v>0</v>
      </c>
      <c r="I126" s="56">
        <f>IF(A126&lt;'finite Q length'!$E$4,E126*A126,0)</f>
        <v>0</v>
      </c>
      <c r="J126" s="56">
        <f>IF(A126&lt;'finite Q length'!$E$4,E126,0)</f>
        <v>0</v>
      </c>
    </row>
    <row r="127" spans="1:10" x14ac:dyDescent="0.25">
      <c r="A127" s="56">
        <v>116</v>
      </c>
      <c r="B127" s="56">
        <f>IF(A127&gt;'finite Q length'!$E$4,0,+B126*$B$5/A127)</f>
        <v>0</v>
      </c>
      <c r="C127" s="56">
        <f t="shared" si="6"/>
        <v>117</v>
      </c>
      <c r="D127" s="56">
        <f>IF(C127&gt;$D$5,0,+($B$6^(C127-'finite Q length'!$E$4)))</f>
        <v>0</v>
      </c>
      <c r="E127" s="56">
        <f>IF(A127&gt;$D$5,0,IF(A127&lt;'finite Q length'!$E$4,F127,G127))</f>
        <v>0</v>
      </c>
      <c r="F127" s="56">
        <f t="shared" si="7"/>
        <v>1.0417618534186345E-208</v>
      </c>
      <c r="G127" s="56">
        <f>$B$9*$B$5^A127/($D$3*'finite Q length'!$E$4^(A127-'finite Q length'!$E$4))</f>
        <v>3.5348111919654809E-18</v>
      </c>
      <c r="H127" s="56">
        <f>IF(A127&lt;'finite Q length'!$E$4,E127,0)</f>
        <v>0</v>
      </c>
      <c r="I127" s="56">
        <f>IF(A127&lt;'finite Q length'!$E$4,E127*A127,0)</f>
        <v>0</v>
      </c>
      <c r="J127" s="56">
        <f>IF(A127&lt;'finite Q length'!$E$4,E127,0)</f>
        <v>0</v>
      </c>
    </row>
    <row r="128" spans="1:10" x14ac:dyDescent="0.25">
      <c r="A128" s="56">
        <v>117</v>
      </c>
      <c r="B128" s="56">
        <f>IF(A128&gt;'finite Q length'!$E$4,0,+B127*$B$5/A128)</f>
        <v>0</v>
      </c>
      <c r="C128" s="56">
        <f t="shared" si="6"/>
        <v>118</v>
      </c>
      <c r="D128" s="56">
        <f>IF(C128&gt;$D$5,0,+($B$6^(C128-'finite Q length'!$E$4)))</f>
        <v>0</v>
      </c>
      <c r="E128" s="56">
        <f>IF(A128&gt;$D$5,0,IF(A128&lt;'finite Q length'!$E$4,F128,G128))</f>
        <v>0</v>
      </c>
      <c r="F128" s="56">
        <f t="shared" si="7"/>
        <v>6.3599624750832389E-211</v>
      </c>
      <c r="G128" s="56">
        <f>$B$9*$B$5^A128/($D$3*'finite Q length'!$E$4^(A128-'finite Q length'!$E$4))</f>
        <v>2.5248651371182003E-18</v>
      </c>
      <c r="H128" s="56">
        <f>IF(A128&lt;'finite Q length'!$E$4,E128,0)</f>
        <v>0</v>
      </c>
      <c r="I128" s="56">
        <f>IF(A128&lt;'finite Q length'!$E$4,E128*A128,0)</f>
        <v>0</v>
      </c>
      <c r="J128" s="56">
        <f>IF(A128&lt;'finite Q length'!$E$4,E128,0)</f>
        <v>0</v>
      </c>
    </row>
    <row r="129" spans="1:10" x14ac:dyDescent="0.25">
      <c r="A129" s="56">
        <v>118</v>
      </c>
      <c r="B129" s="56">
        <f>IF(A129&gt;'finite Q length'!$E$4,0,+B128*$B$5/A129)</f>
        <v>0</v>
      </c>
      <c r="C129" s="56">
        <f t="shared" si="6"/>
        <v>119</v>
      </c>
      <c r="D129" s="56">
        <f>IF(C129&gt;$D$5,0,+($B$6^(C129-'finite Q length'!$E$4)))</f>
        <v>0</v>
      </c>
      <c r="E129" s="56">
        <f>IF(A129&gt;$D$5,0,IF(A129&lt;'finite Q length'!$E$4,F129,G129))</f>
        <v>0</v>
      </c>
      <c r="F129" s="56">
        <f t="shared" si="7"/>
        <v>3.8498562197840432E-213</v>
      </c>
      <c r="G129" s="56">
        <f>$B$9*$B$5^A129/($D$3*'finite Q length'!$E$4^(A129-'finite Q length'!$E$4))</f>
        <v>1.8034750979415714E-18</v>
      </c>
      <c r="H129" s="56">
        <f>IF(A129&lt;'finite Q length'!$E$4,E129,0)</f>
        <v>0</v>
      </c>
      <c r="I129" s="56">
        <f>IF(A129&lt;'finite Q length'!$E$4,E129*A129,0)</f>
        <v>0</v>
      </c>
      <c r="J129" s="56">
        <f>IF(A129&lt;'finite Q length'!$E$4,E129,0)</f>
        <v>0</v>
      </c>
    </row>
    <row r="130" spans="1:10" x14ac:dyDescent="0.25">
      <c r="A130" s="56">
        <v>119</v>
      </c>
      <c r="B130" s="56">
        <f>IF(A130&gt;'finite Q length'!$E$4,0,+B129*$B$5/A130)</f>
        <v>0</v>
      </c>
      <c r="C130" s="56">
        <f t="shared" si="6"/>
        <v>120</v>
      </c>
      <c r="D130" s="56">
        <f>IF(C130&gt;$D$5,0,+($B$6^(C130-'finite Q length'!$E$4)))</f>
        <v>0</v>
      </c>
      <c r="E130" s="56">
        <f>IF(A130&gt;$D$5,0,IF(A130&lt;'finite Q length'!$E$4,F130,G130))</f>
        <v>0</v>
      </c>
      <c r="F130" s="56">
        <f t="shared" si="7"/>
        <v>2.3108380670972648E-215</v>
      </c>
      <c r="G130" s="56">
        <f>$B$9*$B$5^A130/($D$3*'finite Q length'!$E$4^(A130-'finite Q length'!$E$4))</f>
        <v>1.288196498529694E-18</v>
      </c>
      <c r="H130" s="56">
        <f>IF(A130&lt;'finite Q length'!$E$4,E130,0)</f>
        <v>0</v>
      </c>
      <c r="I130" s="56">
        <f>IF(A130&lt;'finite Q length'!$E$4,E130*A130,0)</f>
        <v>0</v>
      </c>
      <c r="J130" s="56">
        <f>IF(A130&lt;'finite Q length'!$E$4,E130,0)</f>
        <v>0</v>
      </c>
    </row>
    <row r="131" spans="1:10" x14ac:dyDescent="0.25">
      <c r="A131" s="56">
        <v>120</v>
      </c>
      <c r="B131" s="56">
        <f>IF(A131&gt;'finite Q length'!$E$4,0,+B130*$B$5/A131)</f>
        <v>0</v>
      </c>
      <c r="C131" s="56">
        <f t="shared" si="6"/>
        <v>121</v>
      </c>
      <c r="D131" s="56">
        <f>IF(C131&gt;$D$5,0,+($B$6^(C131-'finite Q length'!$E$4)))</f>
        <v>0</v>
      </c>
      <c r="E131" s="56">
        <f>IF(A131&gt;$D$5,0,IF(A131&lt;'finite Q length'!$E$4,F131,G131))</f>
        <v>0</v>
      </c>
      <c r="F131" s="56">
        <f t="shared" si="7"/>
        <v>1.3754988494626577E-217</v>
      </c>
      <c r="G131" s="56">
        <f>$B$9*$B$5^A131/($D$3*'finite Q length'!$E$4^(A131-'finite Q length'!$E$4))</f>
        <v>9.2014035609263859E-19</v>
      </c>
      <c r="H131" s="56">
        <f>IF(A131&lt;'finite Q length'!$E$4,E131,0)</f>
        <v>0</v>
      </c>
      <c r="I131" s="56">
        <f>IF(A131&lt;'finite Q length'!$E$4,E131*A131,0)</f>
        <v>0</v>
      </c>
      <c r="J131" s="56">
        <f>IF(A131&lt;'finite Q length'!$E$4,E131,0)</f>
        <v>0</v>
      </c>
    </row>
    <row r="132" spans="1:10" x14ac:dyDescent="0.25">
      <c r="A132" s="56">
        <v>121</v>
      </c>
      <c r="B132" s="56">
        <f>IF(A132&gt;'finite Q length'!$E$4,0,+B131*$B$5/A132)</f>
        <v>0</v>
      </c>
      <c r="C132" s="56">
        <f t="shared" si="6"/>
        <v>122</v>
      </c>
      <c r="D132" s="56">
        <f>IF(C132&gt;$D$5,0,+($B$6^(C132-'finite Q length'!$E$4)))</f>
        <v>0</v>
      </c>
      <c r="E132" s="56">
        <f>IF(A132&gt;$D$5,0,IF(A132&lt;'finite Q length'!$E$4,F132,G132))</f>
        <v>0</v>
      </c>
      <c r="F132" s="56">
        <f t="shared" si="7"/>
        <v>8.1198279189058895E-220</v>
      </c>
      <c r="G132" s="56">
        <f>$B$9*$B$5^A132/($D$3*'finite Q length'!$E$4^(A132-'finite Q length'!$E$4))</f>
        <v>6.5724311149474193E-19</v>
      </c>
      <c r="H132" s="56">
        <f>IF(A132&lt;'finite Q length'!$E$4,E132,0)</f>
        <v>0</v>
      </c>
      <c r="I132" s="56">
        <f>IF(A132&lt;'finite Q length'!$E$4,E132*A132,0)</f>
        <v>0</v>
      </c>
      <c r="J132" s="56">
        <f>IF(A132&lt;'finite Q length'!$E$4,E132,0)</f>
        <v>0</v>
      </c>
    </row>
    <row r="133" spans="1:10" x14ac:dyDescent="0.25">
      <c r="A133" s="56">
        <v>122</v>
      </c>
      <c r="B133" s="56">
        <f>IF(A133&gt;'finite Q length'!$E$4,0,+B132*$B$5/A133)</f>
        <v>0</v>
      </c>
      <c r="C133" s="56">
        <f t="shared" si="6"/>
        <v>123</v>
      </c>
      <c r="D133" s="56">
        <f>IF(C133&gt;$D$5,0,+($B$6^(C133-'finite Q length'!$E$4)))</f>
        <v>0</v>
      </c>
      <c r="E133" s="56">
        <f>IF(A133&gt;$D$5,0,IF(A133&lt;'finite Q length'!$E$4,F133,G133))</f>
        <v>0</v>
      </c>
      <c r="F133" s="56">
        <f t="shared" si="7"/>
        <v>4.753997610600638E-222</v>
      </c>
      <c r="G133" s="56">
        <f>$B$9*$B$5^A133/($D$3*'finite Q length'!$E$4^(A133-'finite Q length'!$E$4))</f>
        <v>4.6945936535338705E-19</v>
      </c>
      <c r="H133" s="56">
        <f>IF(A133&lt;'finite Q length'!$E$4,E133,0)</f>
        <v>0</v>
      </c>
      <c r="I133" s="56">
        <f>IF(A133&lt;'finite Q length'!$E$4,E133*A133,0)</f>
        <v>0</v>
      </c>
      <c r="J133" s="56">
        <f>IF(A133&lt;'finite Q length'!$E$4,E133,0)</f>
        <v>0</v>
      </c>
    </row>
    <row r="134" spans="1:10" x14ac:dyDescent="0.25">
      <c r="A134" s="56">
        <v>123</v>
      </c>
      <c r="B134" s="56">
        <f>IF(A134&gt;'finite Q length'!$E$4,0,+B133*$B$5/A134)</f>
        <v>0</v>
      </c>
      <c r="C134" s="56">
        <f t="shared" si="6"/>
        <v>124</v>
      </c>
      <c r="D134" s="56">
        <f>IF(C134&gt;$D$5,0,+($B$6^(C134-'finite Q length'!$E$4)))</f>
        <v>0</v>
      </c>
      <c r="E134" s="56">
        <f>IF(A134&gt;$D$5,0,IF(A134&lt;'finite Q length'!$E$4,F134,G134))</f>
        <v>0</v>
      </c>
      <c r="F134" s="56">
        <f t="shared" si="7"/>
        <v>2.7607419341467123E-224</v>
      </c>
      <c r="G134" s="56">
        <f>$B$9*$B$5^A134/($D$3*'finite Q length'!$E$4^(A134-'finite Q length'!$E$4))</f>
        <v>3.3532811810956221E-19</v>
      </c>
      <c r="H134" s="56">
        <f>IF(A134&lt;'finite Q length'!$E$4,E134,0)</f>
        <v>0</v>
      </c>
      <c r="I134" s="56">
        <f>IF(A134&lt;'finite Q length'!$E$4,E134*A134,0)</f>
        <v>0</v>
      </c>
      <c r="J134" s="56">
        <f>IF(A134&lt;'finite Q length'!$E$4,E134,0)</f>
        <v>0</v>
      </c>
    </row>
    <row r="135" spans="1:10" x14ac:dyDescent="0.25">
      <c r="A135" s="56">
        <v>124</v>
      </c>
      <c r="B135" s="56">
        <f>IF(A135&gt;'finite Q length'!$E$4,0,+B134*$B$5/A135)</f>
        <v>0</v>
      </c>
      <c r="C135" s="56">
        <f t="shared" si="6"/>
        <v>125</v>
      </c>
      <c r="D135" s="56">
        <f>IF(C135&gt;$D$5,0,+($B$6^(C135-'finite Q length'!$E$4)))</f>
        <v>0</v>
      </c>
      <c r="E135" s="56">
        <f>IF(A135&gt;$D$5,0,IF(A135&lt;'finite Q length'!$E$4,F135,G135))</f>
        <v>0</v>
      </c>
      <c r="F135" s="56">
        <f t="shared" si="7"/>
        <v>1.5902891325729909E-226</v>
      </c>
      <c r="G135" s="56">
        <f>$B$9*$B$5^A135/($D$3*'finite Q length'!$E$4^(A135-'finite Q length'!$E$4))</f>
        <v>2.3952008436397302E-19</v>
      </c>
      <c r="H135" s="56">
        <f>IF(A135&lt;'finite Q length'!$E$4,E135,0)</f>
        <v>0</v>
      </c>
      <c r="I135" s="56">
        <f>IF(A135&lt;'finite Q length'!$E$4,E135*A135,0)</f>
        <v>0</v>
      </c>
      <c r="J135" s="56">
        <f>IF(A135&lt;'finite Q length'!$E$4,E135,0)</f>
        <v>0</v>
      </c>
    </row>
    <row r="136" spans="1:10" x14ac:dyDescent="0.25">
      <c r="A136" s="56">
        <v>125</v>
      </c>
      <c r="B136" s="56">
        <f>IF(A136&gt;'finite Q length'!$E$4,0,+B135*$B$5/A136)</f>
        <v>0</v>
      </c>
      <c r="C136" s="56">
        <f t="shared" si="6"/>
        <v>126</v>
      </c>
      <c r="D136" s="56">
        <f>IF(C136&gt;$D$5,0,+($B$6^(C136-'finite Q length'!$E$4)))</f>
        <v>0</v>
      </c>
      <c r="E136" s="56">
        <f>IF(A136&gt;$D$5,0,IF(A136&lt;'finite Q length'!$E$4,F136,G136))</f>
        <v>0</v>
      </c>
      <c r="F136" s="56">
        <f t="shared" si="7"/>
        <v>9.0873664718456631E-229</v>
      </c>
      <c r="G136" s="56">
        <f>$B$9*$B$5^A136/($D$3*'finite Q length'!$E$4^(A136-'finite Q length'!$E$4))</f>
        <v>1.7108577454569504E-19</v>
      </c>
      <c r="H136" s="56">
        <f>IF(A136&lt;'finite Q length'!$E$4,E136,0)</f>
        <v>0</v>
      </c>
      <c r="I136" s="56">
        <f>IF(A136&lt;'finite Q length'!$E$4,E136*A136,0)</f>
        <v>0</v>
      </c>
      <c r="J136" s="56">
        <f>IF(A136&lt;'finite Q length'!$E$4,E136,0)</f>
        <v>0</v>
      </c>
    </row>
    <row r="137" spans="1:10" x14ac:dyDescent="0.25">
      <c r="A137" s="56">
        <v>126</v>
      </c>
      <c r="B137" s="56">
        <f>IF(A137&gt;'finite Q length'!$E$4,0,+B136*$B$5/A137)</f>
        <v>0</v>
      </c>
      <c r="C137" s="56">
        <f t="shared" si="6"/>
        <v>127</v>
      </c>
      <c r="D137" s="56">
        <f>IF(C137&gt;$D$5,0,+($B$6^(C137-'finite Q length'!$E$4)))</f>
        <v>0</v>
      </c>
      <c r="E137" s="56">
        <f>IF(A137&gt;$D$5,0,IF(A137&lt;'finite Q length'!$E$4,F137,G137))</f>
        <v>0</v>
      </c>
      <c r="F137" s="56">
        <f t="shared" si="7"/>
        <v>5.1515682946970877E-231</v>
      </c>
      <c r="G137" s="56">
        <f>$B$9*$B$5^A137/($D$3*'finite Q length'!$E$4^(A137-'finite Q length'!$E$4))</f>
        <v>1.2220412467549643E-19</v>
      </c>
      <c r="H137" s="56">
        <f>IF(A137&lt;'finite Q length'!$E$4,E137,0)</f>
        <v>0</v>
      </c>
      <c r="I137" s="56">
        <f>IF(A137&lt;'finite Q length'!$E$4,E137*A137,0)</f>
        <v>0</v>
      </c>
      <c r="J137" s="56">
        <f>IF(A137&lt;'finite Q length'!$E$4,E137,0)</f>
        <v>0</v>
      </c>
    </row>
    <row r="138" spans="1:10" x14ac:dyDescent="0.25">
      <c r="A138" s="56">
        <v>127</v>
      </c>
      <c r="B138" s="56">
        <f>IF(A138&gt;'finite Q length'!$E$4,0,+B137*$B$5/A138)</f>
        <v>0</v>
      </c>
      <c r="C138" s="56">
        <f t="shared" si="6"/>
        <v>128</v>
      </c>
      <c r="D138" s="56">
        <f>IF(C138&gt;$D$5,0,+($B$6^(C138-'finite Q length'!$E$4)))</f>
        <v>0</v>
      </c>
      <c r="E138" s="56">
        <f>IF(A138&gt;$D$5,0,IF(A138&lt;'finite Q length'!$E$4,F138,G138))</f>
        <v>0</v>
      </c>
      <c r="F138" s="56">
        <f t="shared" si="7"/>
        <v>2.8973949913931879E-233</v>
      </c>
      <c r="G138" s="56">
        <f>$B$9*$B$5^A138/($D$3*'finite Q length'!$E$4^(A138-'finite Q length'!$E$4))</f>
        <v>8.7288660482497455E-20</v>
      </c>
      <c r="H138" s="56">
        <f>IF(A138&lt;'finite Q length'!$E$4,E138,0)</f>
        <v>0</v>
      </c>
      <c r="I138" s="56">
        <f>IF(A138&lt;'finite Q length'!$E$4,E138*A138,0)</f>
        <v>0</v>
      </c>
      <c r="J138" s="56">
        <f>IF(A138&lt;'finite Q length'!$E$4,E138,0)</f>
        <v>0</v>
      </c>
    </row>
    <row r="139" spans="1:10" x14ac:dyDescent="0.25">
      <c r="A139" s="56">
        <v>128</v>
      </c>
      <c r="B139" s="56">
        <f>IF(A139&gt;'finite Q length'!$E$4,0,+B138*$B$5/A139)</f>
        <v>0</v>
      </c>
      <c r="C139" s="56">
        <f t="shared" si="6"/>
        <v>129</v>
      </c>
      <c r="D139" s="56">
        <f>IF(C139&gt;$D$5,0,+($B$6^(C139-'finite Q length'!$E$4)))</f>
        <v>0</v>
      </c>
      <c r="E139" s="56">
        <f>IF(A139&gt;$D$5,0,IF(A139&lt;'finite Q length'!$E$4,F139,G139))</f>
        <v>0</v>
      </c>
      <c r="F139" s="56">
        <f t="shared" si="7"/>
        <v>1.6168498835899488E-235</v>
      </c>
      <c r="G139" s="56">
        <f>$B$9*$B$5^A139/($D$3*'finite Q length'!$E$4^(A139-'finite Q length'!$E$4))</f>
        <v>6.2349043201783915E-20</v>
      </c>
      <c r="H139" s="56">
        <f>IF(A139&lt;'finite Q length'!$E$4,E139,0)</f>
        <v>0</v>
      </c>
      <c r="I139" s="56">
        <f>IF(A139&lt;'finite Q length'!$E$4,E139*A139,0)</f>
        <v>0</v>
      </c>
      <c r="J139" s="56">
        <f>IF(A139&lt;'finite Q length'!$E$4,E139,0)</f>
        <v>0</v>
      </c>
    </row>
    <row r="140" spans="1:10" x14ac:dyDescent="0.25">
      <c r="A140" s="56">
        <v>129</v>
      </c>
      <c r="B140" s="56">
        <f>IF(A140&gt;'finite Q length'!$E$4,0,+B139*$B$5/A140)</f>
        <v>0</v>
      </c>
      <c r="C140" s="56">
        <f t="shared" si="6"/>
        <v>130</v>
      </c>
      <c r="D140" s="56">
        <f>IF(C140&gt;$D$5,0,+($B$6^(C140-'finite Q length'!$E$4)))</f>
        <v>0</v>
      </c>
      <c r="E140" s="56">
        <f>IF(A140&gt;$D$5,0,IF(A140&lt;'finite Q length'!$E$4,F140,G140))</f>
        <v>0</v>
      </c>
      <c r="F140" s="56">
        <f t="shared" si="7"/>
        <v>8.9526571627350442E-238</v>
      </c>
      <c r="G140" s="56">
        <f>$B$9*$B$5^A140/($D$3*'finite Q length'!$E$4^(A140-'finite Q length'!$E$4))</f>
        <v>4.4535030858417082E-20</v>
      </c>
      <c r="H140" s="56">
        <f>IF(A140&lt;'finite Q length'!$E$4,E140,0)</f>
        <v>0</v>
      </c>
      <c r="I140" s="56">
        <f>IF(A140&lt;'finite Q length'!$E$4,E140*A140,0)</f>
        <v>0</v>
      </c>
      <c r="J140" s="56">
        <f>IF(A140&lt;'finite Q length'!$E$4,E140,0)</f>
        <v>0</v>
      </c>
    </row>
    <row r="141" spans="1:10" x14ac:dyDescent="0.25">
      <c r="A141" s="56">
        <v>130</v>
      </c>
      <c r="B141" s="56">
        <f>IF(A141&gt;'finite Q length'!$E$4,0,+B140*$B$5/A141)</f>
        <v>0</v>
      </c>
      <c r="C141" s="56">
        <f t="shared" ref="C141:C172" si="8">C140+1</f>
        <v>131</v>
      </c>
      <c r="D141" s="56">
        <f>IF(C141&gt;$D$5,0,+($B$6^(C141-'finite Q length'!$E$4)))</f>
        <v>0</v>
      </c>
      <c r="E141" s="56">
        <f>IF(A141&gt;$D$5,0,IF(A141&lt;'finite Q length'!$E$4,F141,G141))</f>
        <v>0</v>
      </c>
      <c r="F141" s="56">
        <f t="shared" ref="F141:F172" si="9">F140*$B$5/A141</f>
        <v>4.9190423971071674E-240</v>
      </c>
      <c r="G141" s="56">
        <f>$B$9*$B$5^A141/($D$3*'finite Q length'!$E$4^(A141-'finite Q length'!$E$4))</f>
        <v>3.1810736327440777E-20</v>
      </c>
      <c r="H141" s="56">
        <f>IF(A141&lt;'finite Q length'!$E$4,E141,0)</f>
        <v>0</v>
      </c>
      <c r="I141" s="56">
        <f>IF(A141&lt;'finite Q length'!$E$4,E141*A141,0)</f>
        <v>0</v>
      </c>
      <c r="J141" s="56">
        <f>IF(A141&lt;'finite Q length'!$E$4,E141,0)</f>
        <v>0</v>
      </c>
    </row>
    <row r="142" spans="1:10" x14ac:dyDescent="0.25">
      <c r="A142" s="56">
        <v>131</v>
      </c>
      <c r="B142" s="56">
        <f>IF(A142&gt;'finite Q length'!$E$4,0,+B141*$B$5/A142)</f>
        <v>0</v>
      </c>
      <c r="C142" s="56">
        <f t="shared" si="8"/>
        <v>132</v>
      </c>
      <c r="D142" s="56">
        <f>IF(C142&gt;$D$5,0,+($B$6^(C142-'finite Q length'!$E$4)))</f>
        <v>0</v>
      </c>
      <c r="E142" s="56">
        <f>IF(A142&gt;$D$5,0,IF(A142&lt;'finite Q length'!$E$4,F142,G142))</f>
        <v>0</v>
      </c>
      <c r="F142" s="56">
        <f t="shared" si="9"/>
        <v>2.6821387116178667E-242</v>
      </c>
      <c r="G142" s="56">
        <f>$B$9*$B$5^A142/($D$3*'finite Q length'!$E$4^(A142-'finite Q length'!$E$4))</f>
        <v>2.2721954519600554E-20</v>
      </c>
      <c r="H142" s="56">
        <f>IF(A142&lt;'finite Q length'!$E$4,E142,0)</f>
        <v>0</v>
      </c>
      <c r="I142" s="56">
        <f>IF(A142&lt;'finite Q length'!$E$4,E142*A142,0)</f>
        <v>0</v>
      </c>
      <c r="J142" s="56">
        <f>IF(A142&lt;'finite Q length'!$E$4,E142,0)</f>
        <v>0</v>
      </c>
    </row>
    <row r="143" spans="1:10" x14ac:dyDescent="0.25">
      <c r="A143" s="56">
        <v>132</v>
      </c>
      <c r="B143" s="56">
        <f>IF(A143&gt;'finite Q length'!$E$4,0,+B142*$B$5/A143)</f>
        <v>0</v>
      </c>
      <c r="C143" s="56">
        <f t="shared" si="8"/>
        <v>133</v>
      </c>
      <c r="D143" s="56">
        <f>IF(C143&gt;$D$5,0,+($B$6^(C143-'finite Q length'!$E$4)))</f>
        <v>0</v>
      </c>
      <c r="E143" s="56">
        <f>IF(A143&gt;$D$5,0,IF(A143&lt;'finite Q length'!$E$4,F143,G143))</f>
        <v>0</v>
      </c>
      <c r="F143" s="56">
        <f t="shared" si="9"/>
        <v>1.4513737616979797E-244</v>
      </c>
      <c r="G143" s="56">
        <f>$B$9*$B$5^A143/($D$3*'finite Q length'!$E$4^(A143-'finite Q length'!$E$4))</f>
        <v>1.6229967514000393E-20</v>
      </c>
      <c r="H143" s="56">
        <f>IF(A143&lt;'finite Q length'!$E$4,E143,0)</f>
        <v>0</v>
      </c>
      <c r="I143" s="56">
        <f>IF(A143&lt;'finite Q length'!$E$4,E143*A143,0)</f>
        <v>0</v>
      </c>
      <c r="J143" s="56">
        <f>IF(A143&lt;'finite Q length'!$E$4,E143,0)</f>
        <v>0</v>
      </c>
    </row>
    <row r="144" spans="1:10" x14ac:dyDescent="0.25">
      <c r="A144" s="56">
        <v>133</v>
      </c>
      <c r="B144" s="56">
        <f>IF(A144&gt;'finite Q length'!$E$4,0,+B143*$B$5/A144)</f>
        <v>0</v>
      </c>
      <c r="C144" s="56">
        <f t="shared" si="8"/>
        <v>134</v>
      </c>
      <c r="D144" s="56">
        <f>IF(C144&gt;$D$5,0,+($B$6^(C144-'finite Q length'!$E$4)))</f>
        <v>0</v>
      </c>
      <c r="E144" s="56">
        <f>IF(A144&gt;$D$5,0,IF(A144&lt;'finite Q length'!$E$4,F144,G144))</f>
        <v>0</v>
      </c>
      <c r="F144" s="56">
        <f t="shared" si="9"/>
        <v>7.794703338872071E-247</v>
      </c>
      <c r="G144" s="56">
        <f>$B$9*$B$5^A144/($D$3*'finite Q length'!$E$4^(A144-'finite Q length'!$E$4))</f>
        <v>1.1592833938571711E-20</v>
      </c>
      <c r="H144" s="56">
        <f>IF(A144&lt;'finite Q length'!$E$4,E144,0)</f>
        <v>0</v>
      </c>
      <c r="I144" s="56">
        <f>IF(A144&lt;'finite Q length'!$E$4,E144*A144,0)</f>
        <v>0</v>
      </c>
      <c r="J144" s="56">
        <f>IF(A144&lt;'finite Q length'!$E$4,E144,0)</f>
        <v>0</v>
      </c>
    </row>
    <row r="145" spans="1:10" x14ac:dyDescent="0.25">
      <c r="A145" s="56">
        <v>134</v>
      </c>
      <c r="B145" s="56">
        <f>IF(A145&gt;'finite Q length'!$E$4,0,+B144*$B$5/A145)</f>
        <v>0</v>
      </c>
      <c r="C145" s="56">
        <f t="shared" si="8"/>
        <v>135</v>
      </c>
      <c r="D145" s="56">
        <f>IF(C145&gt;$D$5,0,+($B$6^(C145-'finite Q length'!$E$4)))</f>
        <v>0</v>
      </c>
      <c r="E145" s="56">
        <f>IF(A145&gt;$D$5,0,IF(A145&lt;'finite Q length'!$E$4,F145,G145))</f>
        <v>0</v>
      </c>
      <c r="F145" s="56">
        <f t="shared" si="9"/>
        <v>4.1549591358593126E-249</v>
      </c>
      <c r="G145" s="56">
        <f>$B$9*$B$5^A145/($D$3*'finite Q length'!$E$4^(A145-'finite Q length'!$E$4))</f>
        <v>8.2805956704083644E-21</v>
      </c>
      <c r="H145" s="56">
        <f>IF(A145&lt;'finite Q length'!$E$4,E145,0)</f>
        <v>0</v>
      </c>
      <c r="I145" s="56">
        <f>IF(A145&lt;'finite Q length'!$E$4,E145*A145,0)</f>
        <v>0</v>
      </c>
      <c r="J145" s="56">
        <f>IF(A145&lt;'finite Q length'!$E$4,E145,0)</f>
        <v>0</v>
      </c>
    </row>
    <row r="146" spans="1:10" x14ac:dyDescent="0.25">
      <c r="A146" s="56">
        <v>135</v>
      </c>
      <c r="B146" s="56">
        <f>IF(A146&gt;'finite Q length'!$E$4,0,+B145*$B$5/A146)</f>
        <v>0</v>
      </c>
      <c r="C146" s="56">
        <f t="shared" si="8"/>
        <v>136</v>
      </c>
      <c r="D146" s="56">
        <f>IF(C146&gt;$D$5,0,+($B$6^(C146-'finite Q length'!$E$4)))</f>
        <v>0</v>
      </c>
      <c r="E146" s="56">
        <f>IF(A146&gt;$D$5,0,IF(A146&lt;'finite Q length'!$E$4,F146,G146))</f>
        <v>0</v>
      </c>
      <c r="F146" s="56">
        <f t="shared" si="9"/>
        <v>2.1983910771742393E-251</v>
      </c>
      <c r="G146" s="56">
        <f>$B$9*$B$5^A146/($D$3*'finite Q length'!$E$4^(A146-'finite Q length'!$E$4))</f>
        <v>5.9147111931488325E-21</v>
      </c>
      <c r="H146" s="56">
        <f>IF(A146&lt;'finite Q length'!$E$4,E146,0)</f>
        <v>0</v>
      </c>
      <c r="I146" s="56">
        <f>IF(A146&lt;'finite Q length'!$E$4,E146*A146,0)</f>
        <v>0</v>
      </c>
      <c r="J146" s="56">
        <f>IF(A146&lt;'finite Q length'!$E$4,E146,0)</f>
        <v>0</v>
      </c>
    </row>
    <row r="147" spans="1:10" x14ac:dyDescent="0.25">
      <c r="A147" s="56">
        <v>136</v>
      </c>
      <c r="B147" s="56">
        <f>IF(A147&gt;'finite Q length'!$E$4,0,+B146*$B$5/A147)</f>
        <v>0</v>
      </c>
      <c r="C147" s="56">
        <f t="shared" si="8"/>
        <v>137</v>
      </c>
      <c r="D147" s="56">
        <f>IF(C147&gt;$D$5,0,+($B$6^(C147-'finite Q length'!$E$4)))</f>
        <v>0</v>
      </c>
      <c r="E147" s="56">
        <f>IF(A147&gt;$D$5,0,IF(A147&lt;'finite Q length'!$E$4,F147,G147))</f>
        <v>0</v>
      </c>
      <c r="F147" s="56">
        <f t="shared" si="9"/>
        <v>1.1546171623814282E-253</v>
      </c>
      <c r="G147" s="56">
        <f>$B$9*$B$5^A147/($D$3*'finite Q length'!$E$4^(A147-'finite Q length'!$E$4))</f>
        <v>4.2247937093920237E-21</v>
      </c>
      <c r="H147" s="56">
        <f>IF(A147&lt;'finite Q length'!$E$4,E147,0)</f>
        <v>0</v>
      </c>
      <c r="I147" s="56">
        <f>IF(A147&lt;'finite Q length'!$E$4,E147*A147,0)</f>
        <v>0</v>
      </c>
      <c r="J147" s="56">
        <f>IF(A147&lt;'finite Q length'!$E$4,E147,0)</f>
        <v>0</v>
      </c>
    </row>
    <row r="148" spans="1:10" x14ac:dyDescent="0.25">
      <c r="A148" s="56">
        <v>137</v>
      </c>
      <c r="B148" s="56">
        <f>IF(A148&gt;'finite Q length'!$E$4,0,+B147*$B$5/A148)</f>
        <v>0</v>
      </c>
      <c r="C148" s="56">
        <f t="shared" si="8"/>
        <v>138</v>
      </c>
      <c r="D148" s="56">
        <f>IF(C148&gt;$D$5,0,+($B$6^(C148-'finite Q length'!$E$4)))</f>
        <v>0</v>
      </c>
      <c r="E148" s="56">
        <f>IF(A148&gt;$D$5,0,IF(A148&lt;'finite Q length'!$E$4,F148,G148))</f>
        <v>0</v>
      </c>
      <c r="F148" s="56">
        <f t="shared" si="9"/>
        <v>6.0199017850960806E-256</v>
      </c>
      <c r="G148" s="56">
        <f>$B$9*$B$5^A148/($D$3*'finite Q length'!$E$4^(A148-'finite Q length'!$E$4))</f>
        <v>3.0177097924228741E-21</v>
      </c>
      <c r="H148" s="56">
        <f>IF(A148&lt;'finite Q length'!$E$4,E148,0)</f>
        <v>0</v>
      </c>
      <c r="I148" s="56">
        <f>IF(A148&lt;'finite Q length'!$E$4,E148*A148,0)</f>
        <v>0</v>
      </c>
      <c r="J148" s="56">
        <f>IF(A148&lt;'finite Q length'!$E$4,E148,0)</f>
        <v>0</v>
      </c>
    </row>
    <row r="149" spans="1:10" x14ac:dyDescent="0.25">
      <c r="A149" s="56">
        <v>138</v>
      </c>
      <c r="B149" s="56">
        <f>IF(A149&gt;'finite Q length'!$E$4,0,+B148*$B$5/A149)</f>
        <v>0</v>
      </c>
      <c r="C149" s="56">
        <f t="shared" si="8"/>
        <v>139</v>
      </c>
      <c r="D149" s="56">
        <f>IF(C149&gt;$D$5,0,+($B$6^(C149-'finite Q length'!$E$4)))</f>
        <v>0</v>
      </c>
      <c r="E149" s="56">
        <f>IF(A149&gt;$D$5,0,IF(A149&lt;'finite Q length'!$E$4,F149,G149))</f>
        <v>0</v>
      </c>
      <c r="F149" s="56">
        <f t="shared" si="9"/>
        <v>3.1158911931139135E-258</v>
      </c>
      <c r="G149" s="56">
        <f>$B$9*$B$5^A149/($D$3*'finite Q length'!$E$4^(A149-'finite Q length'!$E$4))</f>
        <v>2.1555069945877673E-21</v>
      </c>
      <c r="H149" s="56">
        <f>IF(A149&lt;'finite Q length'!$E$4,E149,0)</f>
        <v>0</v>
      </c>
      <c r="I149" s="56">
        <f>IF(A149&lt;'finite Q length'!$E$4,E149*A149,0)</f>
        <v>0</v>
      </c>
      <c r="J149" s="56">
        <f>IF(A149&lt;'finite Q length'!$E$4,E149,0)</f>
        <v>0</v>
      </c>
    </row>
    <row r="150" spans="1:10" x14ac:dyDescent="0.25">
      <c r="A150" s="56">
        <v>139</v>
      </c>
      <c r="B150" s="56">
        <f>IF(A150&gt;'finite Q length'!$E$4,0,+B149*$B$5/A150)</f>
        <v>0</v>
      </c>
      <c r="C150" s="56">
        <f t="shared" si="8"/>
        <v>140</v>
      </c>
      <c r="D150" s="56">
        <f>IF(C150&gt;$D$5,0,+($B$6^(C150-'finite Q length'!$E$4)))</f>
        <v>0</v>
      </c>
      <c r="E150" s="56">
        <f>IF(A150&gt;$D$5,0,IF(A150&lt;'finite Q length'!$E$4,F150,G150))</f>
        <v>0</v>
      </c>
      <c r="F150" s="56">
        <f t="shared" si="9"/>
        <v>1.6011773859783729E-260</v>
      </c>
      <c r="G150" s="56">
        <f>$B$9*$B$5^A150/($D$3*'finite Q length'!$E$4^(A150-'finite Q length'!$E$4))</f>
        <v>1.5396478532769765E-21</v>
      </c>
      <c r="H150" s="56">
        <f>IF(A150&lt;'finite Q length'!$E$4,E150,0)</f>
        <v>0</v>
      </c>
      <c r="I150" s="56">
        <f>IF(A150&lt;'finite Q length'!$E$4,E150*A150,0)</f>
        <v>0</v>
      </c>
      <c r="J150" s="56">
        <f>IF(A150&lt;'finite Q length'!$E$4,E150,0)</f>
        <v>0</v>
      </c>
    </row>
    <row r="151" spans="1:10" x14ac:dyDescent="0.25">
      <c r="A151" s="56">
        <v>140</v>
      </c>
      <c r="B151" s="56">
        <f>IF(A151&gt;'finite Q length'!$E$4,0,+B150*$B$5/A151)</f>
        <v>0</v>
      </c>
      <c r="C151" s="56">
        <f t="shared" si="8"/>
        <v>141</v>
      </c>
      <c r="D151" s="56">
        <f>IF(C151&gt;$D$5,0,+($B$6^(C151-'finite Q length'!$E$4)))</f>
        <v>0</v>
      </c>
      <c r="E151" s="56">
        <f>IF(A151&gt;$D$5,0,IF(A151&lt;'finite Q length'!$E$4,F151,G151))</f>
        <v>0</v>
      </c>
      <c r="F151" s="56">
        <f t="shared" si="9"/>
        <v>8.1692723774406785E-263</v>
      </c>
      <c r="G151" s="56">
        <f>$B$9*$B$5^A151/($D$3*'finite Q length'!$E$4^(A151-'finite Q length'!$E$4))</f>
        <v>1.0997484666264118E-21</v>
      </c>
      <c r="H151" s="56">
        <f>IF(A151&lt;'finite Q length'!$E$4,E151,0)</f>
        <v>0</v>
      </c>
      <c r="I151" s="56">
        <f>IF(A151&lt;'finite Q length'!$E$4,E151*A151,0)</f>
        <v>0</v>
      </c>
      <c r="J151" s="56">
        <f>IF(A151&lt;'finite Q length'!$E$4,E151,0)</f>
        <v>0</v>
      </c>
    </row>
    <row r="152" spans="1:10" x14ac:dyDescent="0.25">
      <c r="A152" s="56">
        <v>141</v>
      </c>
      <c r="B152" s="56">
        <f>IF(A152&gt;'finite Q length'!$E$4,0,+B151*$B$5/A152)</f>
        <v>0</v>
      </c>
      <c r="C152" s="56">
        <f t="shared" si="8"/>
        <v>142</v>
      </c>
      <c r="D152" s="56">
        <f>IF(C152&gt;$D$5,0,+($B$6^(C152-'finite Q length'!$E$4)))</f>
        <v>0</v>
      </c>
      <c r="E152" s="56">
        <f>IF(A152&gt;$D$5,0,IF(A152&lt;'finite Q length'!$E$4,F152,G152))</f>
        <v>0</v>
      </c>
      <c r="F152" s="56">
        <f t="shared" si="9"/>
        <v>4.1384358548331706E-265</v>
      </c>
      <c r="G152" s="56">
        <f>$B$9*$B$5^A152/($D$3*'finite Q length'!$E$4^(A152-'finite Q length'!$E$4))</f>
        <v>7.8553461901886556E-22</v>
      </c>
      <c r="H152" s="56">
        <f>IF(A152&lt;'finite Q length'!$E$4,E152,0)</f>
        <v>0</v>
      </c>
      <c r="I152" s="56">
        <f>IF(A152&lt;'finite Q length'!$E$4,E152*A152,0)</f>
        <v>0</v>
      </c>
      <c r="J152" s="56">
        <f>IF(A152&lt;'finite Q length'!$E$4,E152,0)</f>
        <v>0</v>
      </c>
    </row>
    <row r="153" spans="1:10" x14ac:dyDescent="0.25">
      <c r="A153" s="56">
        <v>142</v>
      </c>
      <c r="B153" s="56">
        <f>IF(A153&gt;'finite Q length'!$E$4,0,+B152*$B$5/A153)</f>
        <v>0</v>
      </c>
      <c r="C153" s="56">
        <f t="shared" si="8"/>
        <v>143</v>
      </c>
      <c r="D153" s="56">
        <f>IF(C153&gt;$D$5,0,+($B$6^(C153-'finite Q length'!$E$4)))</f>
        <v>0</v>
      </c>
      <c r="E153" s="56">
        <f>IF(A153&gt;$D$5,0,IF(A153&lt;'finite Q length'!$E$4,F153,G153))</f>
        <v>0</v>
      </c>
      <c r="F153" s="56">
        <f t="shared" si="9"/>
        <v>2.081708176475438E-267</v>
      </c>
      <c r="G153" s="56">
        <f>$B$9*$B$5^A153/($D$3*'finite Q length'!$E$4^(A153-'finite Q length'!$E$4))</f>
        <v>5.6109615644204691E-22</v>
      </c>
      <c r="H153" s="56">
        <f>IF(A153&lt;'finite Q length'!$E$4,E153,0)</f>
        <v>0</v>
      </c>
      <c r="I153" s="56">
        <f>IF(A153&lt;'finite Q length'!$E$4,E153*A153,0)</f>
        <v>0</v>
      </c>
      <c r="J153" s="56">
        <f>IF(A153&lt;'finite Q length'!$E$4,E153,0)</f>
        <v>0</v>
      </c>
    </row>
    <row r="154" spans="1:10" x14ac:dyDescent="0.25">
      <c r="A154" s="56">
        <v>143</v>
      </c>
      <c r="B154" s="56">
        <f>IF(A154&gt;'finite Q length'!$E$4,0,+B153*$B$5/A154)</f>
        <v>0</v>
      </c>
      <c r="C154" s="56">
        <f t="shared" si="8"/>
        <v>144</v>
      </c>
      <c r="D154" s="56">
        <f>IF(C154&gt;$D$5,0,+($B$6^(C154-'finite Q length'!$E$4)))</f>
        <v>0</v>
      </c>
      <c r="E154" s="56">
        <f>IF(A154&gt;$D$5,0,IF(A154&lt;'finite Q length'!$E$4,F154,G154))</f>
        <v>0</v>
      </c>
      <c r="F154" s="56">
        <f t="shared" si="9"/>
        <v>1.0398142739637552E-269</v>
      </c>
      <c r="G154" s="56">
        <f>$B$9*$B$5^A154/($D$3*'finite Q length'!$E$4^(A154-'finite Q length'!$E$4))</f>
        <v>4.0078296888717638E-22</v>
      </c>
      <c r="H154" s="56">
        <f>IF(A154&lt;'finite Q length'!$E$4,E154,0)</f>
        <v>0</v>
      </c>
      <c r="I154" s="56">
        <f>IF(A154&lt;'finite Q length'!$E$4,E154*A154,0)</f>
        <v>0</v>
      </c>
      <c r="J154" s="56">
        <f>IF(A154&lt;'finite Q length'!$E$4,E154,0)</f>
        <v>0</v>
      </c>
    </row>
    <row r="155" spans="1:10" x14ac:dyDescent="0.25">
      <c r="A155" s="56">
        <v>144</v>
      </c>
      <c r="B155" s="56">
        <f>IF(A155&gt;'finite Q length'!$E$4,0,+B154*$B$5/A155)</f>
        <v>0</v>
      </c>
      <c r="C155" s="56">
        <f t="shared" si="8"/>
        <v>145</v>
      </c>
      <c r="D155" s="56">
        <f>IF(C155&gt;$D$5,0,+($B$6^(C155-'finite Q length'!$E$4)))</f>
        <v>0</v>
      </c>
      <c r="E155" s="56">
        <f>IF(A155&gt;$D$5,0,IF(A155&lt;'finite Q length'!$E$4,F155,G155))</f>
        <v>0</v>
      </c>
      <c r="F155" s="56">
        <f t="shared" si="9"/>
        <v>5.1578088986297377E-272</v>
      </c>
      <c r="G155" s="56">
        <f>$B$9*$B$5^A155/($D$3*'finite Q length'!$E$4^(A155-'finite Q length'!$E$4))</f>
        <v>2.8627354920512604E-22</v>
      </c>
      <c r="H155" s="56">
        <f>IF(A155&lt;'finite Q length'!$E$4,E155,0)</f>
        <v>0</v>
      </c>
      <c r="I155" s="56">
        <f>IF(A155&lt;'finite Q length'!$E$4,E155*A155,0)</f>
        <v>0</v>
      </c>
      <c r="J155" s="56">
        <f>IF(A155&lt;'finite Q length'!$E$4,E155,0)</f>
        <v>0</v>
      </c>
    </row>
    <row r="156" spans="1:10" x14ac:dyDescent="0.25">
      <c r="A156" s="56">
        <v>145</v>
      </c>
      <c r="B156" s="56">
        <f>IF(A156&gt;'finite Q length'!$E$4,0,+B155*$B$5/A156)</f>
        <v>0</v>
      </c>
      <c r="C156" s="56">
        <f t="shared" si="8"/>
        <v>146</v>
      </c>
      <c r="D156" s="56">
        <f>IF(C156&gt;$D$5,0,+($B$6^(C156-'finite Q length'!$E$4)))</f>
        <v>0</v>
      </c>
      <c r="E156" s="56">
        <f>IF(A156&gt;$D$5,0,IF(A156&lt;'finite Q length'!$E$4,F156,G156))</f>
        <v>0</v>
      </c>
      <c r="F156" s="56">
        <f t="shared" si="9"/>
        <v>2.5407925609013488E-274</v>
      </c>
      <c r="G156" s="56">
        <f>$B$9*$B$5^A156/($D$3*'finite Q length'!$E$4^(A156-'finite Q length'!$E$4))</f>
        <v>2.0448110657508999E-22</v>
      </c>
      <c r="H156" s="56">
        <f>IF(A156&lt;'finite Q length'!$E$4,E156,0)</f>
        <v>0</v>
      </c>
      <c r="I156" s="56">
        <f>IF(A156&lt;'finite Q length'!$E$4,E156*A156,0)</f>
        <v>0</v>
      </c>
      <c r="J156" s="56">
        <f>IF(A156&lt;'finite Q length'!$E$4,E156,0)</f>
        <v>0</v>
      </c>
    </row>
    <row r="157" spans="1:10" x14ac:dyDescent="0.25">
      <c r="A157" s="56">
        <v>146</v>
      </c>
      <c r="B157" s="56">
        <f>IF(A157&gt;'finite Q length'!$E$4,0,+B156*$B$5/A157)</f>
        <v>0</v>
      </c>
      <c r="C157" s="56">
        <f t="shared" si="8"/>
        <v>147</v>
      </c>
      <c r="D157" s="56">
        <f>IF(C157&gt;$D$5,0,+($B$6^(C157-'finite Q length'!$E$4)))</f>
        <v>0</v>
      </c>
      <c r="E157" s="56">
        <f>IF(A157&gt;$D$5,0,IF(A157&lt;'finite Q length'!$E$4,F157,G157))</f>
        <v>0</v>
      </c>
      <c r="F157" s="56">
        <f t="shared" si="9"/>
        <v>1.2430491980926363E-276</v>
      </c>
      <c r="G157" s="56">
        <f>$B$9*$B$5^A157/($D$3*'finite Q length'!$E$4^(A157-'finite Q length'!$E$4))</f>
        <v>1.4605793326792145E-22</v>
      </c>
      <c r="H157" s="56">
        <f>IF(A157&lt;'finite Q length'!$E$4,E157,0)</f>
        <v>0</v>
      </c>
      <c r="I157" s="56">
        <f>IF(A157&lt;'finite Q length'!$E$4,E157*A157,0)</f>
        <v>0</v>
      </c>
      <c r="J157" s="56">
        <f>IF(A157&lt;'finite Q length'!$E$4,E157,0)</f>
        <v>0</v>
      </c>
    </row>
    <row r="158" spans="1:10" x14ac:dyDescent="0.25">
      <c r="A158" s="56">
        <v>147</v>
      </c>
      <c r="B158" s="56">
        <f>IF(A158&gt;'finite Q length'!$E$4,0,+B157*$B$5/A158)</f>
        <v>0</v>
      </c>
      <c r="C158" s="56">
        <f t="shared" si="8"/>
        <v>148</v>
      </c>
      <c r="D158" s="56">
        <f>IF(C158&gt;$D$5,0,+($B$6^(C158-'finite Q length'!$E$4)))</f>
        <v>0</v>
      </c>
      <c r="E158" s="56">
        <f>IF(A158&gt;$D$5,0,IF(A158&lt;'finite Q length'!$E$4,F158,G158))</f>
        <v>0</v>
      </c>
      <c r="F158" s="56">
        <f t="shared" si="9"/>
        <v>6.0400835670196127E-279</v>
      </c>
      <c r="G158" s="56">
        <f>$B$9*$B$5^A158/($D$3*'finite Q length'!$E$4^(A158-'finite Q length'!$E$4))</f>
        <v>1.0432709519137245E-22</v>
      </c>
      <c r="H158" s="56">
        <f>IF(A158&lt;'finite Q length'!$E$4,E158,0)</f>
        <v>0</v>
      </c>
      <c r="I158" s="56">
        <f>IF(A158&lt;'finite Q length'!$E$4,E158*A158,0)</f>
        <v>0</v>
      </c>
      <c r="J158" s="56">
        <f>IF(A158&lt;'finite Q length'!$E$4,E158,0)</f>
        <v>0</v>
      </c>
    </row>
    <row r="159" spans="1:10" x14ac:dyDescent="0.25">
      <c r="A159" s="56">
        <v>148</v>
      </c>
      <c r="B159" s="56">
        <f>IF(A159&gt;'finite Q length'!$E$4,0,+B158*$B$5/A159)</f>
        <v>0</v>
      </c>
      <c r="C159" s="56">
        <f t="shared" si="8"/>
        <v>149</v>
      </c>
      <c r="D159" s="56">
        <f>IF(C159&gt;$D$5,0,+($B$6^(C159-'finite Q length'!$E$4)))</f>
        <v>0</v>
      </c>
      <c r="E159" s="56">
        <f>IF(A159&gt;$D$5,0,IF(A159&lt;'finite Q length'!$E$4,F159,G159))</f>
        <v>0</v>
      </c>
      <c r="F159" s="56">
        <f t="shared" si="9"/>
        <v>2.9150982466310876E-281</v>
      </c>
      <c r="G159" s="56">
        <f>$B$9*$B$5^A159/($D$3*'finite Q length'!$E$4^(A159-'finite Q length'!$E$4))</f>
        <v>7.4519353708123179E-23</v>
      </c>
      <c r="H159" s="56">
        <f>IF(A159&lt;'finite Q length'!$E$4,E159,0)</f>
        <v>0</v>
      </c>
      <c r="I159" s="56">
        <f>IF(A159&lt;'finite Q length'!$E$4,E159*A159,0)</f>
        <v>0</v>
      </c>
      <c r="J159" s="56">
        <f>IF(A159&lt;'finite Q length'!$E$4,E159,0)</f>
        <v>0</v>
      </c>
    </row>
    <row r="160" spans="1:10" x14ac:dyDescent="0.25">
      <c r="A160" s="56">
        <v>149</v>
      </c>
      <c r="B160" s="56">
        <f>IF(A160&gt;'finite Q length'!$E$4,0,+B159*$B$5/A160)</f>
        <v>0</v>
      </c>
      <c r="C160" s="56">
        <f t="shared" si="8"/>
        <v>150</v>
      </c>
      <c r="D160" s="56">
        <f>IF(C160&gt;$D$5,0,+($B$6^(C160-'finite Q length'!$E$4)))</f>
        <v>0</v>
      </c>
      <c r="E160" s="56">
        <f>IF(A160&gt;$D$5,0,IF(A160&lt;'finite Q length'!$E$4,F160,G160))</f>
        <v>0</v>
      </c>
      <c r="F160" s="56">
        <f t="shared" si="9"/>
        <v>1.3974584116160534E-283</v>
      </c>
      <c r="G160" s="56">
        <f>$B$9*$B$5^A160/($D$3*'finite Q length'!$E$4^(A160-'finite Q length'!$E$4))</f>
        <v>5.3228109791516562E-23</v>
      </c>
      <c r="H160" s="56">
        <f>IF(A160&lt;'finite Q length'!$E$4,E160,0)</f>
        <v>0</v>
      </c>
      <c r="I160" s="56">
        <f>IF(A160&lt;'finite Q length'!$E$4,E160*A160,0)</f>
        <v>0</v>
      </c>
      <c r="J160" s="56">
        <f>IF(A160&lt;'finite Q length'!$E$4,E160,0)</f>
        <v>0</v>
      </c>
    </row>
    <row r="161" spans="1:10" x14ac:dyDescent="0.25">
      <c r="A161" s="56">
        <v>150</v>
      </c>
      <c r="B161" s="56">
        <f>IF(A161&gt;'finite Q length'!$E$4,0,+B160*$B$5/A161)</f>
        <v>0</v>
      </c>
      <c r="C161" s="56">
        <f t="shared" si="8"/>
        <v>151</v>
      </c>
      <c r="D161" s="56">
        <f>IF(C161&gt;$D$5,0,+($B$6^(C161-'finite Q length'!$E$4)))</f>
        <v>0</v>
      </c>
      <c r="E161" s="56">
        <f>IF(A161&gt;$D$5,0,IF(A161&lt;'finite Q length'!$E$4,F161,G161))</f>
        <v>0</v>
      </c>
      <c r="F161" s="56">
        <f t="shared" si="9"/>
        <v>6.6545638648383496E-286</v>
      </c>
      <c r="G161" s="56">
        <f>$B$9*$B$5^A161/($D$3*'finite Q length'!$E$4^(A161-'finite Q length'!$E$4))</f>
        <v>3.8020078422511831E-23</v>
      </c>
      <c r="H161" s="56">
        <f>IF(A161&lt;'finite Q length'!$E$4,E161,0)</f>
        <v>0</v>
      </c>
      <c r="I161" s="56">
        <f>IF(A161&lt;'finite Q length'!$E$4,E161*A161,0)</f>
        <v>0</v>
      </c>
      <c r="J161" s="56">
        <f>IF(A161&lt;'finite Q length'!$E$4,E161,0)</f>
        <v>0</v>
      </c>
    </row>
    <row r="162" spans="1:10" x14ac:dyDescent="0.25">
      <c r="A162" s="56">
        <v>151</v>
      </c>
      <c r="B162" s="56">
        <f>IF(A162&gt;'finite Q length'!$E$4,0,+B161*$B$5/A162)</f>
        <v>0</v>
      </c>
      <c r="C162" s="56">
        <f t="shared" si="8"/>
        <v>152</v>
      </c>
      <c r="D162" s="56">
        <f>IF(C162&gt;$D$5,0,+($B$6^(C162-'finite Q length'!$E$4)))</f>
        <v>0</v>
      </c>
      <c r="E162" s="56">
        <f>IF(A162&gt;$D$5,0,IF(A162&lt;'finite Q length'!$E$4,F162,G162))</f>
        <v>0</v>
      </c>
      <c r="F162" s="56">
        <f t="shared" si="9"/>
        <v>3.1478542406993144E-288</v>
      </c>
      <c r="G162" s="56">
        <f>$B$9*$B$5^A162/($D$3*'finite Q length'!$E$4^(A162-'finite Q length'!$E$4))</f>
        <v>2.7157198873222737E-23</v>
      </c>
      <c r="H162" s="56">
        <f>IF(A162&lt;'finite Q length'!$E$4,E162,0)</f>
        <v>0</v>
      </c>
      <c r="I162" s="56">
        <f>IF(A162&lt;'finite Q length'!$E$4,E162*A162,0)</f>
        <v>0</v>
      </c>
      <c r="J162" s="56">
        <f>IF(A162&lt;'finite Q length'!$E$4,E162,0)</f>
        <v>0</v>
      </c>
    </row>
    <row r="163" spans="1:10" x14ac:dyDescent="0.25">
      <c r="A163" s="56">
        <v>152</v>
      </c>
      <c r="B163" s="56">
        <f>IF(A163&gt;'finite Q length'!$E$4,0,+B162*$B$5/A163)</f>
        <v>0</v>
      </c>
      <c r="C163" s="56">
        <f t="shared" si="8"/>
        <v>153</v>
      </c>
      <c r="D163" s="56">
        <f>IF(C163&gt;$D$5,0,+($B$6^(C163-'finite Q length'!$E$4)))</f>
        <v>0</v>
      </c>
      <c r="E163" s="56">
        <f>IF(A163&gt;$D$5,0,IF(A163&lt;'finite Q length'!$E$4,F163,G163))</f>
        <v>0</v>
      </c>
      <c r="F163" s="56">
        <f t="shared" si="9"/>
        <v>1.4792548123587004E-290</v>
      </c>
      <c r="G163" s="56">
        <f>$B$9*$B$5^A163/($D$3*'finite Q length'!$E$4^(A163-'finite Q length'!$E$4))</f>
        <v>1.9397999195159097E-23</v>
      </c>
      <c r="H163" s="56">
        <f>IF(A163&lt;'finite Q length'!$E$4,E163,0)</f>
        <v>0</v>
      </c>
      <c r="I163" s="56">
        <f>IF(A163&lt;'finite Q length'!$E$4,E163*A163,0)</f>
        <v>0</v>
      </c>
      <c r="J163" s="56">
        <f>IF(A163&lt;'finite Q length'!$E$4,E163,0)</f>
        <v>0</v>
      </c>
    </row>
    <row r="164" spans="1:10" x14ac:dyDescent="0.25">
      <c r="A164" s="56">
        <v>153</v>
      </c>
      <c r="B164" s="56">
        <f>IF(A164&gt;'finite Q length'!$E$4,0,+B163*$B$5/A164)</f>
        <v>0</v>
      </c>
      <c r="C164" s="56">
        <f t="shared" si="8"/>
        <v>154</v>
      </c>
      <c r="D164" s="56">
        <f>IF(C164&gt;$D$5,0,+($B$6^(C164-'finite Q length'!$E$4)))</f>
        <v>0</v>
      </c>
      <c r="E164" s="56">
        <f>IF(A164&gt;$D$5,0,IF(A164&lt;'finite Q length'!$E$4,F164,G164))</f>
        <v>0</v>
      </c>
      <c r="F164" s="56">
        <f t="shared" si="9"/>
        <v>6.9059515049425795E-293</v>
      </c>
      <c r="G164" s="56">
        <f>$B$9*$B$5^A164/($D$3*'finite Q length'!$E$4^(A164-'finite Q length'!$E$4))</f>
        <v>1.3855713710827925E-23</v>
      </c>
      <c r="H164" s="56">
        <f>IF(A164&lt;'finite Q length'!$E$4,E164,0)</f>
        <v>0</v>
      </c>
      <c r="I164" s="56">
        <f>IF(A164&lt;'finite Q length'!$E$4,E164*A164,0)</f>
        <v>0</v>
      </c>
      <c r="J164" s="56">
        <f>IF(A164&lt;'finite Q length'!$E$4,E164,0)</f>
        <v>0</v>
      </c>
    </row>
    <row r="165" spans="1:10" x14ac:dyDescent="0.25">
      <c r="A165" s="56">
        <v>154</v>
      </c>
      <c r="B165" s="56">
        <f>IF(A165&gt;'finite Q length'!$E$4,0,+B164*$B$5/A165)</f>
        <v>0</v>
      </c>
      <c r="C165" s="56">
        <f t="shared" si="8"/>
        <v>155</v>
      </c>
      <c r="D165" s="56">
        <f>IF(C165&gt;$D$5,0,+($B$6^(C165-'finite Q length'!$E$4)))</f>
        <v>0</v>
      </c>
      <c r="E165" s="56">
        <f>IF(A165&gt;$D$5,0,IF(A165&lt;'finite Q length'!$E$4,F165,G165))</f>
        <v>0</v>
      </c>
      <c r="F165" s="56">
        <f t="shared" si="9"/>
        <v>3.20313149579897E-295</v>
      </c>
      <c r="G165" s="56">
        <f>$B$9*$B$5^A165/($D$3*'finite Q length'!$E$4^(A165-'finite Q length'!$E$4))</f>
        <v>9.8969383648770924E-24</v>
      </c>
      <c r="H165" s="56">
        <f>IF(A165&lt;'finite Q length'!$E$4,E165,0)</f>
        <v>0</v>
      </c>
      <c r="I165" s="56">
        <f>IF(A165&lt;'finite Q length'!$E$4,E165*A165,0)</f>
        <v>0</v>
      </c>
      <c r="J165" s="56">
        <f>IF(A165&lt;'finite Q length'!$E$4,E165,0)</f>
        <v>0</v>
      </c>
    </row>
    <row r="166" spans="1:10" x14ac:dyDescent="0.25">
      <c r="A166" s="56">
        <v>155</v>
      </c>
      <c r="B166" s="56">
        <f>IF(A166&gt;'finite Q length'!$E$4,0,+B165*$B$5/A166)</f>
        <v>0</v>
      </c>
      <c r="C166" s="56">
        <f t="shared" si="8"/>
        <v>156</v>
      </c>
      <c r="D166" s="56">
        <f>IF(C166&gt;$D$5,0,+($B$6^(C166-'finite Q length'!$E$4)))</f>
        <v>0</v>
      </c>
      <c r="E166" s="56">
        <f>IF(A166&gt;$D$5,0,IF(A166&lt;'finite Q length'!$E$4,F166,G166))</f>
        <v>0</v>
      </c>
      <c r="F166" s="56">
        <f t="shared" si="9"/>
        <v>1.4760974635018294E-297</v>
      </c>
      <c r="G166" s="56">
        <f>$B$9*$B$5^A166/($D$3*'finite Q length'!$E$4^(A166-'finite Q length'!$E$4))</f>
        <v>7.0692416891979231E-24</v>
      </c>
      <c r="H166" s="56">
        <f>IF(A166&lt;'finite Q length'!$E$4,E166,0)</f>
        <v>0</v>
      </c>
      <c r="I166" s="56">
        <f>IF(A166&lt;'finite Q length'!$E$4,E166*A166,0)</f>
        <v>0</v>
      </c>
      <c r="J166" s="56">
        <f>IF(A166&lt;'finite Q length'!$E$4,E166,0)</f>
        <v>0</v>
      </c>
    </row>
    <row r="167" spans="1:10" x14ac:dyDescent="0.25">
      <c r="A167" s="56">
        <v>156</v>
      </c>
      <c r="B167" s="56">
        <f>IF(A167&gt;'finite Q length'!$E$4,0,+B166*$B$5/A167)</f>
        <v>0</v>
      </c>
      <c r="C167" s="56">
        <f t="shared" si="8"/>
        <v>157</v>
      </c>
      <c r="D167" s="56">
        <f>IF(C167&gt;$D$5,0,+($B$6^(C167-'finite Q length'!$E$4)))</f>
        <v>0</v>
      </c>
      <c r="E167" s="56">
        <f>IF(A167&gt;$D$5,0,IF(A167&lt;'finite Q length'!$E$4,F167,G167))</f>
        <v>0</v>
      </c>
      <c r="F167" s="56">
        <f t="shared" si="9"/>
        <v>6.7586880196970206E-300</v>
      </c>
      <c r="G167" s="56">
        <f>$B$9*$B$5^A167/($D$3*'finite Q length'!$E$4^(A167-'finite Q length'!$E$4))</f>
        <v>5.0494583494270875E-24</v>
      </c>
      <c r="H167" s="56">
        <f>IF(A167&lt;'finite Q length'!$E$4,E167,0)</f>
        <v>0</v>
      </c>
      <c r="I167" s="56">
        <f>IF(A167&lt;'finite Q length'!$E$4,E167*A167,0)</f>
        <v>0</v>
      </c>
      <c r="J167" s="56">
        <f>IF(A167&lt;'finite Q length'!$E$4,E167,0)</f>
        <v>0</v>
      </c>
    </row>
    <row r="168" spans="1:10" x14ac:dyDescent="0.25">
      <c r="A168" s="56">
        <v>157</v>
      </c>
      <c r="B168" s="56">
        <f>IF(A168&gt;'finite Q length'!$E$4,0,+B167*$B$5/A168)</f>
        <v>0</v>
      </c>
      <c r="C168" s="56">
        <f t="shared" si="8"/>
        <v>158</v>
      </c>
      <c r="D168" s="56">
        <f>IF(C168&gt;$D$5,0,+($B$6^(C168-'finite Q length'!$E$4)))</f>
        <v>0</v>
      </c>
      <c r="E168" s="56">
        <f>IF(A168&gt;$D$5,0,IF(A168&lt;'finite Q length'!$E$4,F168,G168))</f>
        <v>0</v>
      </c>
      <c r="F168" s="56">
        <f t="shared" si="9"/>
        <v>3.0749263055946405E-302</v>
      </c>
      <c r="G168" s="56">
        <f>$B$9*$B$5^A168/($D$3*'finite Q length'!$E$4^(A168-'finite Q length'!$E$4))</f>
        <v>3.6067559638764912E-24</v>
      </c>
      <c r="H168" s="56">
        <f>IF(A168&lt;'finite Q length'!$E$4,E168,0)</f>
        <v>0</v>
      </c>
      <c r="I168" s="56">
        <f>IF(A168&lt;'finite Q length'!$E$4,E168*A168,0)</f>
        <v>0</v>
      </c>
      <c r="J168" s="56">
        <f>IF(A168&lt;'finite Q length'!$E$4,E168,0)</f>
        <v>0</v>
      </c>
    </row>
    <row r="169" spans="1:10" x14ac:dyDescent="0.25">
      <c r="A169" s="56">
        <v>158</v>
      </c>
      <c r="B169" s="56">
        <f>IF(A169&gt;'finite Q length'!$E$4,0,+B168*$B$5/A169)</f>
        <v>0</v>
      </c>
      <c r="C169" s="56">
        <f t="shared" si="8"/>
        <v>159</v>
      </c>
      <c r="D169" s="56">
        <f>IF(C169&gt;$D$5,0,+($B$6^(C169-'finite Q length'!$E$4)))</f>
        <v>0</v>
      </c>
      <c r="E169" s="56">
        <f>IF(A169&gt;$D$5,0,IF(A169&lt;'finite Q length'!$E$4,F169,G169))</f>
        <v>0</v>
      </c>
      <c r="F169" s="56">
        <f t="shared" si="9"/>
        <v>1.3901113497263294E-304</v>
      </c>
      <c r="G169" s="56">
        <f>$B$9*$B$5^A169/($D$3*'finite Q length'!$E$4^(A169-'finite Q length'!$E$4))</f>
        <v>2.5762542599117794E-24</v>
      </c>
      <c r="H169" s="56">
        <f>IF(A169&lt;'finite Q length'!$E$4,E169,0)</f>
        <v>0</v>
      </c>
      <c r="I169" s="56">
        <f>IF(A169&lt;'finite Q length'!$E$4,E169*A169,0)</f>
        <v>0</v>
      </c>
      <c r="J169" s="56">
        <f>IF(A169&lt;'finite Q length'!$E$4,E169,0)</f>
        <v>0</v>
      </c>
    </row>
    <row r="170" spans="1:10" x14ac:dyDescent="0.25">
      <c r="A170" s="56">
        <v>159</v>
      </c>
      <c r="B170" s="56">
        <f>IF(A170&gt;'finite Q length'!$E$4,0,+B169*$B$5/A170)</f>
        <v>0</v>
      </c>
      <c r="C170" s="56">
        <f t="shared" si="8"/>
        <v>160</v>
      </c>
      <c r="D170" s="56">
        <f>IF(C170&gt;$D$5,0,+($B$6^(C170-'finite Q length'!$E$4)))</f>
        <v>0</v>
      </c>
      <c r="E170" s="56">
        <f>IF(A170&gt;$D$5,0,IF(A170&lt;'finite Q length'!$E$4,F170,G170))</f>
        <v>0</v>
      </c>
      <c r="F170" s="56">
        <f t="shared" si="9"/>
        <v>6.2448847696600601E-307</v>
      </c>
      <c r="G170" s="56">
        <f>$B$9*$B$5^A170/($D$3*'finite Q length'!$E$4^(A170-'finite Q length'!$E$4))</f>
        <v>1.8401816142227E-24</v>
      </c>
      <c r="H170" s="56">
        <f>IF(A170&lt;'finite Q length'!$E$4,E170,0)</f>
        <v>0</v>
      </c>
      <c r="I170" s="56">
        <f>IF(A170&lt;'finite Q length'!$E$4,E170*A170,0)</f>
        <v>0</v>
      </c>
      <c r="J170" s="56">
        <f>IF(A170&lt;'finite Q length'!$E$4,E170,0)</f>
        <v>0</v>
      </c>
    </row>
    <row r="171" spans="1:10" x14ac:dyDescent="0.25">
      <c r="A171" s="56">
        <v>160</v>
      </c>
      <c r="B171" s="56">
        <f>IF(A171&gt;'finite Q length'!$E$4,0,+B170*$B$5/A171)</f>
        <v>0</v>
      </c>
      <c r="C171" s="56">
        <f t="shared" si="8"/>
        <v>161</v>
      </c>
      <c r="D171" s="56">
        <f>IF(C171&gt;$D$5,0,+($B$6^(C171-'finite Q length'!$E$4)))</f>
        <v>0</v>
      </c>
      <c r="E171" s="56">
        <f>IF(A171&gt;$D$5,0,IF(A171&lt;'finite Q length'!$E$4,F171,G171))</f>
        <v>0</v>
      </c>
      <c r="F171" s="56">
        <f t="shared" si="9"/>
        <v>0</v>
      </c>
      <c r="G171" s="56">
        <f>$B$9*$B$5^A171/($D$3*'finite Q length'!$E$4^(A171-'finite Q length'!$E$4))</f>
        <v>1.3144154387305002E-24</v>
      </c>
      <c r="H171" s="56">
        <f>IF(A171&lt;'finite Q length'!$E$4,E171,0)</f>
        <v>0</v>
      </c>
      <c r="I171" s="56">
        <f>IF(A171&lt;'finite Q length'!$E$4,E171*A171,0)</f>
        <v>0</v>
      </c>
      <c r="J171" s="56">
        <f>IF(A171&lt;'finite Q length'!$E$4,E171,0)</f>
        <v>0</v>
      </c>
    </row>
    <row r="172" spans="1:10" x14ac:dyDescent="0.25">
      <c r="A172" s="56">
        <v>161</v>
      </c>
      <c r="B172" s="56">
        <f>IF(A172&gt;'finite Q length'!$E$4,0,+B171*$B$5/A172)</f>
        <v>0</v>
      </c>
      <c r="C172" s="56">
        <f t="shared" si="8"/>
        <v>162</v>
      </c>
      <c r="D172" s="56">
        <f>IF(C172&gt;$D$5,0,+($B$6^(C172-'finite Q length'!$E$4)))</f>
        <v>0</v>
      </c>
      <c r="E172" s="56">
        <f>IF(A172&gt;$D$5,0,IF(A172&lt;'finite Q length'!$E$4,F172,G172))</f>
        <v>0</v>
      </c>
      <c r="F172" s="56">
        <f t="shared" si="9"/>
        <v>0</v>
      </c>
      <c r="G172" s="56">
        <f>$B$9*$B$5^A172/($D$3*'finite Q length'!$E$4^(A172-'finite Q length'!$E$4))</f>
        <v>9.3886817052178569E-25</v>
      </c>
      <c r="H172" s="56">
        <f>IF(A172&lt;'finite Q length'!$E$4,E172,0)</f>
        <v>0</v>
      </c>
      <c r="I172" s="56">
        <f>IF(A172&lt;'finite Q length'!$E$4,E172*A172,0)</f>
        <v>0</v>
      </c>
      <c r="J172" s="56">
        <f>IF(A172&lt;'finite Q length'!$E$4,E172,0)</f>
        <v>0</v>
      </c>
    </row>
    <row r="173" spans="1:10" x14ac:dyDescent="0.25">
      <c r="A173" s="56">
        <v>162</v>
      </c>
      <c r="B173" s="56">
        <f>IF(A173&gt;'finite Q length'!$E$4,0,+B172*$B$5/A173)</f>
        <v>0</v>
      </c>
      <c r="C173" s="56">
        <f t="shared" ref="C173:C181" si="10">C172+1</f>
        <v>163</v>
      </c>
      <c r="D173" s="56">
        <f>IF(C173&gt;$D$5,0,+($B$6^(C173-'finite Q length'!$E$4)))</f>
        <v>0</v>
      </c>
      <c r="E173" s="56">
        <f>IF(A173&gt;$D$5,0,IF(A173&lt;'finite Q length'!$E$4,F173,G173))</f>
        <v>0</v>
      </c>
      <c r="F173" s="56">
        <f t="shared" ref="F173:F181" si="11">F172*$B$5/A173</f>
        <v>0</v>
      </c>
      <c r="G173" s="56">
        <f>$B$9*$B$5^A173/($D$3*'finite Q length'!$E$4^(A173-'finite Q length'!$E$4))</f>
        <v>6.7062012180127556E-25</v>
      </c>
      <c r="H173" s="56">
        <f>IF(A173&lt;'finite Q length'!$E$4,E173,0)</f>
        <v>0</v>
      </c>
      <c r="I173" s="56">
        <f>IF(A173&lt;'finite Q length'!$E$4,E173*A173,0)</f>
        <v>0</v>
      </c>
      <c r="J173" s="56">
        <f>IF(A173&lt;'finite Q length'!$E$4,E173,0)</f>
        <v>0</v>
      </c>
    </row>
    <row r="174" spans="1:10" x14ac:dyDescent="0.25">
      <c r="A174" s="56">
        <v>163</v>
      </c>
      <c r="B174" s="56">
        <f>IF(A174&gt;'finite Q length'!$E$4,0,+B173*$B$5/A174)</f>
        <v>0</v>
      </c>
      <c r="C174" s="56">
        <f t="shared" si="10"/>
        <v>164</v>
      </c>
      <c r="D174" s="56">
        <f>IF(C174&gt;$D$5,0,+($B$6^(C174-'finite Q length'!$E$4)))</f>
        <v>0</v>
      </c>
      <c r="E174" s="56">
        <f>IF(A174&gt;$D$5,0,IF(A174&lt;'finite Q length'!$E$4,F174,G174))</f>
        <v>0</v>
      </c>
      <c r="F174" s="56">
        <f t="shared" si="11"/>
        <v>0</v>
      </c>
      <c r="G174" s="56">
        <f>$B$9*$B$5^A174/($D$3*'finite Q length'!$E$4^(A174-'finite Q length'!$E$4))</f>
        <v>4.7901437271519692E-25</v>
      </c>
      <c r="H174" s="56">
        <f>IF(A174&lt;'finite Q length'!$E$4,E174,0)</f>
        <v>0</v>
      </c>
      <c r="I174" s="56">
        <f>IF(A174&lt;'finite Q length'!$E$4,E174*A174,0)</f>
        <v>0</v>
      </c>
      <c r="J174" s="56">
        <f>IF(A174&lt;'finite Q length'!$E$4,E174,0)</f>
        <v>0</v>
      </c>
    </row>
    <row r="175" spans="1:10" x14ac:dyDescent="0.25">
      <c r="A175" s="56">
        <v>164</v>
      </c>
      <c r="B175" s="56">
        <f>IF(A175&gt;'finite Q length'!$E$4,0,+B174*$B$5/A175)</f>
        <v>0</v>
      </c>
      <c r="C175" s="56">
        <f t="shared" si="10"/>
        <v>165</v>
      </c>
      <c r="D175" s="56">
        <f>IF(C175&gt;$D$5,0,+($B$6^(C175-'finite Q length'!$E$4)))</f>
        <v>0</v>
      </c>
      <c r="E175" s="56">
        <f>IF(A175&gt;$D$5,0,IF(A175&lt;'finite Q length'!$E$4,F175,G175))</f>
        <v>0</v>
      </c>
      <c r="F175" s="56">
        <f t="shared" si="11"/>
        <v>0</v>
      </c>
      <c r="G175" s="56">
        <f>$B$9*$B$5^A175/($D$3*'finite Q length'!$E$4^(A175-'finite Q length'!$E$4))</f>
        <v>3.4215312336799772E-25</v>
      </c>
      <c r="H175" s="56">
        <f>IF(A175&lt;'finite Q length'!$E$4,E175,0)</f>
        <v>0</v>
      </c>
      <c r="I175" s="56">
        <f>IF(A175&lt;'finite Q length'!$E$4,E175*A175,0)</f>
        <v>0</v>
      </c>
      <c r="J175" s="56">
        <f>IF(A175&lt;'finite Q length'!$E$4,E175,0)</f>
        <v>0</v>
      </c>
    </row>
    <row r="176" spans="1:10" x14ac:dyDescent="0.25">
      <c r="A176" s="56">
        <v>165</v>
      </c>
      <c r="B176" s="56">
        <f>IF(A176&gt;'finite Q length'!$E$4,0,+B175*$B$5/A176)</f>
        <v>0</v>
      </c>
      <c r="C176" s="56">
        <f t="shared" si="10"/>
        <v>166</v>
      </c>
      <c r="D176" s="56">
        <f>IF(C176&gt;$D$5,0,+($B$6^(C176-'finite Q length'!$E$4)))</f>
        <v>0</v>
      </c>
      <c r="E176" s="56">
        <f>IF(A176&gt;$D$5,0,IF(A176&lt;'finite Q length'!$E$4,F176,G176))</f>
        <v>0</v>
      </c>
      <c r="F176" s="56">
        <f t="shared" si="11"/>
        <v>0</v>
      </c>
      <c r="G176" s="56">
        <f>$B$9*$B$5^A176/($D$3*'finite Q length'!$E$4^(A176-'finite Q length'!$E$4))</f>
        <v>2.4439508811999837E-25</v>
      </c>
      <c r="H176" s="56">
        <f>IF(A176&lt;'finite Q length'!$E$4,E176,0)</f>
        <v>0</v>
      </c>
      <c r="I176" s="56">
        <f>IF(A176&lt;'finite Q length'!$E$4,E176*A176,0)</f>
        <v>0</v>
      </c>
      <c r="J176" s="56">
        <f>IF(A176&lt;'finite Q length'!$E$4,E176,0)</f>
        <v>0</v>
      </c>
    </row>
    <row r="177" spans="1:10" x14ac:dyDescent="0.25">
      <c r="A177" s="56">
        <v>166</v>
      </c>
      <c r="B177" s="56">
        <f>IF(A177&gt;'finite Q length'!$E$4,0,+B176*$B$5/A177)</f>
        <v>0</v>
      </c>
      <c r="C177" s="56">
        <f t="shared" si="10"/>
        <v>167</v>
      </c>
      <c r="D177" s="56">
        <f>IF(C177&gt;$D$5,0,+($B$6^(C177-'finite Q length'!$E$4)))</f>
        <v>0</v>
      </c>
      <c r="E177" s="56">
        <f>IF(A177&gt;$D$5,0,IF(A177&lt;'finite Q length'!$E$4,F177,G177))</f>
        <v>0</v>
      </c>
      <c r="F177" s="56">
        <f t="shared" si="11"/>
        <v>0</v>
      </c>
      <c r="G177" s="56">
        <f>$B$9*$B$5^A177/($D$3*'finite Q length'!$E$4^(A177-'finite Q length'!$E$4))</f>
        <v>1.7456792008571312E-25</v>
      </c>
      <c r="H177" s="56">
        <f>IF(A177&lt;'finite Q length'!$E$4,E177,0)</f>
        <v>0</v>
      </c>
      <c r="I177" s="56">
        <f>IF(A177&lt;'finite Q length'!$E$4,E177*A177,0)</f>
        <v>0</v>
      </c>
      <c r="J177" s="56">
        <f>IF(A177&lt;'finite Q length'!$E$4,E177,0)</f>
        <v>0</v>
      </c>
    </row>
    <row r="178" spans="1:10" x14ac:dyDescent="0.25">
      <c r="A178" s="56">
        <v>167</v>
      </c>
      <c r="B178" s="56">
        <f>IF(A178&gt;'finite Q length'!$E$4,0,+B177*$B$5/A178)</f>
        <v>0</v>
      </c>
      <c r="C178" s="56">
        <f t="shared" si="10"/>
        <v>168</v>
      </c>
      <c r="D178" s="56">
        <f>IF(C178&gt;$D$5,0,+($B$6^(C178-'finite Q length'!$E$4)))</f>
        <v>0</v>
      </c>
      <c r="E178" s="56">
        <f>IF(A178&gt;$D$5,0,IF(A178&lt;'finite Q length'!$E$4,F178,G178))</f>
        <v>0</v>
      </c>
      <c r="F178" s="56">
        <f t="shared" si="11"/>
        <v>0</v>
      </c>
      <c r="G178" s="56">
        <f>$B$9*$B$5^A178/($D$3*'finite Q length'!$E$4^(A178-'finite Q length'!$E$4))</f>
        <v>1.2469137148979512E-25</v>
      </c>
      <c r="H178" s="56">
        <f>IF(A178&lt;'finite Q length'!$E$4,E178,0)</f>
        <v>0</v>
      </c>
      <c r="I178" s="56">
        <f>IF(A178&lt;'finite Q length'!$E$4,E178*A178,0)</f>
        <v>0</v>
      </c>
      <c r="J178" s="56">
        <f>IF(A178&lt;'finite Q length'!$E$4,E178,0)</f>
        <v>0</v>
      </c>
    </row>
    <row r="179" spans="1:10" x14ac:dyDescent="0.25">
      <c r="A179" s="56">
        <v>168</v>
      </c>
      <c r="B179" s="56">
        <f>IF(A179&gt;'finite Q length'!$E$4,0,+B178*$B$5/A179)</f>
        <v>0</v>
      </c>
      <c r="C179" s="56">
        <f t="shared" si="10"/>
        <v>169</v>
      </c>
      <c r="D179" s="56">
        <f>IF(C179&gt;$D$5,0,+($B$6^(C179-'finite Q length'!$E$4)))</f>
        <v>0</v>
      </c>
      <c r="E179" s="56">
        <f>IF(A179&gt;$D$5,0,IF(A179&lt;'finite Q length'!$E$4,F179,G179))</f>
        <v>0</v>
      </c>
      <c r="F179" s="56">
        <f t="shared" si="11"/>
        <v>0</v>
      </c>
      <c r="G179" s="56">
        <f>$B$9*$B$5^A179/($D$3*'finite Q length'!$E$4^(A179-'finite Q length'!$E$4))</f>
        <v>8.9065265349853656E-26</v>
      </c>
      <c r="H179" s="56">
        <f>IF(A179&lt;'finite Q length'!$E$4,E179,0)</f>
        <v>0</v>
      </c>
      <c r="I179" s="56">
        <f>IF(A179&lt;'finite Q length'!$E$4,E179*A179,0)</f>
        <v>0</v>
      </c>
      <c r="J179" s="56">
        <f>IF(A179&lt;'finite Q length'!$E$4,E179,0)</f>
        <v>0</v>
      </c>
    </row>
    <row r="180" spans="1:10" x14ac:dyDescent="0.25">
      <c r="A180" s="56">
        <v>169</v>
      </c>
      <c r="B180" s="56">
        <f>IF(A180&gt;'finite Q length'!$E$4,0,+B179*$B$5/A180)</f>
        <v>0</v>
      </c>
      <c r="C180" s="56">
        <f t="shared" si="10"/>
        <v>170</v>
      </c>
      <c r="D180" s="56">
        <f>IF(C180&gt;$D$5,0,+($B$6^(C180-'finite Q length'!$E$4)))</f>
        <v>0</v>
      </c>
      <c r="E180" s="56">
        <f>IF(A180&gt;$D$5,0,IF(A180&lt;'finite Q length'!$E$4,F180,G180))</f>
        <v>0</v>
      </c>
      <c r="F180" s="56">
        <f t="shared" si="11"/>
        <v>0</v>
      </c>
      <c r="G180" s="56">
        <f>$B$9*$B$5^A180/($D$3*'finite Q length'!$E$4^(A180-'finite Q length'!$E$4))</f>
        <v>6.3618046678466891E-26</v>
      </c>
      <c r="H180" s="56">
        <f>IF(A180&lt;'finite Q length'!$E$4,E180,0)</f>
        <v>0</v>
      </c>
      <c r="I180" s="56">
        <f>IF(A180&lt;'finite Q length'!$E$4,E180*A180,0)</f>
        <v>0</v>
      </c>
      <c r="J180" s="56">
        <f>IF(A180&lt;'finite Q length'!$E$4,E180,0)</f>
        <v>0</v>
      </c>
    </row>
    <row r="181" spans="1:10" x14ac:dyDescent="0.25">
      <c r="A181" s="56">
        <v>170</v>
      </c>
      <c r="B181" s="56">
        <f>IF(A181&gt;'finite Q length'!$E$4,0,+B180*$B$5/A181)</f>
        <v>0</v>
      </c>
      <c r="C181" s="56">
        <f t="shared" si="10"/>
        <v>171</v>
      </c>
      <c r="E181" s="56">
        <f>IF(A181&gt;$D$5,0,IF(A181&lt;'finite Q length'!$E$4,F181,G181))</f>
        <v>0</v>
      </c>
      <c r="F181" s="56">
        <f t="shared" si="11"/>
        <v>0</v>
      </c>
      <c r="G181" s="56">
        <f>$B$9*$B$5^A181/($D$3*'finite Q length'!$E$4^(A181-'finite Q length'!$E$4))</f>
        <v>4.5441461913190639E-26</v>
      </c>
      <c r="H181" s="56">
        <f>IF(A181&lt;'finite Q length'!$E$4,E181,0)</f>
        <v>0</v>
      </c>
      <c r="I181" s="56">
        <f>IF(A181&lt;'finite Q length'!$E$4,E181*A181,0)</f>
        <v>0</v>
      </c>
      <c r="J181" s="56">
        <f>IF(A181&lt;'finite Q length'!$E$4,E181,0)</f>
        <v>0</v>
      </c>
    </row>
  </sheetData>
  <sheetProtection sheet="1" objects="1" scenarios="1"/>
  <phoneticPr fontId="3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F33" sqref="F33"/>
    </sheetView>
  </sheetViews>
  <sheetFormatPr defaultRowHeight="15" x14ac:dyDescent="0.2"/>
  <cols>
    <col min="1" max="1" width="2.77734375" style="57" customWidth="1"/>
    <col min="2" max="6" width="8.88671875" style="57"/>
    <col min="7" max="7" width="7.109375" style="57" customWidth="1"/>
    <col min="8" max="8" width="16.88671875" style="57" bestFit="1" customWidth="1"/>
    <col min="9" max="9" width="9.88671875" style="57" bestFit="1" customWidth="1"/>
    <col min="10" max="60" width="9" style="57" customWidth="1"/>
    <col min="61" max="16384" width="8.88671875" style="57"/>
  </cols>
  <sheetData>
    <row r="1" spans="1:10" ht="16.5" thickBot="1" x14ac:dyDescent="0.3">
      <c r="A1" s="71"/>
      <c r="B1" s="42" t="s">
        <v>43</v>
      </c>
      <c r="C1" s="32"/>
      <c r="D1" s="32"/>
      <c r="E1" s="49" t="str">
        <f>IF($E$5&gt;500,'finite population formulas'!D3,"")</f>
        <v/>
      </c>
      <c r="F1" s="50" t="str">
        <f>IF($E$5&gt;500,'finite population formulas'!E3,"")</f>
        <v/>
      </c>
      <c r="G1" s="68"/>
      <c r="H1" s="51" t="s">
        <v>44</v>
      </c>
    </row>
    <row r="2" spans="1:10" ht="16.5" thickBot="1" x14ac:dyDescent="0.3">
      <c r="A2" s="71"/>
      <c r="B2" s="72"/>
      <c r="C2" s="67" t="s">
        <v>46</v>
      </c>
      <c r="D2" s="66"/>
      <c r="E2" s="30">
        <v>0.01</v>
      </c>
      <c r="F2" s="50" t="str">
        <f>IF($E$5&gt;500,'finite population formulas'!E4,'finite population formulas'!D1)</f>
        <v xml:space="preserve">  (per customer)</v>
      </c>
      <c r="G2" s="73"/>
      <c r="H2" s="46">
        <f>E2*E5</f>
        <v>0.1</v>
      </c>
    </row>
    <row r="3" spans="1:10" ht="16.5" thickBot="1" x14ac:dyDescent="0.3">
      <c r="A3" s="71"/>
      <c r="B3" s="72"/>
      <c r="C3" s="67" t="s">
        <v>48</v>
      </c>
      <c r="D3" s="66"/>
      <c r="E3" s="30">
        <v>0.125</v>
      </c>
      <c r="F3" s="50" t="str">
        <f>IF($E$5&gt;500,'finite population formulas'!E5,'finite population formulas'!D2)</f>
        <v xml:space="preserve">  (per server)</v>
      </c>
    </row>
    <row r="4" spans="1:10" ht="16.5" thickBot="1" x14ac:dyDescent="0.3">
      <c r="A4" s="71"/>
      <c r="B4" s="72"/>
      <c r="C4" s="67" t="s">
        <v>14</v>
      </c>
      <c r="D4" s="66"/>
      <c r="E4" s="30">
        <v>1</v>
      </c>
      <c r="F4" s="49" t="str">
        <f>IF(E4&gt;170,'finite population formulas'!D6,"")</f>
        <v/>
      </c>
    </row>
    <row r="5" spans="1:10" ht="16.5" thickBot="1" x14ac:dyDescent="0.3">
      <c r="A5" s="71"/>
      <c r="B5" s="72"/>
      <c r="C5" s="67" t="s">
        <v>52</v>
      </c>
      <c r="D5" s="66"/>
      <c r="E5" s="30">
        <v>10</v>
      </c>
      <c r="F5" s="58"/>
    </row>
    <row r="6" spans="1:10" ht="15.75" x14ac:dyDescent="0.25">
      <c r="A6" s="71"/>
      <c r="B6" s="28" t="s">
        <v>73</v>
      </c>
      <c r="C6" s="29"/>
      <c r="D6" s="29"/>
      <c r="E6" s="29"/>
      <c r="F6" s="31">
        <f>'finite population formulas'!J13/E4</f>
        <v>0.67804857788222517</v>
      </c>
      <c r="H6" s="81"/>
      <c r="I6" s="83" t="s">
        <v>70</v>
      </c>
      <c r="J6" s="83" t="s">
        <v>67</v>
      </c>
    </row>
    <row r="7" spans="1:10" ht="16.5" thickBot="1" x14ac:dyDescent="0.3">
      <c r="A7" s="71"/>
      <c r="B7" s="28" t="s">
        <v>16</v>
      </c>
      <c r="C7" s="29"/>
      <c r="D7" s="29"/>
      <c r="E7" s="29"/>
      <c r="F7" s="90">
        <f>'finite population formulas'!D13</f>
        <v>0.32195142211777472</v>
      </c>
      <c r="H7" s="82"/>
      <c r="I7" s="85" t="s">
        <v>71</v>
      </c>
      <c r="J7" s="85" t="s">
        <v>72</v>
      </c>
    </row>
    <row r="8" spans="1:10" ht="15.75" x14ac:dyDescent="0.25">
      <c r="A8" s="71"/>
      <c r="B8" s="28" t="s">
        <v>74</v>
      </c>
      <c r="C8" s="29"/>
      <c r="D8" s="29"/>
      <c r="E8" s="29"/>
      <c r="F8" s="90">
        <f>'finite population formulas'!F13</f>
        <v>0.84634419858995957</v>
      </c>
      <c r="H8" s="84" t="s">
        <v>68</v>
      </c>
      <c r="I8" s="88">
        <v>20</v>
      </c>
      <c r="J8" s="88">
        <f>I8*E4</f>
        <v>20</v>
      </c>
    </row>
    <row r="9" spans="1:10" ht="16.5" thickBot="1" x14ac:dyDescent="0.3">
      <c r="A9" s="71"/>
      <c r="B9" s="28" t="s">
        <v>75</v>
      </c>
      <c r="C9" s="29"/>
      <c r="D9" s="29"/>
      <c r="E9" s="29"/>
      <c r="F9" s="90">
        <f>F8+'finite population formulas'!G13+E4*(1-'finite population formulas'!H13)</f>
        <v>1.524392776472185</v>
      </c>
      <c r="H9" s="86" t="s">
        <v>69</v>
      </c>
      <c r="I9" s="89">
        <v>100</v>
      </c>
      <c r="J9" s="89">
        <f>F9*I9</f>
        <v>152.43927764721849</v>
      </c>
    </row>
    <row r="10" spans="1:10" ht="15.75" x14ac:dyDescent="0.25">
      <c r="A10" s="71"/>
      <c r="B10" s="28" t="s">
        <v>76</v>
      </c>
      <c r="C10" s="29"/>
      <c r="D10" s="29"/>
      <c r="E10" s="29"/>
      <c r="F10" s="90">
        <f>F8/'finite population formulas'!$A$12</f>
        <v>9.9856467657037609</v>
      </c>
      <c r="H10" s="81"/>
      <c r="I10" s="87" t="s">
        <v>67</v>
      </c>
      <c r="J10" s="88">
        <f>SUM(J8:J9)</f>
        <v>172.43927764721849</v>
      </c>
    </row>
    <row r="11" spans="1:10" ht="15.75" x14ac:dyDescent="0.25">
      <c r="A11" s="71"/>
      <c r="B11" s="28" t="s">
        <v>77</v>
      </c>
      <c r="C11" s="29"/>
      <c r="D11" s="29"/>
      <c r="E11" s="29"/>
      <c r="F11" s="90">
        <f>F9/'finite population formulas'!$A$12</f>
        <v>17.985646765703763</v>
      </c>
      <c r="J11" s="80"/>
    </row>
    <row r="12" spans="1:10" ht="15.75" x14ac:dyDescent="0.25">
      <c r="A12" s="71"/>
      <c r="B12" s="28" t="s">
        <v>21</v>
      </c>
      <c r="C12" s="29"/>
      <c r="D12" s="29"/>
      <c r="E12" s="29"/>
      <c r="F12" s="90">
        <f>1-'finite population formulas'!H13</f>
        <v>0.67804857788222528</v>
      </c>
    </row>
  </sheetData>
  <phoneticPr fontId="37" type="noConversion"/>
  <printOptions gridLines="1" gridLinesSet="0"/>
  <pageMargins left="0.75" right="0.75" top="1" bottom="1" header="0.5" footer="0.5"/>
  <pageSetup orientation="portrait" horizontalDpi="180" verticalDpi="180" r:id="rId1"/>
  <headerFooter alignWithMargins="0">
    <oddHeader>&amp;A</oddHeader>
    <oddFooter>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5"/>
  <sheetViews>
    <sheetView zoomScale="75" workbookViewId="0">
      <selection activeCell="D566" sqref="D566"/>
    </sheetView>
  </sheetViews>
  <sheetFormatPr defaultRowHeight="15.75" x14ac:dyDescent="0.25"/>
  <cols>
    <col min="1" max="16384" width="8.88671875" style="56"/>
  </cols>
  <sheetData>
    <row r="1" spans="1:10" x14ac:dyDescent="0.25">
      <c r="D1" s="56" t="s">
        <v>45</v>
      </c>
    </row>
    <row r="2" spans="1:10" x14ac:dyDescent="0.25">
      <c r="D2" s="56" t="s">
        <v>47</v>
      </c>
    </row>
    <row r="3" spans="1:10" x14ac:dyDescent="0.25">
      <c r="D3" s="56" t="s">
        <v>49</v>
      </c>
      <c r="E3" s="56" t="s">
        <v>50</v>
      </c>
    </row>
    <row r="4" spans="1:10" x14ac:dyDescent="0.25">
      <c r="E4" s="56" t="s">
        <v>51</v>
      </c>
    </row>
    <row r="5" spans="1:10" x14ac:dyDescent="0.25">
      <c r="E5" s="56" t="s">
        <v>53</v>
      </c>
      <c r="H5" s="56" t="s">
        <v>35</v>
      </c>
      <c r="J5" s="56">
        <f>FACT('finite population'!E4)</f>
        <v>1</v>
      </c>
    </row>
    <row r="6" spans="1:10" x14ac:dyDescent="0.25">
      <c r="D6" s="56" t="s">
        <v>66</v>
      </c>
    </row>
    <row r="9" spans="1:10" x14ac:dyDescent="0.25">
      <c r="C9" s="56" t="s">
        <v>22</v>
      </c>
      <c r="D9" s="56">
        <f>'finite population'!E2/'finite population'!E3</f>
        <v>0.08</v>
      </c>
      <c r="F9" s="56" t="s">
        <v>23</v>
      </c>
      <c r="G9" s="56">
        <f>'finite population'!E4-1</f>
        <v>0</v>
      </c>
    </row>
    <row r="10" spans="1:10" x14ac:dyDescent="0.25">
      <c r="A10" s="56" t="s">
        <v>54</v>
      </c>
      <c r="C10" s="56" t="s">
        <v>24</v>
      </c>
      <c r="D10" s="56">
        <f>D9/'finite population'!E4</f>
        <v>0.08</v>
      </c>
      <c r="J10" s="56" t="s">
        <v>29</v>
      </c>
    </row>
    <row r="11" spans="1:10" x14ac:dyDescent="0.25">
      <c r="A11" s="56">
        <f>'finite population'!E5-'finite population'!F9</f>
        <v>8.475607223527815</v>
      </c>
      <c r="D11" s="56">
        <f>(D9^'finite population'!E4)/(J5*(1-D10))</f>
        <v>8.6956521739130432E-2</v>
      </c>
    </row>
    <row r="12" spans="1:10" x14ac:dyDescent="0.25">
      <c r="A12" s="56">
        <f>A11*'finite population'!E2</f>
        <v>8.4756072235278146E-2</v>
      </c>
      <c r="F12" s="56" t="s">
        <v>55</v>
      </c>
      <c r="G12" s="56" t="s">
        <v>56</v>
      </c>
    </row>
    <row r="13" spans="1:10" x14ac:dyDescent="0.25">
      <c r="C13" s="56" t="s">
        <v>26</v>
      </c>
      <c r="D13" s="56">
        <f>1/SUM(D15:D515)</f>
        <v>0.32195142211777472</v>
      </c>
      <c r="E13" s="56">
        <f>SUM(E15:E515)</f>
        <v>1</v>
      </c>
      <c r="F13" s="56">
        <f>SUM(F15:F515)</f>
        <v>0.84634419858995957</v>
      </c>
      <c r="G13" s="56">
        <f>SUM(G15:G515)</f>
        <v>0</v>
      </c>
      <c r="H13" s="56">
        <f>SUM(H15:H515)</f>
        <v>0.32195142211777472</v>
      </c>
      <c r="J13" s="56">
        <f>SUM(J15:J515)</f>
        <v>0.67804857788222517</v>
      </c>
    </row>
    <row r="14" spans="1:10" x14ac:dyDescent="0.25">
      <c r="C14" s="56" t="s">
        <v>41</v>
      </c>
      <c r="E14" s="56" t="s">
        <v>27</v>
      </c>
    </row>
    <row r="15" spans="1:10" x14ac:dyDescent="0.25">
      <c r="A15" s="56">
        <f>-'finite population'!$E$4</f>
        <v>-1</v>
      </c>
      <c r="C15" s="56">
        <v>0</v>
      </c>
      <c r="D15" s="56">
        <v>1</v>
      </c>
      <c r="E15" s="56">
        <f>D13</f>
        <v>0.32195142211777472</v>
      </c>
      <c r="F15" s="56">
        <f t="shared" ref="F15:F78" si="0">IF(A15&gt;0,+A15*E15,0)</f>
        <v>0</v>
      </c>
      <c r="G15" s="56">
        <f t="shared" ref="G15:G78" si="1">IF(A15&lt;0,+C15*E15,0)</f>
        <v>0</v>
      </c>
      <c r="H15" s="56">
        <f t="shared" ref="H15:H78" si="2">IF(A15&lt;0,E15,0)</f>
        <v>0.32195142211777472</v>
      </c>
      <c r="I15" s="56">
        <f>IF(A15&lt;0,C15,'finite population'!$E$4)</f>
        <v>0</v>
      </c>
      <c r="J15" s="56">
        <f t="shared" ref="J15:J78" si="3">I15*E15</f>
        <v>0</v>
      </c>
    </row>
    <row r="16" spans="1:10" x14ac:dyDescent="0.25">
      <c r="A16" s="56">
        <f>C16-'finite population'!$E$4</f>
        <v>0</v>
      </c>
      <c r="B16" s="56">
        <f>'finite population'!E5</f>
        <v>10</v>
      </c>
      <c r="C16" s="56">
        <v>1</v>
      </c>
      <c r="D16" s="56">
        <f>D15*B16*D9/C16</f>
        <v>0.8</v>
      </c>
      <c r="E16" s="56">
        <f>IF(C16&gt;'finite population'!$E$5,0,IF(A16&gt;0,+E15*B16*$D$9/'finite population'!$E$4,+E15*B16*$D$9/C16))</f>
        <v>0.25756113769421979</v>
      </c>
      <c r="F16" s="56">
        <f t="shared" si="0"/>
        <v>0</v>
      </c>
      <c r="G16" s="56">
        <f t="shared" si="1"/>
        <v>0</v>
      </c>
      <c r="H16" s="56">
        <f t="shared" si="2"/>
        <v>0</v>
      </c>
      <c r="I16" s="56">
        <f>IF(A16&lt;0,C16,'finite population'!$E$4)</f>
        <v>1</v>
      </c>
      <c r="J16" s="56">
        <f t="shared" si="3"/>
        <v>0.25756113769421979</v>
      </c>
    </row>
    <row r="17" spans="1:10" x14ac:dyDescent="0.25">
      <c r="A17" s="56">
        <f>C17-'finite population'!$E$4</f>
        <v>1</v>
      </c>
      <c r="B17" s="56">
        <f>IF(C17&lt;'finite population'!$E$5,B16-1,1)</f>
        <v>9</v>
      </c>
      <c r="C17" s="56">
        <v>2</v>
      </c>
      <c r="D17" s="56">
        <f>IF(C17&gt;'finite population'!$E$5,0,IF(A17&gt;0,+D16*B17*$D$9/'finite population'!$E$4,+D16*B17*$D$9/C17))</f>
        <v>0.57600000000000007</v>
      </c>
      <c r="E17" s="56">
        <f>IF(C17&gt;'finite population'!$E$5,0,IF(A17&gt;0,+E16*B17*$D$9/'finite population'!$E$4,+E16*B17*$D$9/C17))</f>
        <v>0.18544401913983827</v>
      </c>
      <c r="F17" s="56">
        <f t="shared" si="0"/>
        <v>0.18544401913983827</v>
      </c>
      <c r="G17" s="56">
        <f t="shared" si="1"/>
        <v>0</v>
      </c>
      <c r="H17" s="56">
        <f t="shared" si="2"/>
        <v>0</v>
      </c>
      <c r="I17" s="56">
        <f>IF(A17&lt;0,C17,'finite population'!$E$4)</f>
        <v>1</v>
      </c>
      <c r="J17" s="56">
        <f t="shared" si="3"/>
        <v>0.18544401913983827</v>
      </c>
    </row>
    <row r="18" spans="1:10" x14ac:dyDescent="0.25">
      <c r="A18" s="56">
        <f>C18-'finite population'!$E$4</f>
        <v>2</v>
      </c>
      <c r="B18" s="56">
        <f>IF(C18&lt;'finite population'!$E$5,B17-1,1)</f>
        <v>8</v>
      </c>
      <c r="C18" s="56">
        <v>3</v>
      </c>
      <c r="D18" s="56">
        <f>IF(C18&gt;'finite population'!$E$5,0,IF(A18&gt;0,+D17*B18*$D$9/'finite population'!$E$4,+D17*B18*$D$9/C18))</f>
        <v>0.36864000000000002</v>
      </c>
      <c r="E18" s="56">
        <f>IF(C18&gt;'finite population'!$E$5,0,IF(A18&gt;0,+E17*B18*$D$9/'finite population'!$E$4,+E17*B18*$D$9/C18))</f>
        <v>0.1186841722494965</v>
      </c>
      <c r="F18" s="56">
        <f t="shared" si="0"/>
        <v>0.23736834449899299</v>
      </c>
      <c r="G18" s="56">
        <f t="shared" si="1"/>
        <v>0</v>
      </c>
      <c r="H18" s="56">
        <f t="shared" si="2"/>
        <v>0</v>
      </c>
      <c r="I18" s="56">
        <f>IF(A18&lt;0,C18,'finite population'!$E$4)</f>
        <v>1</v>
      </c>
      <c r="J18" s="56">
        <f t="shared" si="3"/>
        <v>0.1186841722494965</v>
      </c>
    </row>
    <row r="19" spans="1:10" x14ac:dyDescent="0.25">
      <c r="A19" s="56">
        <f>C19-'finite population'!$E$4</f>
        <v>3</v>
      </c>
      <c r="B19" s="56">
        <f>IF(C19&lt;'finite population'!$E$5,B18-1,1)</f>
        <v>7</v>
      </c>
      <c r="C19" s="56">
        <v>4</v>
      </c>
      <c r="D19" s="56">
        <f>IF(C19&gt;'finite population'!$E$5,0,IF(A19&gt;0,+D18*B19*$D$9/'finite population'!$E$4,+D18*B19*$D$9/C19))</f>
        <v>0.20643840000000002</v>
      </c>
      <c r="E19" s="56">
        <f>IF(C19&gt;'finite population'!$E$5,0,IF(A19&gt;0,+E18*B19*$D$9/'finite population'!$E$4,+E18*B19*$D$9/C19))</f>
        <v>6.6463136459718047E-2</v>
      </c>
      <c r="F19" s="56">
        <f t="shared" si="0"/>
        <v>0.19938940937915414</v>
      </c>
      <c r="G19" s="56">
        <f t="shared" si="1"/>
        <v>0</v>
      </c>
      <c r="H19" s="56">
        <f t="shared" si="2"/>
        <v>0</v>
      </c>
      <c r="I19" s="56">
        <f>IF(A19&lt;0,C19,'finite population'!$E$4)</f>
        <v>1</v>
      </c>
      <c r="J19" s="56">
        <f t="shared" si="3"/>
        <v>6.6463136459718047E-2</v>
      </c>
    </row>
    <row r="20" spans="1:10" x14ac:dyDescent="0.25">
      <c r="A20" s="56">
        <f>C20-'finite population'!$E$4</f>
        <v>4</v>
      </c>
      <c r="B20" s="56">
        <f>IF(C20&lt;'finite population'!$E$5,B19-1,1)</f>
        <v>6</v>
      </c>
      <c r="C20" s="56">
        <v>5</v>
      </c>
      <c r="D20" s="56">
        <f>IF(C20&gt;'finite population'!$E$5,0,IF(A20&gt;0,+D19*B20*$D$9/'finite population'!$E$4,+D19*B20*$D$9/C20))</f>
        <v>9.9090432000000006E-2</v>
      </c>
      <c r="E20" s="56">
        <f>IF(C20&gt;'finite population'!$E$5,0,IF(A20&gt;0,+E19*B20*$D$9/'finite population'!$E$4,+E19*B20*$D$9/C20))</f>
        <v>3.1902305500664661E-2</v>
      </c>
      <c r="F20" s="56">
        <f t="shared" si="0"/>
        <v>0.12760922200265865</v>
      </c>
      <c r="G20" s="56">
        <f t="shared" si="1"/>
        <v>0</v>
      </c>
      <c r="H20" s="56">
        <f t="shared" si="2"/>
        <v>0</v>
      </c>
      <c r="I20" s="56">
        <f>IF(A20&lt;0,C20,'finite population'!$E$4)</f>
        <v>1</v>
      </c>
      <c r="J20" s="56">
        <f t="shared" si="3"/>
        <v>3.1902305500664661E-2</v>
      </c>
    </row>
    <row r="21" spans="1:10" x14ac:dyDescent="0.25">
      <c r="A21" s="56">
        <f>C21-'finite population'!$E$4</f>
        <v>5</v>
      </c>
      <c r="B21" s="56">
        <f>IF(C21&lt;'finite population'!$E$5,B20-1,1)</f>
        <v>5</v>
      </c>
      <c r="C21" s="56">
        <v>6</v>
      </c>
      <c r="D21" s="56">
        <f>IF(C21&gt;'finite population'!$E$5,0,IF(A21&gt;0,+D20*B21*$D$9/'finite population'!$E$4,+D20*B21*$D$9/C21))</f>
        <v>3.9636172800000001E-2</v>
      </c>
      <c r="E21" s="56">
        <f>IF(C21&gt;'finite population'!$E$5,0,IF(A21&gt;0,+E20*B21*$D$9/'finite population'!$E$4,+E20*B21*$D$9/C21))</f>
        <v>1.2760922200265866E-2</v>
      </c>
      <c r="F21" s="56">
        <f t="shared" si="0"/>
        <v>6.3804611001329323E-2</v>
      </c>
      <c r="G21" s="56">
        <f t="shared" si="1"/>
        <v>0</v>
      </c>
      <c r="H21" s="56">
        <f t="shared" si="2"/>
        <v>0</v>
      </c>
      <c r="I21" s="56">
        <f>IF(A21&lt;0,C21,'finite population'!$E$4)</f>
        <v>1</v>
      </c>
      <c r="J21" s="56">
        <f t="shared" si="3"/>
        <v>1.2760922200265866E-2</v>
      </c>
    </row>
    <row r="22" spans="1:10" x14ac:dyDescent="0.25">
      <c r="A22" s="56">
        <f>C22-'finite population'!$E$4</f>
        <v>6</v>
      </c>
      <c r="B22" s="56">
        <f>IF(C22&lt;'finite population'!$E$5,B21-1,1)</f>
        <v>4</v>
      </c>
      <c r="C22" s="56">
        <v>7</v>
      </c>
      <c r="D22" s="56">
        <f>IF(C22&gt;'finite population'!$E$5,0,IF(A22&gt;0,+D21*B22*$D$9/'finite population'!$E$4,+D21*B22*$D$9/C22))</f>
        <v>1.2683575296000001E-2</v>
      </c>
      <c r="E22" s="56">
        <f>IF(C22&gt;'finite population'!$E$5,0,IF(A22&gt;0,+E21*B22*$D$9/'finite population'!$E$4,+E21*B22*$D$9/C22))</f>
        <v>4.0834951040850768E-3</v>
      </c>
      <c r="F22" s="56">
        <f t="shared" si="0"/>
        <v>2.4500970624510461E-2</v>
      </c>
      <c r="G22" s="56">
        <f t="shared" si="1"/>
        <v>0</v>
      </c>
      <c r="H22" s="56">
        <f t="shared" si="2"/>
        <v>0</v>
      </c>
      <c r="I22" s="56">
        <f>IF(A22&lt;0,C22,'finite population'!$E$4)</f>
        <v>1</v>
      </c>
      <c r="J22" s="56">
        <f t="shared" si="3"/>
        <v>4.0834951040850768E-3</v>
      </c>
    </row>
    <row r="23" spans="1:10" x14ac:dyDescent="0.25">
      <c r="A23" s="56">
        <f>C23-'finite population'!$E$4</f>
        <v>7</v>
      </c>
      <c r="B23" s="56">
        <f>IF(C23&lt;'finite population'!$E$5,B22-1,1)</f>
        <v>3</v>
      </c>
      <c r="C23" s="56">
        <v>8</v>
      </c>
      <c r="D23" s="56">
        <f>IF(C23&gt;'finite population'!$E$5,0,IF(A23&gt;0,+D22*B23*$D$9/'finite population'!$E$4,+D22*B23*$D$9/C23))</f>
        <v>3.0440580710399999E-3</v>
      </c>
      <c r="E23" s="56">
        <f>IF(C23&gt;'finite population'!$E$5,0,IF(A23&gt;0,+E22*B23*$D$9/'finite population'!$E$4,+E22*B23*$D$9/C23))</f>
        <v>9.8003882498041853E-4</v>
      </c>
      <c r="F23" s="56">
        <f t="shared" si="0"/>
        <v>6.8602717748629301E-3</v>
      </c>
      <c r="G23" s="56">
        <f t="shared" si="1"/>
        <v>0</v>
      </c>
      <c r="H23" s="56">
        <f t="shared" si="2"/>
        <v>0</v>
      </c>
      <c r="I23" s="56">
        <f>IF(A23&lt;0,C23,'finite population'!$E$4)</f>
        <v>1</v>
      </c>
      <c r="J23" s="56">
        <f t="shared" si="3"/>
        <v>9.8003882498041853E-4</v>
      </c>
    </row>
    <row r="24" spans="1:10" x14ac:dyDescent="0.25">
      <c r="A24" s="56">
        <f>C24-'finite population'!$E$4</f>
        <v>8</v>
      </c>
      <c r="B24" s="56">
        <f>IF(C24&lt;'finite population'!$E$5,B23-1,1)</f>
        <v>2</v>
      </c>
      <c r="C24" s="56">
        <v>9</v>
      </c>
      <c r="D24" s="56">
        <f>IF(C24&gt;'finite population'!$E$5,0,IF(A24&gt;0,+D23*B24*$D$9/'finite population'!$E$4,+D23*B24*$D$9/C24))</f>
        <v>4.8704929136640001E-4</v>
      </c>
      <c r="E24" s="56">
        <f>IF(C24&gt;'finite population'!$E$5,0,IF(A24&gt;0,+E23*B24*$D$9/'finite population'!$E$4,+E23*B24*$D$9/C24))</f>
        <v>1.5680621199686698E-4</v>
      </c>
      <c r="F24" s="56">
        <f t="shared" si="0"/>
        <v>1.2544496959749358E-3</v>
      </c>
      <c r="G24" s="56">
        <f t="shared" si="1"/>
        <v>0</v>
      </c>
      <c r="H24" s="56">
        <f t="shared" si="2"/>
        <v>0</v>
      </c>
      <c r="I24" s="56">
        <f>IF(A24&lt;0,C24,'finite population'!$E$4)</f>
        <v>1</v>
      </c>
      <c r="J24" s="56">
        <f t="shared" si="3"/>
        <v>1.5680621199686698E-4</v>
      </c>
    </row>
    <row r="25" spans="1:10" x14ac:dyDescent="0.25">
      <c r="A25" s="56">
        <f>C25-'finite population'!$E$4</f>
        <v>9</v>
      </c>
      <c r="B25" s="56">
        <f>IF(C25&lt;'finite population'!$E$5,B24-1,1)</f>
        <v>1</v>
      </c>
      <c r="C25" s="56">
        <v>10</v>
      </c>
      <c r="D25" s="56">
        <f>IF(C25&gt;'finite population'!$E$5,0,IF(A25&gt;0,+D24*B25*$D$9/'finite population'!$E$4,+D24*B25*$D$9/C25))</f>
        <v>3.8963943309312003E-5</v>
      </c>
      <c r="E25" s="56">
        <f>IF(C25&gt;'finite population'!$E$5,0,IF(A25&gt;0,+E24*B25*$D$9/'finite population'!$E$4,+E24*B25*$D$9/C25))</f>
        <v>1.2544496959749359E-5</v>
      </c>
      <c r="F25" s="56">
        <f t="shared" si="0"/>
        <v>1.1290047263774423E-4</v>
      </c>
      <c r="G25" s="56">
        <f t="shared" si="1"/>
        <v>0</v>
      </c>
      <c r="H25" s="56">
        <f t="shared" si="2"/>
        <v>0</v>
      </c>
      <c r="I25" s="56">
        <f>IF(A25&lt;0,C25,'finite population'!$E$4)</f>
        <v>1</v>
      </c>
      <c r="J25" s="56">
        <f t="shared" si="3"/>
        <v>1.2544496959749359E-5</v>
      </c>
    </row>
    <row r="26" spans="1:10" x14ac:dyDescent="0.25">
      <c r="A26" s="56">
        <f>C26-'finite population'!$E$4</f>
        <v>10</v>
      </c>
      <c r="B26" s="56">
        <f>IF(C26&lt;'finite population'!$E$5,B25-1,1)</f>
        <v>1</v>
      </c>
      <c r="C26" s="56">
        <v>11</v>
      </c>
      <c r="D26" s="56">
        <f>IF(C26&gt;'finite population'!$E$5,0,IF(A26&gt;0,+D25*B26*$D$9/'finite population'!$E$4,+D25*B26*$D$9/C26))</f>
        <v>0</v>
      </c>
      <c r="E26" s="56">
        <f>IF(C26&gt;'finite population'!$E$5,0,IF(A26&gt;0,+E25*B26*$D$9/'finite population'!$E$4,+E25*B26*$D$9/C26))</f>
        <v>0</v>
      </c>
      <c r="F26" s="56">
        <f t="shared" si="0"/>
        <v>0</v>
      </c>
      <c r="G26" s="56">
        <f t="shared" si="1"/>
        <v>0</v>
      </c>
      <c r="H26" s="56">
        <f t="shared" si="2"/>
        <v>0</v>
      </c>
      <c r="I26" s="56">
        <f>IF(A26&lt;0,C26,'finite population'!$E$4)</f>
        <v>1</v>
      </c>
      <c r="J26" s="56">
        <f t="shared" si="3"/>
        <v>0</v>
      </c>
    </row>
    <row r="27" spans="1:10" x14ac:dyDescent="0.25">
      <c r="A27" s="56">
        <f>C27-'finite population'!$E$4</f>
        <v>11</v>
      </c>
      <c r="B27" s="56">
        <f>IF(C27&lt;'finite population'!$E$5,B26-1,1)</f>
        <v>1</v>
      </c>
      <c r="C27" s="56">
        <v>12</v>
      </c>
      <c r="D27" s="56">
        <f>IF(C27&gt;'finite population'!$E$5,0,IF(A27&gt;0,+D26*B27*$D$9/'finite population'!$E$4,+D26*B27*$D$9/C27))</f>
        <v>0</v>
      </c>
      <c r="E27" s="56">
        <f>IF(C27&gt;'finite population'!$E$5,0,IF(A27&gt;0,+E26*B27*$D$9/'finite population'!$E$4,+E26*B27*$D$9/C27))</f>
        <v>0</v>
      </c>
      <c r="F27" s="56">
        <f t="shared" si="0"/>
        <v>0</v>
      </c>
      <c r="G27" s="56">
        <f t="shared" si="1"/>
        <v>0</v>
      </c>
      <c r="H27" s="56">
        <f t="shared" si="2"/>
        <v>0</v>
      </c>
      <c r="I27" s="56">
        <f>IF(A27&lt;0,C27,'finite population'!$E$4)</f>
        <v>1</v>
      </c>
      <c r="J27" s="56">
        <f t="shared" si="3"/>
        <v>0</v>
      </c>
    </row>
    <row r="28" spans="1:10" x14ac:dyDescent="0.25">
      <c r="A28" s="56">
        <f>C28-'finite population'!$E$4</f>
        <v>12</v>
      </c>
      <c r="B28" s="56">
        <f>IF(C28&lt;'finite population'!$E$5,B27-1,1)</f>
        <v>1</v>
      </c>
      <c r="C28" s="56">
        <v>13</v>
      </c>
      <c r="D28" s="56">
        <f>IF(C28&gt;'finite population'!$E$5,0,IF(A28&gt;0,+D27*B28*$D$9/'finite population'!$E$4,+D27*B28*$D$9/C28))</f>
        <v>0</v>
      </c>
      <c r="E28" s="56">
        <f>IF(C28&gt;'finite population'!$E$5,0,IF(A28&gt;0,+E27*B28*$D$9/'finite population'!$E$4,+E27*B28*$D$9/C28))</f>
        <v>0</v>
      </c>
      <c r="F28" s="56">
        <f t="shared" si="0"/>
        <v>0</v>
      </c>
      <c r="G28" s="56">
        <f t="shared" si="1"/>
        <v>0</v>
      </c>
      <c r="H28" s="56">
        <f t="shared" si="2"/>
        <v>0</v>
      </c>
      <c r="I28" s="56">
        <f>IF(A28&lt;0,C28,'finite population'!$E$4)</f>
        <v>1</v>
      </c>
      <c r="J28" s="56">
        <f t="shared" si="3"/>
        <v>0</v>
      </c>
    </row>
    <row r="29" spans="1:10" x14ac:dyDescent="0.25">
      <c r="A29" s="56">
        <f>C29-'finite population'!$E$4</f>
        <v>13</v>
      </c>
      <c r="B29" s="56">
        <f>IF(C29&lt;'finite population'!$E$5,B28-1,1)</f>
        <v>1</v>
      </c>
      <c r="C29" s="56">
        <v>14</v>
      </c>
      <c r="D29" s="56">
        <f>IF(C29&gt;'finite population'!$E$5,0,IF(A29&gt;0,+D28*B29*$D$9/'finite population'!$E$4,+D28*B29*$D$9/C29))</f>
        <v>0</v>
      </c>
      <c r="E29" s="56">
        <f>IF(C29&gt;'finite population'!$E$5,0,IF(A29&gt;0,+E28*B29*$D$9/'finite population'!$E$4,+E28*B29*$D$9/C29))</f>
        <v>0</v>
      </c>
      <c r="F29" s="56">
        <f t="shared" si="0"/>
        <v>0</v>
      </c>
      <c r="G29" s="56">
        <f t="shared" si="1"/>
        <v>0</v>
      </c>
      <c r="H29" s="56">
        <f t="shared" si="2"/>
        <v>0</v>
      </c>
      <c r="I29" s="56">
        <f>IF(A29&lt;0,C29,'finite population'!$E$4)</f>
        <v>1</v>
      </c>
      <c r="J29" s="56">
        <f t="shared" si="3"/>
        <v>0</v>
      </c>
    </row>
    <row r="30" spans="1:10" x14ac:dyDescent="0.25">
      <c r="A30" s="56">
        <f>C30-'finite population'!$E$4</f>
        <v>14</v>
      </c>
      <c r="B30" s="56">
        <f>IF(C30&lt;'finite population'!$E$5,B29-1,1)</f>
        <v>1</v>
      </c>
      <c r="C30" s="56">
        <v>15</v>
      </c>
      <c r="D30" s="56">
        <f>IF(C30&gt;'finite population'!$E$5,0,IF(A30&gt;0,+D29*B30*$D$9/'finite population'!$E$4,+D29*B30*$D$9/C30))</f>
        <v>0</v>
      </c>
      <c r="E30" s="56">
        <f>IF(C30&gt;'finite population'!$E$5,0,IF(A30&gt;0,+E29*B30*$D$9/'finite population'!$E$4,+E29*B30*$D$9/C30))</f>
        <v>0</v>
      </c>
      <c r="F30" s="56">
        <f t="shared" si="0"/>
        <v>0</v>
      </c>
      <c r="G30" s="56">
        <f t="shared" si="1"/>
        <v>0</v>
      </c>
      <c r="H30" s="56">
        <f t="shared" si="2"/>
        <v>0</v>
      </c>
      <c r="I30" s="56">
        <f>IF(A30&lt;0,C30,'finite population'!$E$4)</f>
        <v>1</v>
      </c>
      <c r="J30" s="56">
        <f t="shared" si="3"/>
        <v>0</v>
      </c>
    </row>
    <row r="31" spans="1:10" x14ac:dyDescent="0.25">
      <c r="A31" s="56">
        <f>C31-'finite population'!$E$4</f>
        <v>15</v>
      </c>
      <c r="B31" s="56">
        <f>IF(C31&lt;'finite population'!$E$5,B30-1,1)</f>
        <v>1</v>
      </c>
      <c r="C31" s="56">
        <v>16</v>
      </c>
      <c r="D31" s="56">
        <f>IF(C31&gt;'finite population'!$E$5,0,IF(A31&gt;0,+D30*B31*$D$9/'finite population'!$E$4,+D30*B31*$D$9/C31))</f>
        <v>0</v>
      </c>
      <c r="E31" s="56">
        <f>IF(C31&gt;'finite population'!$E$5,0,IF(A31&gt;0,+E30*B31*$D$9/'finite population'!$E$4,+E30*B31*$D$9/C31))</f>
        <v>0</v>
      </c>
      <c r="F31" s="56">
        <f t="shared" si="0"/>
        <v>0</v>
      </c>
      <c r="G31" s="56">
        <f t="shared" si="1"/>
        <v>0</v>
      </c>
      <c r="H31" s="56">
        <f t="shared" si="2"/>
        <v>0</v>
      </c>
      <c r="I31" s="56">
        <f>IF(A31&lt;0,C31,'finite population'!$E$4)</f>
        <v>1</v>
      </c>
      <c r="J31" s="56">
        <f t="shared" si="3"/>
        <v>0</v>
      </c>
    </row>
    <row r="32" spans="1:10" x14ac:dyDescent="0.25">
      <c r="A32" s="56">
        <f>C32-'finite population'!$E$4</f>
        <v>16</v>
      </c>
      <c r="B32" s="56">
        <f>IF(C32&lt;'finite population'!$E$5,B31-1,1)</f>
        <v>1</v>
      </c>
      <c r="C32" s="56">
        <v>17</v>
      </c>
      <c r="D32" s="56">
        <f>IF(C32&gt;'finite population'!$E$5,0,IF(A32&gt;0,+D31*B32*$D$9/'finite population'!$E$4,+D31*B32*$D$9/C32))</f>
        <v>0</v>
      </c>
      <c r="E32" s="56">
        <f>IF(C32&gt;'finite population'!$E$5,0,IF(A32&gt;0,+E31*B32*$D$9/'finite population'!$E$4,+E31*B32*$D$9/C32))</f>
        <v>0</v>
      </c>
      <c r="F32" s="56">
        <f t="shared" si="0"/>
        <v>0</v>
      </c>
      <c r="G32" s="56">
        <f t="shared" si="1"/>
        <v>0</v>
      </c>
      <c r="H32" s="56">
        <f t="shared" si="2"/>
        <v>0</v>
      </c>
      <c r="I32" s="56">
        <f>IF(A32&lt;0,C32,'finite population'!$E$4)</f>
        <v>1</v>
      </c>
      <c r="J32" s="56">
        <f t="shared" si="3"/>
        <v>0</v>
      </c>
    </row>
    <row r="33" spans="1:10" x14ac:dyDescent="0.25">
      <c r="A33" s="56">
        <f>C33-'finite population'!$E$4</f>
        <v>17</v>
      </c>
      <c r="B33" s="56">
        <f>IF(C33&lt;'finite population'!$E$5,B32-1,1)</f>
        <v>1</v>
      </c>
      <c r="C33" s="56">
        <v>18</v>
      </c>
      <c r="D33" s="56">
        <f>IF(C33&gt;'finite population'!$E$5,0,IF(A33&gt;0,+D32*B33*$D$9/'finite population'!$E$4,+D32*B33*$D$9/C33))</f>
        <v>0</v>
      </c>
      <c r="E33" s="56">
        <f>IF(C33&gt;'finite population'!$E$5,0,IF(A33&gt;0,+E32*B33*$D$9/'finite population'!$E$4,+E32*B33*$D$9/C33))</f>
        <v>0</v>
      </c>
      <c r="F33" s="56">
        <f t="shared" si="0"/>
        <v>0</v>
      </c>
      <c r="G33" s="56">
        <f t="shared" si="1"/>
        <v>0</v>
      </c>
      <c r="H33" s="56">
        <f t="shared" si="2"/>
        <v>0</v>
      </c>
      <c r="I33" s="56">
        <f>IF(A33&lt;0,C33,'finite population'!$E$4)</f>
        <v>1</v>
      </c>
      <c r="J33" s="56">
        <f t="shared" si="3"/>
        <v>0</v>
      </c>
    </row>
    <row r="34" spans="1:10" x14ac:dyDescent="0.25">
      <c r="A34" s="56">
        <f>C34-'finite population'!$E$4</f>
        <v>18</v>
      </c>
      <c r="B34" s="56">
        <f>IF(C34&lt;'finite population'!$E$5,B33-1,1)</f>
        <v>1</v>
      </c>
      <c r="C34" s="56">
        <v>19</v>
      </c>
      <c r="D34" s="56">
        <f>IF(C34&gt;'finite population'!$E$5,0,IF(A34&gt;0,+D33*B34*$D$9/'finite population'!$E$4,+D33*B34*$D$9/C34))</f>
        <v>0</v>
      </c>
      <c r="E34" s="56">
        <f>IF(C34&gt;'finite population'!$E$5,0,IF(A34&gt;0,+E33*B34*$D$9/'finite population'!$E$4,+E33*B34*$D$9/C34))</f>
        <v>0</v>
      </c>
      <c r="F34" s="56">
        <f t="shared" si="0"/>
        <v>0</v>
      </c>
      <c r="G34" s="56">
        <f t="shared" si="1"/>
        <v>0</v>
      </c>
      <c r="H34" s="56">
        <f t="shared" si="2"/>
        <v>0</v>
      </c>
      <c r="I34" s="56">
        <f>IF(A34&lt;0,C34,'finite population'!$E$4)</f>
        <v>1</v>
      </c>
      <c r="J34" s="56">
        <f t="shared" si="3"/>
        <v>0</v>
      </c>
    </row>
    <row r="35" spans="1:10" x14ac:dyDescent="0.25">
      <c r="A35" s="56">
        <f>C35-'finite population'!$E$4</f>
        <v>19</v>
      </c>
      <c r="B35" s="56">
        <f>IF(C35&lt;'finite population'!$E$5,B34-1,1)</f>
        <v>1</v>
      </c>
      <c r="C35" s="56">
        <v>20</v>
      </c>
      <c r="D35" s="56">
        <f>IF(C35&gt;'finite population'!$E$5,0,IF(A35&gt;0,+D34*B35*$D$9/'finite population'!$E$4,+D34*B35*$D$9/C35))</f>
        <v>0</v>
      </c>
      <c r="E35" s="56">
        <f>IF(C35&gt;'finite population'!$E$5,0,IF(A35&gt;0,+E34*B35*$D$9/'finite population'!$E$4,+E34*B35*$D$9/C35))</f>
        <v>0</v>
      </c>
      <c r="F35" s="56">
        <f t="shared" si="0"/>
        <v>0</v>
      </c>
      <c r="G35" s="56">
        <f t="shared" si="1"/>
        <v>0</v>
      </c>
      <c r="H35" s="56">
        <f t="shared" si="2"/>
        <v>0</v>
      </c>
      <c r="I35" s="56">
        <f>IF(A35&lt;0,C35,'finite population'!$E$4)</f>
        <v>1</v>
      </c>
      <c r="J35" s="56">
        <f t="shared" si="3"/>
        <v>0</v>
      </c>
    </row>
    <row r="36" spans="1:10" x14ac:dyDescent="0.25">
      <c r="A36" s="56">
        <f>C36-'finite population'!$E$4</f>
        <v>20</v>
      </c>
      <c r="B36" s="56">
        <f>IF(C36&lt;'finite population'!$E$5,B35-1,1)</f>
        <v>1</v>
      </c>
      <c r="C36" s="56">
        <v>21</v>
      </c>
      <c r="D36" s="56">
        <f>IF(C36&gt;'finite population'!$E$5,0,IF(A36&gt;0,+D35*B36*$D$9/'finite population'!$E$4,+D35*B36*$D$9/C36))</f>
        <v>0</v>
      </c>
      <c r="E36" s="56">
        <f>IF(C36&gt;'finite population'!$E$5,0,IF(A36&gt;0,+E35*B36*$D$9/'finite population'!$E$4,+E35*B36*$D$9/C36))</f>
        <v>0</v>
      </c>
      <c r="F36" s="56">
        <f t="shared" si="0"/>
        <v>0</v>
      </c>
      <c r="G36" s="56">
        <f t="shared" si="1"/>
        <v>0</v>
      </c>
      <c r="H36" s="56">
        <f t="shared" si="2"/>
        <v>0</v>
      </c>
      <c r="I36" s="56">
        <f>IF(A36&lt;0,C36,'finite population'!$E$4)</f>
        <v>1</v>
      </c>
      <c r="J36" s="56">
        <f t="shared" si="3"/>
        <v>0</v>
      </c>
    </row>
    <row r="37" spans="1:10" x14ac:dyDescent="0.25">
      <c r="A37" s="56">
        <f>C37-'finite population'!$E$4</f>
        <v>21</v>
      </c>
      <c r="B37" s="56">
        <f>IF(C37&lt;'finite population'!$E$5,B36-1,1)</f>
        <v>1</v>
      </c>
      <c r="C37" s="56">
        <v>22</v>
      </c>
      <c r="D37" s="56">
        <f>IF(C37&gt;'finite population'!$E$5,0,IF(A37&gt;0,+D36*B37*$D$9/'finite population'!$E$4,+D36*B37*$D$9/C37))</f>
        <v>0</v>
      </c>
      <c r="E37" s="56">
        <f>IF(C37&gt;'finite population'!$E$5,0,IF(A37&gt;0,+E36*B37*$D$9/'finite population'!$E$4,+E36*B37*$D$9/C37))</f>
        <v>0</v>
      </c>
      <c r="F37" s="56">
        <f t="shared" si="0"/>
        <v>0</v>
      </c>
      <c r="G37" s="56">
        <f t="shared" si="1"/>
        <v>0</v>
      </c>
      <c r="H37" s="56">
        <f t="shared" si="2"/>
        <v>0</v>
      </c>
      <c r="I37" s="56">
        <f>IF(A37&lt;0,C37,'finite population'!$E$4)</f>
        <v>1</v>
      </c>
      <c r="J37" s="56">
        <f t="shared" si="3"/>
        <v>0</v>
      </c>
    </row>
    <row r="38" spans="1:10" x14ac:dyDescent="0.25">
      <c r="A38" s="56">
        <f>C38-'finite population'!$E$4</f>
        <v>22</v>
      </c>
      <c r="B38" s="56">
        <f>IF(C38&lt;'finite population'!$E$5,B37-1,1)</f>
        <v>1</v>
      </c>
      <c r="C38" s="56">
        <v>23</v>
      </c>
      <c r="D38" s="56">
        <f>IF(C38&gt;'finite population'!$E$5,0,IF(A38&gt;0,+D37*B38*$D$9/'finite population'!$E$4,+D37*B38*$D$9/C38))</f>
        <v>0</v>
      </c>
      <c r="E38" s="56">
        <f>IF(C38&gt;'finite population'!$E$5,0,IF(A38&gt;0,+E37*B38*$D$9/'finite population'!$E$4,+E37*B38*$D$9/C38))</f>
        <v>0</v>
      </c>
      <c r="F38" s="56">
        <f t="shared" si="0"/>
        <v>0</v>
      </c>
      <c r="G38" s="56">
        <f t="shared" si="1"/>
        <v>0</v>
      </c>
      <c r="H38" s="56">
        <f t="shared" si="2"/>
        <v>0</v>
      </c>
      <c r="I38" s="56">
        <f>IF(A38&lt;0,C38,'finite population'!$E$4)</f>
        <v>1</v>
      </c>
      <c r="J38" s="56">
        <f t="shared" si="3"/>
        <v>0</v>
      </c>
    </row>
    <row r="39" spans="1:10" x14ac:dyDescent="0.25">
      <c r="A39" s="56">
        <f>C39-'finite population'!$E$4</f>
        <v>23</v>
      </c>
      <c r="B39" s="56">
        <f>IF(C39&lt;'finite population'!$E$5,B38-1,1)</f>
        <v>1</v>
      </c>
      <c r="C39" s="56">
        <v>24</v>
      </c>
      <c r="D39" s="56">
        <f>IF(C39&gt;'finite population'!$E$5,0,IF(A39&gt;0,+D38*B39*$D$9/'finite population'!$E$4,+D38*B39*$D$9/C39))</f>
        <v>0</v>
      </c>
      <c r="E39" s="56">
        <f>IF(C39&gt;'finite population'!$E$5,0,IF(A39&gt;0,+E38*B39*$D$9/'finite population'!$E$4,+E38*B39*$D$9/C39))</f>
        <v>0</v>
      </c>
      <c r="F39" s="56">
        <f t="shared" si="0"/>
        <v>0</v>
      </c>
      <c r="G39" s="56">
        <f t="shared" si="1"/>
        <v>0</v>
      </c>
      <c r="H39" s="56">
        <f t="shared" si="2"/>
        <v>0</v>
      </c>
      <c r="I39" s="56">
        <f>IF(A39&lt;0,C39,'finite population'!$E$4)</f>
        <v>1</v>
      </c>
      <c r="J39" s="56">
        <f t="shared" si="3"/>
        <v>0</v>
      </c>
    </row>
    <row r="40" spans="1:10" x14ac:dyDescent="0.25">
      <c r="A40" s="56">
        <f>C40-'finite population'!$E$4</f>
        <v>24</v>
      </c>
      <c r="B40" s="56">
        <f>IF(C40&lt;'finite population'!$E$5,B39-1,1)</f>
        <v>1</v>
      </c>
      <c r="C40" s="56">
        <v>25</v>
      </c>
      <c r="D40" s="56">
        <f>IF(C40&gt;'finite population'!$E$5,0,IF(A40&gt;0,+D39*B40*$D$9/'finite population'!$E$4,+D39*B40*$D$9/C40))</f>
        <v>0</v>
      </c>
      <c r="E40" s="56">
        <f>IF(C40&gt;'finite population'!$E$5,0,IF(A40&gt;0,+E39*B40*$D$9/'finite population'!$E$4,+E39*B40*$D$9/C40))</f>
        <v>0</v>
      </c>
      <c r="F40" s="56">
        <f t="shared" si="0"/>
        <v>0</v>
      </c>
      <c r="G40" s="56">
        <f t="shared" si="1"/>
        <v>0</v>
      </c>
      <c r="H40" s="56">
        <f t="shared" si="2"/>
        <v>0</v>
      </c>
      <c r="I40" s="56">
        <f>IF(A40&lt;0,C40,'finite population'!$E$4)</f>
        <v>1</v>
      </c>
      <c r="J40" s="56">
        <f t="shared" si="3"/>
        <v>0</v>
      </c>
    </row>
    <row r="41" spans="1:10" x14ac:dyDescent="0.25">
      <c r="A41" s="56">
        <f>C41-'finite population'!$E$4</f>
        <v>25</v>
      </c>
      <c r="B41" s="56">
        <f>IF(C41&lt;'finite population'!$E$5,B40-1,1)</f>
        <v>1</v>
      </c>
      <c r="C41" s="56">
        <v>26</v>
      </c>
      <c r="D41" s="56">
        <f>IF(C41&gt;'finite population'!$E$5,0,IF(A41&gt;0,+D40*B41*$D$9/'finite population'!$E$4,+D40*B41*$D$9/C41))</f>
        <v>0</v>
      </c>
      <c r="E41" s="56">
        <f>IF(C41&gt;'finite population'!$E$5,0,IF(A41&gt;0,+E40*B41*$D$9/'finite population'!$E$4,+E40*B41*$D$9/C41))</f>
        <v>0</v>
      </c>
      <c r="F41" s="56">
        <f t="shared" si="0"/>
        <v>0</v>
      </c>
      <c r="G41" s="56">
        <f t="shared" si="1"/>
        <v>0</v>
      </c>
      <c r="H41" s="56">
        <f t="shared" si="2"/>
        <v>0</v>
      </c>
      <c r="I41" s="56">
        <f>IF(A41&lt;0,C41,'finite population'!$E$4)</f>
        <v>1</v>
      </c>
      <c r="J41" s="56">
        <f t="shared" si="3"/>
        <v>0</v>
      </c>
    </row>
    <row r="42" spans="1:10" x14ac:dyDescent="0.25">
      <c r="A42" s="56">
        <f>C42-'finite population'!$E$4</f>
        <v>26</v>
      </c>
      <c r="B42" s="56">
        <f>IF(C42&lt;'finite population'!$E$5,B41-1,1)</f>
        <v>1</v>
      </c>
      <c r="C42" s="56">
        <v>27</v>
      </c>
      <c r="D42" s="56">
        <f>IF(C42&gt;'finite population'!$E$5,0,IF(A42&gt;0,+D41*B42*$D$9/'finite population'!$E$4,+D41*B42*$D$9/C42))</f>
        <v>0</v>
      </c>
      <c r="E42" s="56">
        <f>IF(C42&gt;'finite population'!$E$5,0,IF(A42&gt;0,+E41*B42*$D$9/'finite population'!$E$4,+E41*B42*$D$9/C42))</f>
        <v>0</v>
      </c>
      <c r="F42" s="56">
        <f t="shared" si="0"/>
        <v>0</v>
      </c>
      <c r="G42" s="56">
        <f t="shared" si="1"/>
        <v>0</v>
      </c>
      <c r="H42" s="56">
        <f t="shared" si="2"/>
        <v>0</v>
      </c>
      <c r="I42" s="56">
        <f>IF(A42&lt;0,C42,'finite population'!$E$4)</f>
        <v>1</v>
      </c>
      <c r="J42" s="56">
        <f t="shared" si="3"/>
        <v>0</v>
      </c>
    </row>
    <row r="43" spans="1:10" x14ac:dyDescent="0.25">
      <c r="A43" s="56">
        <f>C43-'finite population'!$E$4</f>
        <v>27</v>
      </c>
      <c r="B43" s="56">
        <f>IF(C43&lt;'finite population'!$E$5,B42-1,1)</f>
        <v>1</v>
      </c>
      <c r="C43" s="56">
        <v>28</v>
      </c>
      <c r="D43" s="56">
        <f>IF(C43&gt;'finite population'!$E$5,0,IF(A43&gt;0,+D42*B43*$D$9/'finite population'!$E$4,+D42*B43*$D$9/C43))</f>
        <v>0</v>
      </c>
      <c r="E43" s="56">
        <f>IF(C43&gt;'finite population'!$E$5,0,IF(A43&gt;0,+E42*B43*$D$9/'finite population'!$E$4,+E42*B43*$D$9/C43))</f>
        <v>0</v>
      </c>
      <c r="F43" s="56">
        <f t="shared" si="0"/>
        <v>0</v>
      </c>
      <c r="G43" s="56">
        <f t="shared" si="1"/>
        <v>0</v>
      </c>
      <c r="H43" s="56">
        <f t="shared" si="2"/>
        <v>0</v>
      </c>
      <c r="I43" s="56">
        <f>IF(A43&lt;0,C43,'finite population'!$E$4)</f>
        <v>1</v>
      </c>
      <c r="J43" s="56">
        <f t="shared" si="3"/>
        <v>0</v>
      </c>
    </row>
    <row r="44" spans="1:10" x14ac:dyDescent="0.25">
      <c r="A44" s="56">
        <f>C44-'finite population'!$E$4</f>
        <v>28</v>
      </c>
      <c r="B44" s="56">
        <f>IF(C44&lt;'finite population'!$E$5,B43-1,1)</f>
        <v>1</v>
      </c>
      <c r="C44" s="56">
        <v>29</v>
      </c>
      <c r="D44" s="56">
        <f>IF(C44&gt;'finite population'!$E$5,0,IF(A44&gt;0,+D43*B44*$D$9/'finite population'!$E$4,+D43*B44*$D$9/C44))</f>
        <v>0</v>
      </c>
      <c r="E44" s="56">
        <f>IF(C44&gt;'finite population'!$E$5,0,IF(A44&gt;0,+E43*B44*$D$9/'finite population'!$E$4,+E43*B44*$D$9/C44))</f>
        <v>0</v>
      </c>
      <c r="F44" s="56">
        <f t="shared" si="0"/>
        <v>0</v>
      </c>
      <c r="G44" s="56">
        <f t="shared" si="1"/>
        <v>0</v>
      </c>
      <c r="H44" s="56">
        <f t="shared" si="2"/>
        <v>0</v>
      </c>
      <c r="I44" s="56">
        <f>IF(A44&lt;0,C44,'finite population'!$E$4)</f>
        <v>1</v>
      </c>
      <c r="J44" s="56">
        <f t="shared" si="3"/>
        <v>0</v>
      </c>
    </row>
    <row r="45" spans="1:10" x14ac:dyDescent="0.25">
      <c r="A45" s="56">
        <f>C45-'finite population'!$E$4</f>
        <v>29</v>
      </c>
      <c r="B45" s="56">
        <f>IF(C45&lt;'finite population'!$E$5,B44-1,1)</f>
        <v>1</v>
      </c>
      <c r="C45" s="56">
        <v>30</v>
      </c>
      <c r="D45" s="56">
        <f>IF(C45&gt;'finite population'!$E$5,0,IF(A45&gt;0,+D44*B45*$D$9/'finite population'!$E$4,+D44*B45*$D$9/C45))</f>
        <v>0</v>
      </c>
      <c r="E45" s="56">
        <f>IF(C45&gt;'finite population'!$E$5,0,IF(A45&gt;0,+E44*B45*$D$9/'finite population'!$E$4,+E44*B45*$D$9/C45))</f>
        <v>0</v>
      </c>
      <c r="F45" s="56">
        <f t="shared" si="0"/>
        <v>0</v>
      </c>
      <c r="G45" s="56">
        <f t="shared" si="1"/>
        <v>0</v>
      </c>
      <c r="H45" s="56">
        <f t="shared" si="2"/>
        <v>0</v>
      </c>
      <c r="I45" s="56">
        <f>IF(A45&lt;0,C45,'finite population'!$E$4)</f>
        <v>1</v>
      </c>
      <c r="J45" s="56">
        <f t="shared" si="3"/>
        <v>0</v>
      </c>
    </row>
    <row r="46" spans="1:10" x14ac:dyDescent="0.25">
      <c r="A46" s="56">
        <f>C46-'finite population'!$E$4</f>
        <v>30</v>
      </c>
      <c r="B46" s="56">
        <f>IF(C46&lt;'finite population'!$E$5,B45-1,1)</f>
        <v>1</v>
      </c>
      <c r="C46" s="56">
        <v>31</v>
      </c>
      <c r="D46" s="56">
        <f>IF(C46&gt;'finite population'!$E$5,0,IF(A46&gt;0,+D45*B46*$D$9/'finite population'!$E$4,+D45*B46*$D$9/C46))</f>
        <v>0</v>
      </c>
      <c r="E46" s="56">
        <f>IF(C46&gt;'finite population'!$E$5,0,IF(A46&gt;0,+E45*B46*$D$9/'finite population'!$E$4,+E45*B46*$D$9/C46))</f>
        <v>0</v>
      </c>
      <c r="F46" s="56">
        <f t="shared" si="0"/>
        <v>0</v>
      </c>
      <c r="G46" s="56">
        <f t="shared" si="1"/>
        <v>0</v>
      </c>
      <c r="H46" s="56">
        <f t="shared" si="2"/>
        <v>0</v>
      </c>
      <c r="I46" s="56">
        <f>IF(A46&lt;0,C46,'finite population'!$E$4)</f>
        <v>1</v>
      </c>
      <c r="J46" s="56">
        <f t="shared" si="3"/>
        <v>0</v>
      </c>
    </row>
    <row r="47" spans="1:10" x14ac:dyDescent="0.25">
      <c r="A47" s="56">
        <f>C47-'finite population'!$E$4</f>
        <v>31</v>
      </c>
      <c r="B47" s="56">
        <f>IF(C47&lt;'finite population'!$E$5,B46-1,1)</f>
        <v>1</v>
      </c>
      <c r="C47" s="56">
        <v>32</v>
      </c>
      <c r="D47" s="56">
        <f>IF(C47&gt;'finite population'!$E$5,0,IF(A47&gt;0,+D46*B47*$D$9/'finite population'!$E$4,+D46*B47*$D$9/C47))</f>
        <v>0</v>
      </c>
      <c r="E47" s="56">
        <f>IF(C47&gt;'finite population'!$E$5,0,IF(A47&gt;0,+E46*B47*$D$9/'finite population'!$E$4,+E46*B47*$D$9/C47))</f>
        <v>0</v>
      </c>
      <c r="F47" s="56">
        <f t="shared" si="0"/>
        <v>0</v>
      </c>
      <c r="G47" s="56">
        <f t="shared" si="1"/>
        <v>0</v>
      </c>
      <c r="H47" s="56">
        <f t="shared" si="2"/>
        <v>0</v>
      </c>
      <c r="I47" s="56">
        <f>IF(A47&lt;0,C47,'finite population'!$E$4)</f>
        <v>1</v>
      </c>
      <c r="J47" s="56">
        <f t="shared" si="3"/>
        <v>0</v>
      </c>
    </row>
    <row r="48" spans="1:10" x14ac:dyDescent="0.25">
      <c r="A48" s="56">
        <f>C48-'finite population'!$E$4</f>
        <v>32</v>
      </c>
      <c r="B48" s="56">
        <f>IF(C48&lt;'finite population'!$E$5,B47-1,1)</f>
        <v>1</v>
      </c>
      <c r="C48" s="56">
        <v>33</v>
      </c>
      <c r="D48" s="56">
        <f>IF(C48&gt;'finite population'!$E$5,0,IF(A48&gt;0,+D47*B48*$D$9/'finite population'!$E$4,+D47*B48*$D$9/C48))</f>
        <v>0</v>
      </c>
      <c r="E48" s="56">
        <f>IF(C48&gt;'finite population'!$E$5,0,IF(A48&gt;0,+E47*B48*$D$9/'finite population'!$E$4,+E47*B48*$D$9/C48))</f>
        <v>0</v>
      </c>
      <c r="F48" s="56">
        <f t="shared" si="0"/>
        <v>0</v>
      </c>
      <c r="G48" s="56">
        <f t="shared" si="1"/>
        <v>0</v>
      </c>
      <c r="H48" s="56">
        <f t="shared" si="2"/>
        <v>0</v>
      </c>
      <c r="I48" s="56">
        <f>IF(A48&lt;0,C48,'finite population'!$E$4)</f>
        <v>1</v>
      </c>
      <c r="J48" s="56">
        <f t="shared" si="3"/>
        <v>0</v>
      </c>
    </row>
    <row r="49" spans="1:10" x14ac:dyDescent="0.25">
      <c r="A49" s="56">
        <f>C49-'finite population'!$E$4</f>
        <v>33</v>
      </c>
      <c r="B49" s="56">
        <f>IF(C49&lt;'finite population'!$E$5,B48-1,1)</f>
        <v>1</v>
      </c>
      <c r="C49" s="56">
        <v>34</v>
      </c>
      <c r="D49" s="56">
        <f>IF(C49&gt;'finite population'!$E$5,0,IF(A49&gt;0,+D48*B49*$D$9/'finite population'!$E$4,+D48*B49*$D$9/C49))</f>
        <v>0</v>
      </c>
      <c r="E49" s="56">
        <f>IF(C49&gt;'finite population'!$E$5,0,IF(A49&gt;0,+E48*B49*$D$9/'finite population'!$E$4,+E48*B49*$D$9/C49))</f>
        <v>0</v>
      </c>
      <c r="F49" s="56">
        <f t="shared" si="0"/>
        <v>0</v>
      </c>
      <c r="G49" s="56">
        <f t="shared" si="1"/>
        <v>0</v>
      </c>
      <c r="H49" s="56">
        <f t="shared" si="2"/>
        <v>0</v>
      </c>
      <c r="I49" s="56">
        <f>IF(A49&lt;0,C49,'finite population'!$E$4)</f>
        <v>1</v>
      </c>
      <c r="J49" s="56">
        <f t="shared" si="3"/>
        <v>0</v>
      </c>
    </row>
    <row r="50" spans="1:10" x14ac:dyDescent="0.25">
      <c r="A50" s="56">
        <f>C50-'finite population'!$E$4</f>
        <v>34</v>
      </c>
      <c r="B50" s="56">
        <f>IF(C50&lt;'finite population'!$E$5,B49-1,1)</f>
        <v>1</v>
      </c>
      <c r="C50" s="56">
        <v>35</v>
      </c>
      <c r="D50" s="56">
        <f>IF(C50&gt;'finite population'!$E$5,0,IF(A50&gt;0,+D49*B50*$D$9/'finite population'!$E$4,+D49*B50*$D$9/C50))</f>
        <v>0</v>
      </c>
      <c r="E50" s="56">
        <f>IF(C50&gt;'finite population'!$E$5,0,IF(A50&gt;0,+E49*B50*$D$9/'finite population'!$E$4,+E49*B50*$D$9/C50))</f>
        <v>0</v>
      </c>
      <c r="F50" s="56">
        <f t="shared" si="0"/>
        <v>0</v>
      </c>
      <c r="G50" s="56">
        <f t="shared" si="1"/>
        <v>0</v>
      </c>
      <c r="H50" s="56">
        <f t="shared" si="2"/>
        <v>0</v>
      </c>
      <c r="I50" s="56">
        <f>IF(A50&lt;0,C50,'finite population'!$E$4)</f>
        <v>1</v>
      </c>
      <c r="J50" s="56">
        <f t="shared" si="3"/>
        <v>0</v>
      </c>
    </row>
    <row r="51" spans="1:10" x14ac:dyDescent="0.25">
      <c r="A51" s="56">
        <f>C51-'finite population'!$E$4</f>
        <v>35</v>
      </c>
      <c r="B51" s="56">
        <f>IF(C51&lt;'finite population'!$E$5,B50-1,1)</f>
        <v>1</v>
      </c>
      <c r="C51" s="56">
        <v>36</v>
      </c>
      <c r="D51" s="56">
        <f>IF(C51&gt;'finite population'!$E$5,0,IF(A51&gt;0,+D50*B51*$D$9/'finite population'!$E$4,+D50*B51*$D$9/C51))</f>
        <v>0</v>
      </c>
      <c r="E51" s="56">
        <f>IF(C51&gt;'finite population'!$E$5,0,IF(A51&gt;0,+E50*B51*$D$9/'finite population'!$E$4,+E50*B51*$D$9/C51))</f>
        <v>0</v>
      </c>
      <c r="F51" s="56">
        <f t="shared" si="0"/>
        <v>0</v>
      </c>
      <c r="G51" s="56">
        <f t="shared" si="1"/>
        <v>0</v>
      </c>
      <c r="H51" s="56">
        <f t="shared" si="2"/>
        <v>0</v>
      </c>
      <c r="I51" s="56">
        <f>IF(A51&lt;0,C51,'finite population'!$E$4)</f>
        <v>1</v>
      </c>
      <c r="J51" s="56">
        <f t="shared" si="3"/>
        <v>0</v>
      </c>
    </row>
    <row r="52" spans="1:10" x14ac:dyDescent="0.25">
      <c r="A52" s="56">
        <f>C52-'finite population'!$E$4</f>
        <v>36</v>
      </c>
      <c r="B52" s="56">
        <f>IF(C52&lt;'finite population'!$E$5,B51-1,1)</f>
        <v>1</v>
      </c>
      <c r="C52" s="56">
        <v>37</v>
      </c>
      <c r="D52" s="56">
        <f>IF(C52&gt;'finite population'!$E$5,0,IF(A52&gt;0,+D51*B52*$D$9/'finite population'!$E$4,+D51*B52*$D$9/C52))</f>
        <v>0</v>
      </c>
      <c r="E52" s="56">
        <f>IF(C52&gt;'finite population'!$E$5,0,IF(A52&gt;0,+E51*B52*$D$9/'finite population'!$E$4,+E51*B52*$D$9/C52))</f>
        <v>0</v>
      </c>
      <c r="F52" s="56">
        <f t="shared" si="0"/>
        <v>0</v>
      </c>
      <c r="G52" s="56">
        <f t="shared" si="1"/>
        <v>0</v>
      </c>
      <c r="H52" s="56">
        <f t="shared" si="2"/>
        <v>0</v>
      </c>
      <c r="I52" s="56">
        <f>IF(A52&lt;0,C52,'finite population'!$E$4)</f>
        <v>1</v>
      </c>
      <c r="J52" s="56">
        <f t="shared" si="3"/>
        <v>0</v>
      </c>
    </row>
    <row r="53" spans="1:10" x14ac:dyDescent="0.25">
      <c r="A53" s="56">
        <f>C53-'finite population'!$E$4</f>
        <v>37</v>
      </c>
      <c r="B53" s="56">
        <f>IF(C53&lt;'finite population'!$E$5,B52-1,1)</f>
        <v>1</v>
      </c>
      <c r="C53" s="56">
        <v>38</v>
      </c>
      <c r="D53" s="56">
        <f>IF(C53&gt;'finite population'!$E$5,0,IF(A53&gt;0,+D52*B53*$D$9/'finite population'!$E$4,+D52*B53*$D$9/C53))</f>
        <v>0</v>
      </c>
      <c r="E53" s="56">
        <f>IF(C53&gt;'finite population'!$E$5,0,IF(A53&gt;0,+E52*B53*$D$9/'finite population'!$E$4,+E52*B53*$D$9/C53))</f>
        <v>0</v>
      </c>
      <c r="F53" s="56">
        <f t="shared" si="0"/>
        <v>0</v>
      </c>
      <c r="G53" s="56">
        <f t="shared" si="1"/>
        <v>0</v>
      </c>
      <c r="H53" s="56">
        <f t="shared" si="2"/>
        <v>0</v>
      </c>
      <c r="I53" s="56">
        <f>IF(A53&lt;0,C53,'finite population'!$E$4)</f>
        <v>1</v>
      </c>
      <c r="J53" s="56">
        <f t="shared" si="3"/>
        <v>0</v>
      </c>
    </row>
    <row r="54" spans="1:10" x14ac:dyDescent="0.25">
      <c r="A54" s="56">
        <f>C54-'finite population'!$E$4</f>
        <v>38</v>
      </c>
      <c r="B54" s="56">
        <f>IF(C54&lt;'finite population'!$E$5,B53-1,1)</f>
        <v>1</v>
      </c>
      <c r="C54" s="56">
        <v>39</v>
      </c>
      <c r="D54" s="56">
        <f>IF(C54&gt;'finite population'!$E$5,0,IF(A54&gt;0,+D53*B54*$D$9/'finite population'!$E$4,+D53*B54*$D$9/C54))</f>
        <v>0</v>
      </c>
      <c r="E54" s="56">
        <f>IF(C54&gt;'finite population'!$E$5,0,IF(A54&gt;0,+E53*B54*$D$9/'finite population'!$E$4,+E53*B54*$D$9/C54))</f>
        <v>0</v>
      </c>
      <c r="F54" s="56">
        <f t="shared" si="0"/>
        <v>0</v>
      </c>
      <c r="G54" s="56">
        <f t="shared" si="1"/>
        <v>0</v>
      </c>
      <c r="H54" s="56">
        <f t="shared" si="2"/>
        <v>0</v>
      </c>
      <c r="I54" s="56">
        <f>IF(A54&lt;0,C54,'finite population'!$E$4)</f>
        <v>1</v>
      </c>
      <c r="J54" s="56">
        <f t="shared" si="3"/>
        <v>0</v>
      </c>
    </row>
    <row r="55" spans="1:10" x14ac:dyDescent="0.25">
      <c r="A55" s="56">
        <f>C55-'finite population'!$E$4</f>
        <v>39</v>
      </c>
      <c r="B55" s="56">
        <f>IF(C55&lt;'finite population'!$E$5,B54-1,1)</f>
        <v>1</v>
      </c>
      <c r="C55" s="56">
        <v>40</v>
      </c>
      <c r="D55" s="56">
        <f>IF(C55&gt;'finite population'!$E$5,0,IF(A55&gt;0,+D54*B55*$D$9/'finite population'!$E$4,+D54*B55*$D$9/C55))</f>
        <v>0</v>
      </c>
      <c r="E55" s="56">
        <f>IF(C55&gt;'finite population'!$E$5,0,IF(A55&gt;0,+E54*B55*$D$9/'finite population'!$E$4,+E54*B55*$D$9/C55))</f>
        <v>0</v>
      </c>
      <c r="F55" s="56">
        <f t="shared" si="0"/>
        <v>0</v>
      </c>
      <c r="G55" s="56">
        <f t="shared" si="1"/>
        <v>0</v>
      </c>
      <c r="H55" s="56">
        <f t="shared" si="2"/>
        <v>0</v>
      </c>
      <c r="I55" s="56">
        <f>IF(A55&lt;0,C55,'finite population'!$E$4)</f>
        <v>1</v>
      </c>
      <c r="J55" s="56">
        <f t="shared" si="3"/>
        <v>0</v>
      </c>
    </row>
    <row r="56" spans="1:10" x14ac:dyDescent="0.25">
      <c r="A56" s="56">
        <f>C56-'finite population'!$E$4</f>
        <v>40</v>
      </c>
      <c r="B56" s="56">
        <f>IF(C56&lt;'finite population'!$E$5,B55-1,1)</f>
        <v>1</v>
      </c>
      <c r="C56" s="56">
        <v>41</v>
      </c>
      <c r="D56" s="56">
        <f>IF(C56&gt;'finite population'!$E$5,0,IF(A56&gt;0,+D55*B56*$D$9/'finite population'!$E$4,+D55*B56*$D$9/C56))</f>
        <v>0</v>
      </c>
      <c r="E56" s="56">
        <f>IF(C56&gt;'finite population'!$E$5,0,IF(A56&gt;0,+E55*B56*$D$9/'finite population'!$E$4,+E55*B56*$D$9/C56))</f>
        <v>0</v>
      </c>
      <c r="F56" s="56">
        <f t="shared" si="0"/>
        <v>0</v>
      </c>
      <c r="G56" s="56">
        <f t="shared" si="1"/>
        <v>0</v>
      </c>
      <c r="H56" s="56">
        <f t="shared" si="2"/>
        <v>0</v>
      </c>
      <c r="I56" s="56">
        <f>IF(A56&lt;0,C56,'finite population'!$E$4)</f>
        <v>1</v>
      </c>
      <c r="J56" s="56">
        <f t="shared" si="3"/>
        <v>0</v>
      </c>
    </row>
    <row r="57" spans="1:10" x14ac:dyDescent="0.25">
      <c r="A57" s="56">
        <f>C57-'finite population'!$E$4</f>
        <v>41</v>
      </c>
      <c r="B57" s="56">
        <f>IF(C57&lt;'finite population'!$E$5,B56-1,1)</f>
        <v>1</v>
      </c>
      <c r="C57" s="56">
        <v>42</v>
      </c>
      <c r="D57" s="56">
        <f>IF(C57&gt;'finite population'!$E$5,0,IF(A57&gt;0,+D56*B57*$D$9/'finite population'!$E$4,+D56*B57*$D$9/C57))</f>
        <v>0</v>
      </c>
      <c r="E57" s="56">
        <f>IF(C57&gt;'finite population'!$E$5,0,IF(A57&gt;0,+E56*B57*$D$9/'finite population'!$E$4,+E56*B57*$D$9/C57))</f>
        <v>0</v>
      </c>
      <c r="F57" s="56">
        <f t="shared" si="0"/>
        <v>0</v>
      </c>
      <c r="G57" s="56">
        <f t="shared" si="1"/>
        <v>0</v>
      </c>
      <c r="H57" s="56">
        <f t="shared" si="2"/>
        <v>0</v>
      </c>
      <c r="I57" s="56">
        <f>IF(A57&lt;0,C57,'finite population'!$E$4)</f>
        <v>1</v>
      </c>
      <c r="J57" s="56">
        <f t="shared" si="3"/>
        <v>0</v>
      </c>
    </row>
    <row r="58" spans="1:10" x14ac:dyDescent="0.25">
      <c r="A58" s="56">
        <f>C58-'finite population'!$E$4</f>
        <v>42</v>
      </c>
      <c r="B58" s="56">
        <f>IF(C58&lt;'finite population'!$E$5,B57-1,1)</f>
        <v>1</v>
      </c>
      <c r="C58" s="56">
        <v>43</v>
      </c>
      <c r="D58" s="56">
        <f>IF(C58&gt;'finite population'!$E$5,0,IF(A58&gt;0,+D57*B58*$D$9/'finite population'!$E$4,+D57*B58*$D$9/C58))</f>
        <v>0</v>
      </c>
      <c r="E58" s="56">
        <f>IF(C58&gt;'finite population'!$E$5,0,IF(A58&gt;0,+E57*B58*$D$9/'finite population'!$E$4,+E57*B58*$D$9/C58))</f>
        <v>0</v>
      </c>
      <c r="F58" s="56">
        <f t="shared" si="0"/>
        <v>0</v>
      </c>
      <c r="G58" s="56">
        <f t="shared" si="1"/>
        <v>0</v>
      </c>
      <c r="H58" s="56">
        <f t="shared" si="2"/>
        <v>0</v>
      </c>
      <c r="I58" s="56">
        <f>IF(A58&lt;0,C58,'finite population'!$E$4)</f>
        <v>1</v>
      </c>
      <c r="J58" s="56">
        <f t="shared" si="3"/>
        <v>0</v>
      </c>
    </row>
    <row r="59" spans="1:10" x14ac:dyDescent="0.25">
      <c r="A59" s="56">
        <f>C59-'finite population'!$E$4</f>
        <v>43</v>
      </c>
      <c r="B59" s="56">
        <f>IF(C59&lt;'finite population'!$E$5,B58-1,1)</f>
        <v>1</v>
      </c>
      <c r="C59" s="56">
        <v>44</v>
      </c>
      <c r="D59" s="56">
        <f>IF(C59&gt;'finite population'!$E$5,0,IF(A59&gt;0,+D58*B59*$D$9/'finite population'!$E$4,+D58*B59*$D$9/C59))</f>
        <v>0</v>
      </c>
      <c r="E59" s="56">
        <f>IF(C59&gt;'finite population'!$E$5,0,IF(A59&gt;0,+E58*B59*$D$9/'finite population'!$E$4,+E58*B59*$D$9/C59))</f>
        <v>0</v>
      </c>
      <c r="F59" s="56">
        <f t="shared" si="0"/>
        <v>0</v>
      </c>
      <c r="G59" s="56">
        <f t="shared" si="1"/>
        <v>0</v>
      </c>
      <c r="H59" s="56">
        <f t="shared" si="2"/>
        <v>0</v>
      </c>
      <c r="I59" s="56">
        <f>IF(A59&lt;0,C59,'finite population'!$E$4)</f>
        <v>1</v>
      </c>
      <c r="J59" s="56">
        <f t="shared" si="3"/>
        <v>0</v>
      </c>
    </row>
    <row r="60" spans="1:10" x14ac:dyDescent="0.25">
      <c r="A60" s="56">
        <f>C60-'finite population'!$E$4</f>
        <v>44</v>
      </c>
      <c r="B60" s="56">
        <f>IF(C60&lt;'finite population'!$E$5,B59-1,1)</f>
        <v>1</v>
      </c>
      <c r="C60" s="56">
        <v>45</v>
      </c>
      <c r="D60" s="56">
        <f>IF(C60&gt;'finite population'!$E$5,0,IF(A60&gt;0,+D59*B60*$D$9/'finite population'!$E$4,+D59*B60*$D$9/C60))</f>
        <v>0</v>
      </c>
      <c r="E60" s="56">
        <f>IF(C60&gt;'finite population'!$E$5,0,IF(A60&gt;0,+E59*B60*$D$9/'finite population'!$E$4,+E59*B60*$D$9/C60))</f>
        <v>0</v>
      </c>
      <c r="F60" s="56">
        <f t="shared" si="0"/>
        <v>0</v>
      </c>
      <c r="G60" s="56">
        <f t="shared" si="1"/>
        <v>0</v>
      </c>
      <c r="H60" s="56">
        <f t="shared" si="2"/>
        <v>0</v>
      </c>
      <c r="I60" s="56">
        <f>IF(A60&lt;0,C60,'finite population'!$E$4)</f>
        <v>1</v>
      </c>
      <c r="J60" s="56">
        <f t="shared" si="3"/>
        <v>0</v>
      </c>
    </row>
    <row r="61" spans="1:10" x14ac:dyDescent="0.25">
      <c r="A61" s="56">
        <f>C61-'finite population'!$E$4</f>
        <v>45</v>
      </c>
      <c r="B61" s="56">
        <f>IF(C61&lt;'finite population'!$E$5,B60-1,1)</f>
        <v>1</v>
      </c>
      <c r="C61" s="56">
        <v>46</v>
      </c>
      <c r="D61" s="56">
        <f>IF(C61&gt;'finite population'!$E$5,0,IF(A61&gt;0,+D60*B61*$D$9/'finite population'!$E$4,+D60*B61*$D$9/C61))</f>
        <v>0</v>
      </c>
      <c r="E61" s="56">
        <f>IF(C61&gt;'finite population'!$E$5,0,IF(A61&gt;0,+E60*B61*$D$9/'finite population'!$E$4,+E60*B61*$D$9/C61))</f>
        <v>0</v>
      </c>
      <c r="F61" s="56">
        <f t="shared" si="0"/>
        <v>0</v>
      </c>
      <c r="G61" s="56">
        <f t="shared" si="1"/>
        <v>0</v>
      </c>
      <c r="H61" s="56">
        <f t="shared" si="2"/>
        <v>0</v>
      </c>
      <c r="I61" s="56">
        <f>IF(A61&lt;0,C61,'finite population'!$E$4)</f>
        <v>1</v>
      </c>
      <c r="J61" s="56">
        <f t="shared" si="3"/>
        <v>0</v>
      </c>
    </row>
    <row r="62" spans="1:10" x14ac:dyDescent="0.25">
      <c r="A62" s="56">
        <f>C62-'finite population'!$E$4</f>
        <v>46</v>
      </c>
      <c r="B62" s="56">
        <f>IF(C62&lt;'finite population'!$E$5,B61-1,1)</f>
        <v>1</v>
      </c>
      <c r="C62" s="56">
        <v>47</v>
      </c>
      <c r="D62" s="56">
        <f>IF(C62&gt;'finite population'!$E$5,0,IF(A62&gt;0,+D61*B62*$D$9/'finite population'!$E$4,+D61*B62*$D$9/C62))</f>
        <v>0</v>
      </c>
      <c r="E62" s="56">
        <f>IF(C62&gt;'finite population'!$E$5,0,IF(A62&gt;0,+E61*B62*$D$9/'finite population'!$E$4,+E61*B62*$D$9/C62))</f>
        <v>0</v>
      </c>
      <c r="F62" s="56">
        <f t="shared" si="0"/>
        <v>0</v>
      </c>
      <c r="G62" s="56">
        <f t="shared" si="1"/>
        <v>0</v>
      </c>
      <c r="H62" s="56">
        <f t="shared" si="2"/>
        <v>0</v>
      </c>
      <c r="I62" s="56">
        <f>IF(A62&lt;0,C62,'finite population'!$E$4)</f>
        <v>1</v>
      </c>
      <c r="J62" s="56">
        <f t="shared" si="3"/>
        <v>0</v>
      </c>
    </row>
    <row r="63" spans="1:10" x14ac:dyDescent="0.25">
      <c r="A63" s="56">
        <f>C63-'finite population'!$E$4</f>
        <v>47</v>
      </c>
      <c r="B63" s="56">
        <f>IF(C63&lt;'finite population'!$E$5,B62-1,1)</f>
        <v>1</v>
      </c>
      <c r="C63" s="56">
        <v>48</v>
      </c>
      <c r="D63" s="56">
        <f>IF(C63&gt;'finite population'!$E$5,0,IF(A63&gt;0,+D62*B63*$D$9/'finite population'!$E$4,+D62*B63*$D$9/C63))</f>
        <v>0</v>
      </c>
      <c r="E63" s="56">
        <f>IF(C63&gt;'finite population'!$E$5,0,IF(A63&gt;0,+E62*B63*$D$9/'finite population'!$E$4,+E62*B63*$D$9/C63))</f>
        <v>0</v>
      </c>
      <c r="F63" s="56">
        <f t="shared" si="0"/>
        <v>0</v>
      </c>
      <c r="G63" s="56">
        <f t="shared" si="1"/>
        <v>0</v>
      </c>
      <c r="H63" s="56">
        <f t="shared" si="2"/>
        <v>0</v>
      </c>
      <c r="I63" s="56">
        <f>IF(A63&lt;0,C63,'finite population'!$E$4)</f>
        <v>1</v>
      </c>
      <c r="J63" s="56">
        <f t="shared" si="3"/>
        <v>0</v>
      </c>
    </row>
    <row r="64" spans="1:10" x14ac:dyDescent="0.25">
      <c r="A64" s="56">
        <f>C64-'finite population'!$E$4</f>
        <v>48</v>
      </c>
      <c r="B64" s="56">
        <f>IF(C64&lt;'finite population'!$E$5,B63-1,1)</f>
        <v>1</v>
      </c>
      <c r="C64" s="56">
        <v>49</v>
      </c>
      <c r="D64" s="56">
        <f>IF(C64&gt;'finite population'!$E$5,0,IF(A64&gt;0,+D63*B64*$D$9/'finite population'!$E$4,+D63*B64*$D$9/C64))</f>
        <v>0</v>
      </c>
      <c r="E64" s="56">
        <f>IF(C64&gt;'finite population'!$E$5,0,IF(A64&gt;0,+E63*B64*$D$9/'finite population'!$E$4,+E63*B64*$D$9/C64))</f>
        <v>0</v>
      </c>
      <c r="F64" s="56">
        <f t="shared" si="0"/>
        <v>0</v>
      </c>
      <c r="G64" s="56">
        <f t="shared" si="1"/>
        <v>0</v>
      </c>
      <c r="H64" s="56">
        <f t="shared" si="2"/>
        <v>0</v>
      </c>
      <c r="I64" s="56">
        <f>IF(A64&lt;0,C64,'finite population'!$E$4)</f>
        <v>1</v>
      </c>
      <c r="J64" s="56">
        <f t="shared" si="3"/>
        <v>0</v>
      </c>
    </row>
    <row r="65" spans="1:10" x14ac:dyDescent="0.25">
      <c r="A65" s="56">
        <f>C65-'finite population'!$E$4</f>
        <v>49</v>
      </c>
      <c r="B65" s="56">
        <f>IF(C65&lt;'finite population'!$E$5,B64-1,1)</f>
        <v>1</v>
      </c>
      <c r="C65" s="56">
        <v>50</v>
      </c>
      <c r="D65" s="56">
        <f>IF(C65&gt;'finite population'!$E$5,0,IF(A65&gt;0,+D64*B65*$D$9/'finite population'!$E$4,+D64*B65*$D$9/C65))</f>
        <v>0</v>
      </c>
      <c r="E65" s="56">
        <f>IF(C65&gt;'finite population'!$E$5,0,IF(A65&gt;0,+E64*B65*$D$9/'finite population'!$E$4,+E64*B65*$D$9/C65))</f>
        <v>0</v>
      </c>
      <c r="F65" s="56">
        <f t="shared" si="0"/>
        <v>0</v>
      </c>
      <c r="G65" s="56">
        <f t="shared" si="1"/>
        <v>0</v>
      </c>
      <c r="H65" s="56">
        <f t="shared" si="2"/>
        <v>0</v>
      </c>
      <c r="I65" s="56">
        <f>IF(A65&lt;0,C65,'finite population'!$E$4)</f>
        <v>1</v>
      </c>
      <c r="J65" s="56">
        <f t="shared" si="3"/>
        <v>0</v>
      </c>
    </row>
    <row r="66" spans="1:10" x14ac:dyDescent="0.25">
      <c r="A66" s="56">
        <f>C66-'finite population'!$E$4</f>
        <v>50</v>
      </c>
      <c r="B66" s="56">
        <f>IF(C66&lt;'finite population'!$E$5,B65-1,1)</f>
        <v>1</v>
      </c>
      <c r="C66" s="56">
        <v>51</v>
      </c>
      <c r="D66" s="56">
        <f>IF(C66&gt;'finite population'!$E$5,0,IF(A66&gt;0,+D65*B66*$D$9/'finite population'!$E$4,+D65*B66*$D$9/C66))</f>
        <v>0</v>
      </c>
      <c r="E66" s="56">
        <f>IF(C66&gt;'finite population'!$E$5,0,IF(A66&gt;0,+E65*B66*$D$9/'finite population'!$E$4,+E65*B66*$D$9/C66))</f>
        <v>0</v>
      </c>
      <c r="F66" s="56">
        <f t="shared" si="0"/>
        <v>0</v>
      </c>
      <c r="G66" s="56">
        <f t="shared" si="1"/>
        <v>0</v>
      </c>
      <c r="H66" s="56">
        <f t="shared" si="2"/>
        <v>0</v>
      </c>
      <c r="I66" s="56">
        <f>IF(A66&lt;0,C66,'finite population'!$E$4)</f>
        <v>1</v>
      </c>
      <c r="J66" s="56">
        <f t="shared" si="3"/>
        <v>0</v>
      </c>
    </row>
    <row r="67" spans="1:10" x14ac:dyDescent="0.25">
      <c r="A67" s="56">
        <f>C67-'finite population'!$E$4</f>
        <v>51</v>
      </c>
      <c r="B67" s="56">
        <f>IF(C67&lt;'finite population'!$E$5,B66-1,1)</f>
        <v>1</v>
      </c>
      <c r="C67" s="56">
        <v>52</v>
      </c>
      <c r="D67" s="56">
        <f>IF(C67&gt;'finite population'!$E$5,0,IF(A67&gt;0,+D66*B67*$D$9/'finite population'!$E$4,+D66*B67*$D$9/C67))</f>
        <v>0</v>
      </c>
      <c r="E67" s="56">
        <f>IF(C67&gt;'finite population'!$E$5,0,IF(A67&gt;0,+E66*B67*$D$9/'finite population'!$E$4,+E66*B67*$D$9/C67))</f>
        <v>0</v>
      </c>
      <c r="F67" s="56">
        <f t="shared" si="0"/>
        <v>0</v>
      </c>
      <c r="G67" s="56">
        <f t="shared" si="1"/>
        <v>0</v>
      </c>
      <c r="H67" s="56">
        <f t="shared" si="2"/>
        <v>0</v>
      </c>
      <c r="I67" s="56">
        <f>IF(A67&lt;0,C67,'finite population'!$E$4)</f>
        <v>1</v>
      </c>
      <c r="J67" s="56">
        <f t="shared" si="3"/>
        <v>0</v>
      </c>
    </row>
    <row r="68" spans="1:10" x14ac:dyDescent="0.25">
      <c r="A68" s="56">
        <f>C68-'finite population'!$E$4</f>
        <v>52</v>
      </c>
      <c r="B68" s="56">
        <f>IF(C68&lt;'finite population'!$E$5,B67-1,1)</f>
        <v>1</v>
      </c>
      <c r="C68" s="56">
        <v>53</v>
      </c>
      <c r="D68" s="56">
        <f>IF(C68&gt;'finite population'!$E$5,0,IF(A68&gt;0,+D67*B68*$D$9/'finite population'!$E$4,+D67*B68*$D$9/C68))</f>
        <v>0</v>
      </c>
      <c r="E68" s="56">
        <f>IF(C68&gt;'finite population'!$E$5,0,IF(A68&gt;0,+E67*B68*$D$9/'finite population'!$E$4,+E67*B68*$D$9/C68))</f>
        <v>0</v>
      </c>
      <c r="F68" s="56">
        <f t="shared" si="0"/>
        <v>0</v>
      </c>
      <c r="G68" s="56">
        <f t="shared" si="1"/>
        <v>0</v>
      </c>
      <c r="H68" s="56">
        <f t="shared" si="2"/>
        <v>0</v>
      </c>
      <c r="I68" s="56">
        <f>IF(A68&lt;0,C68,'finite population'!$E$4)</f>
        <v>1</v>
      </c>
      <c r="J68" s="56">
        <f t="shared" si="3"/>
        <v>0</v>
      </c>
    </row>
    <row r="69" spans="1:10" x14ac:dyDescent="0.25">
      <c r="A69" s="56">
        <f>C69-'finite population'!$E$4</f>
        <v>53</v>
      </c>
      <c r="B69" s="56">
        <f>IF(C69&lt;'finite population'!$E$5,B68-1,1)</f>
        <v>1</v>
      </c>
      <c r="C69" s="56">
        <v>54</v>
      </c>
      <c r="D69" s="56">
        <f>IF(C69&gt;'finite population'!$E$5,0,IF(A69&gt;0,+D68*B69*$D$9/'finite population'!$E$4,+D68*B69*$D$9/C69))</f>
        <v>0</v>
      </c>
      <c r="E69" s="56">
        <f>IF(C69&gt;'finite population'!$E$5,0,IF(A69&gt;0,+E68*B69*$D$9/'finite population'!$E$4,+E68*B69*$D$9/C69))</f>
        <v>0</v>
      </c>
      <c r="F69" s="56">
        <f t="shared" si="0"/>
        <v>0</v>
      </c>
      <c r="G69" s="56">
        <f t="shared" si="1"/>
        <v>0</v>
      </c>
      <c r="H69" s="56">
        <f t="shared" si="2"/>
        <v>0</v>
      </c>
      <c r="I69" s="56">
        <f>IF(A69&lt;0,C69,'finite population'!$E$4)</f>
        <v>1</v>
      </c>
      <c r="J69" s="56">
        <f t="shared" si="3"/>
        <v>0</v>
      </c>
    </row>
    <row r="70" spans="1:10" x14ac:dyDescent="0.25">
      <c r="A70" s="56">
        <f>C70-'finite population'!$E$4</f>
        <v>54</v>
      </c>
      <c r="B70" s="56">
        <f>IF(C70&lt;'finite population'!$E$5,B69-1,1)</f>
        <v>1</v>
      </c>
      <c r="C70" s="56">
        <v>55</v>
      </c>
      <c r="D70" s="56">
        <f>IF(C70&gt;'finite population'!$E$5,0,IF(A70&gt;0,+D69*B70*$D$9/'finite population'!$E$4,+D69*B70*$D$9/C70))</f>
        <v>0</v>
      </c>
      <c r="E70" s="56">
        <f>IF(C70&gt;'finite population'!$E$5,0,IF(A70&gt;0,+E69*B70*$D$9/'finite population'!$E$4,+E69*B70*$D$9/C70))</f>
        <v>0</v>
      </c>
      <c r="F70" s="56">
        <f t="shared" si="0"/>
        <v>0</v>
      </c>
      <c r="G70" s="56">
        <f t="shared" si="1"/>
        <v>0</v>
      </c>
      <c r="H70" s="56">
        <f t="shared" si="2"/>
        <v>0</v>
      </c>
      <c r="I70" s="56">
        <f>IF(A70&lt;0,C70,'finite population'!$E$4)</f>
        <v>1</v>
      </c>
      <c r="J70" s="56">
        <f t="shared" si="3"/>
        <v>0</v>
      </c>
    </row>
    <row r="71" spans="1:10" x14ac:dyDescent="0.25">
      <c r="A71" s="56">
        <f>C71-'finite population'!$E$4</f>
        <v>55</v>
      </c>
      <c r="B71" s="56">
        <f>IF(C71&lt;'finite population'!$E$5,B70-1,1)</f>
        <v>1</v>
      </c>
      <c r="C71" s="56">
        <v>56</v>
      </c>
      <c r="D71" s="56">
        <f>IF(C71&gt;'finite population'!$E$5,0,IF(A71&gt;0,+D70*B71*$D$9/'finite population'!$E$4,+D70*B71*$D$9/C71))</f>
        <v>0</v>
      </c>
      <c r="E71" s="56">
        <f>IF(C71&gt;'finite population'!$E$5,0,IF(A71&gt;0,+E70*B71*$D$9/'finite population'!$E$4,+E70*B71*$D$9/C71))</f>
        <v>0</v>
      </c>
      <c r="F71" s="56">
        <f t="shared" si="0"/>
        <v>0</v>
      </c>
      <c r="G71" s="56">
        <f t="shared" si="1"/>
        <v>0</v>
      </c>
      <c r="H71" s="56">
        <f t="shared" si="2"/>
        <v>0</v>
      </c>
      <c r="I71" s="56">
        <f>IF(A71&lt;0,C71,'finite population'!$E$4)</f>
        <v>1</v>
      </c>
      <c r="J71" s="56">
        <f t="shared" si="3"/>
        <v>0</v>
      </c>
    </row>
    <row r="72" spans="1:10" x14ac:dyDescent="0.25">
      <c r="A72" s="56">
        <f>C72-'finite population'!$E$4</f>
        <v>56</v>
      </c>
      <c r="B72" s="56">
        <f>IF(C72&lt;'finite population'!$E$5,B71-1,1)</f>
        <v>1</v>
      </c>
      <c r="C72" s="56">
        <v>57</v>
      </c>
      <c r="D72" s="56">
        <f>IF(C72&gt;'finite population'!$E$5,0,IF(A72&gt;0,+D71*B72*$D$9/'finite population'!$E$4,+D71*B72*$D$9/C72))</f>
        <v>0</v>
      </c>
      <c r="E72" s="56">
        <f>IF(C72&gt;'finite population'!$E$5,0,IF(A72&gt;0,+E71*B72*$D$9/'finite population'!$E$4,+E71*B72*$D$9/C72))</f>
        <v>0</v>
      </c>
      <c r="F72" s="56">
        <f t="shared" si="0"/>
        <v>0</v>
      </c>
      <c r="G72" s="56">
        <f t="shared" si="1"/>
        <v>0</v>
      </c>
      <c r="H72" s="56">
        <f t="shared" si="2"/>
        <v>0</v>
      </c>
      <c r="I72" s="56">
        <f>IF(A72&lt;0,C72,'finite population'!$E$4)</f>
        <v>1</v>
      </c>
      <c r="J72" s="56">
        <f t="shared" si="3"/>
        <v>0</v>
      </c>
    </row>
    <row r="73" spans="1:10" x14ac:dyDescent="0.25">
      <c r="A73" s="56">
        <f>C73-'finite population'!$E$4</f>
        <v>57</v>
      </c>
      <c r="B73" s="56">
        <f>IF(C73&lt;'finite population'!$E$5,B72-1,1)</f>
        <v>1</v>
      </c>
      <c r="C73" s="56">
        <v>58</v>
      </c>
      <c r="D73" s="56">
        <f>IF(C73&gt;'finite population'!$E$5,0,IF(A73&gt;0,+D72*B73*$D$9/'finite population'!$E$4,+D72*B73*$D$9/C73))</f>
        <v>0</v>
      </c>
      <c r="E73" s="56">
        <f>IF(C73&gt;'finite population'!$E$5,0,IF(A73&gt;0,+E72*B73*$D$9/'finite population'!$E$4,+E72*B73*$D$9/C73))</f>
        <v>0</v>
      </c>
      <c r="F73" s="56">
        <f t="shared" si="0"/>
        <v>0</v>
      </c>
      <c r="G73" s="56">
        <f t="shared" si="1"/>
        <v>0</v>
      </c>
      <c r="H73" s="56">
        <f t="shared" si="2"/>
        <v>0</v>
      </c>
      <c r="I73" s="56">
        <f>IF(A73&lt;0,C73,'finite population'!$E$4)</f>
        <v>1</v>
      </c>
      <c r="J73" s="56">
        <f t="shared" si="3"/>
        <v>0</v>
      </c>
    </row>
    <row r="74" spans="1:10" x14ac:dyDescent="0.25">
      <c r="A74" s="56">
        <f>C74-'finite population'!$E$4</f>
        <v>58</v>
      </c>
      <c r="B74" s="56">
        <f>IF(C74&lt;'finite population'!$E$5,B73-1,1)</f>
        <v>1</v>
      </c>
      <c r="C74" s="56">
        <v>59</v>
      </c>
      <c r="D74" s="56">
        <f>IF(C74&gt;'finite population'!$E$5,0,IF(A74&gt;0,+D73*B74*$D$9/'finite population'!$E$4,+D73*B74*$D$9/C74))</f>
        <v>0</v>
      </c>
      <c r="E74" s="56">
        <f>IF(C74&gt;'finite population'!$E$5,0,IF(A74&gt;0,+E73*B74*$D$9/'finite population'!$E$4,+E73*B74*$D$9/C74))</f>
        <v>0</v>
      </c>
      <c r="F74" s="56">
        <f t="shared" si="0"/>
        <v>0</v>
      </c>
      <c r="G74" s="56">
        <f t="shared" si="1"/>
        <v>0</v>
      </c>
      <c r="H74" s="56">
        <f t="shared" si="2"/>
        <v>0</v>
      </c>
      <c r="I74" s="56">
        <f>IF(A74&lt;0,C74,'finite population'!$E$4)</f>
        <v>1</v>
      </c>
      <c r="J74" s="56">
        <f t="shared" si="3"/>
        <v>0</v>
      </c>
    </row>
    <row r="75" spans="1:10" x14ac:dyDescent="0.25">
      <c r="A75" s="56">
        <f>C75-'finite population'!$E$4</f>
        <v>59</v>
      </c>
      <c r="B75" s="56">
        <f>IF(C75&lt;'finite population'!$E$5,B74-1,1)</f>
        <v>1</v>
      </c>
      <c r="C75" s="56">
        <v>60</v>
      </c>
      <c r="D75" s="56">
        <f>IF(C75&gt;'finite population'!$E$5,0,IF(A75&gt;0,+D74*B75*$D$9/'finite population'!$E$4,+D74*B75*$D$9/C75))</f>
        <v>0</v>
      </c>
      <c r="E75" s="56">
        <f>IF(C75&gt;'finite population'!$E$5,0,IF(A75&gt;0,+E74*B75*$D$9/'finite population'!$E$4,+E74*B75*$D$9/C75))</f>
        <v>0</v>
      </c>
      <c r="F75" s="56">
        <f t="shared" si="0"/>
        <v>0</v>
      </c>
      <c r="G75" s="56">
        <f t="shared" si="1"/>
        <v>0</v>
      </c>
      <c r="H75" s="56">
        <f t="shared" si="2"/>
        <v>0</v>
      </c>
      <c r="I75" s="56">
        <f>IF(A75&lt;0,C75,'finite population'!$E$4)</f>
        <v>1</v>
      </c>
      <c r="J75" s="56">
        <f t="shared" si="3"/>
        <v>0</v>
      </c>
    </row>
    <row r="76" spans="1:10" x14ac:dyDescent="0.25">
      <c r="A76" s="56">
        <f>C76-'finite population'!$E$4</f>
        <v>60</v>
      </c>
      <c r="B76" s="56">
        <f>IF(C76&lt;'finite population'!$E$5,B75-1,1)</f>
        <v>1</v>
      </c>
      <c r="C76" s="56">
        <v>61</v>
      </c>
      <c r="D76" s="56">
        <f>IF(C76&gt;'finite population'!$E$5,0,IF(A76&gt;0,+D75*B76*$D$9/'finite population'!$E$4,+D75*B76*$D$9/C76))</f>
        <v>0</v>
      </c>
      <c r="E76" s="56">
        <f>IF(C76&gt;'finite population'!$E$5,0,IF(A76&gt;0,+E75*B76*$D$9/'finite population'!$E$4,+E75*B76*$D$9/C76))</f>
        <v>0</v>
      </c>
      <c r="F76" s="56">
        <f t="shared" si="0"/>
        <v>0</v>
      </c>
      <c r="G76" s="56">
        <f t="shared" si="1"/>
        <v>0</v>
      </c>
      <c r="H76" s="56">
        <f t="shared" si="2"/>
        <v>0</v>
      </c>
      <c r="I76" s="56">
        <f>IF(A76&lt;0,C76,'finite population'!$E$4)</f>
        <v>1</v>
      </c>
      <c r="J76" s="56">
        <f t="shared" si="3"/>
        <v>0</v>
      </c>
    </row>
    <row r="77" spans="1:10" x14ac:dyDescent="0.25">
      <c r="A77" s="56">
        <f>C77-'finite population'!$E$4</f>
        <v>61</v>
      </c>
      <c r="B77" s="56">
        <f>IF(C77&lt;'finite population'!$E$5,B76-1,1)</f>
        <v>1</v>
      </c>
      <c r="C77" s="56">
        <v>62</v>
      </c>
      <c r="D77" s="56">
        <f>IF(C77&gt;'finite population'!$E$5,0,IF(A77&gt;0,+D76*B77*$D$9/'finite population'!$E$4,+D76*B77*$D$9/C77))</f>
        <v>0</v>
      </c>
      <c r="E77" s="56">
        <f>IF(C77&gt;'finite population'!$E$5,0,IF(A77&gt;0,+E76*B77*$D$9/'finite population'!$E$4,+E76*B77*$D$9/C77))</f>
        <v>0</v>
      </c>
      <c r="F77" s="56">
        <f t="shared" si="0"/>
        <v>0</v>
      </c>
      <c r="G77" s="56">
        <f t="shared" si="1"/>
        <v>0</v>
      </c>
      <c r="H77" s="56">
        <f t="shared" si="2"/>
        <v>0</v>
      </c>
      <c r="I77" s="56">
        <f>IF(A77&lt;0,C77,'finite population'!$E$4)</f>
        <v>1</v>
      </c>
      <c r="J77" s="56">
        <f t="shared" si="3"/>
        <v>0</v>
      </c>
    </row>
    <row r="78" spans="1:10" x14ac:dyDescent="0.25">
      <c r="A78" s="56">
        <f>C78-'finite population'!$E$4</f>
        <v>62</v>
      </c>
      <c r="B78" s="56">
        <f>IF(C78&lt;'finite population'!$E$5,B77-1,1)</f>
        <v>1</v>
      </c>
      <c r="C78" s="56">
        <v>63</v>
      </c>
      <c r="D78" s="56">
        <f>IF(C78&gt;'finite population'!$E$5,0,IF(A78&gt;0,+D77*B78*$D$9/'finite population'!$E$4,+D77*B78*$D$9/C78))</f>
        <v>0</v>
      </c>
      <c r="E78" s="56">
        <f>IF(C78&gt;'finite population'!$E$5,0,IF(A78&gt;0,+E77*B78*$D$9/'finite population'!$E$4,+E77*B78*$D$9/C78))</f>
        <v>0</v>
      </c>
      <c r="F78" s="56">
        <f t="shared" si="0"/>
        <v>0</v>
      </c>
      <c r="G78" s="56">
        <f t="shared" si="1"/>
        <v>0</v>
      </c>
      <c r="H78" s="56">
        <f t="shared" si="2"/>
        <v>0</v>
      </c>
      <c r="I78" s="56">
        <f>IF(A78&lt;0,C78,'finite population'!$E$4)</f>
        <v>1</v>
      </c>
      <c r="J78" s="56">
        <f t="shared" si="3"/>
        <v>0</v>
      </c>
    </row>
    <row r="79" spans="1:10" x14ac:dyDescent="0.25">
      <c r="A79" s="56">
        <f>C79-'finite population'!$E$4</f>
        <v>63</v>
      </c>
      <c r="B79" s="56">
        <f>IF(C79&lt;'finite population'!$E$5,B78-1,1)</f>
        <v>1</v>
      </c>
      <c r="C79" s="56">
        <v>64</v>
      </c>
      <c r="D79" s="56">
        <f>IF(C79&gt;'finite population'!$E$5,0,IF(A79&gt;0,+D78*B79*$D$9/'finite population'!$E$4,+D78*B79*$D$9/C79))</f>
        <v>0</v>
      </c>
      <c r="E79" s="56">
        <f>IF(C79&gt;'finite population'!$E$5,0,IF(A79&gt;0,+E78*B79*$D$9/'finite population'!$E$4,+E78*B79*$D$9/C79))</f>
        <v>0</v>
      </c>
      <c r="F79" s="56">
        <f t="shared" ref="F79:F142" si="4">IF(A79&gt;0,+A79*E79,0)</f>
        <v>0</v>
      </c>
      <c r="G79" s="56">
        <f t="shared" ref="G79:G142" si="5">IF(A79&lt;0,+C79*E79,0)</f>
        <v>0</v>
      </c>
      <c r="H79" s="56">
        <f t="shared" ref="H79:H142" si="6">IF(A79&lt;0,E79,0)</f>
        <v>0</v>
      </c>
      <c r="I79" s="56">
        <f>IF(A79&lt;0,C79,'finite population'!$E$4)</f>
        <v>1</v>
      </c>
      <c r="J79" s="56">
        <f t="shared" ref="J79:J142" si="7">I79*E79</f>
        <v>0</v>
      </c>
    </row>
    <row r="80" spans="1:10" x14ac:dyDescent="0.25">
      <c r="A80" s="56">
        <f>C80-'finite population'!$E$4</f>
        <v>64</v>
      </c>
      <c r="B80" s="56">
        <f>IF(C80&lt;'finite population'!$E$5,B79-1,1)</f>
        <v>1</v>
      </c>
      <c r="C80" s="56">
        <v>65</v>
      </c>
      <c r="D80" s="56">
        <f>IF(C80&gt;'finite population'!$E$5,0,IF(A80&gt;0,+D79*B80*$D$9/'finite population'!$E$4,+D79*B80*$D$9/C80))</f>
        <v>0</v>
      </c>
      <c r="E80" s="56">
        <f>IF(C80&gt;'finite population'!$E$5,0,IF(A80&gt;0,+E79*B80*$D$9/'finite population'!$E$4,+E79*B80*$D$9/C80))</f>
        <v>0</v>
      </c>
      <c r="F80" s="56">
        <f t="shared" si="4"/>
        <v>0</v>
      </c>
      <c r="G80" s="56">
        <f t="shared" si="5"/>
        <v>0</v>
      </c>
      <c r="H80" s="56">
        <f t="shared" si="6"/>
        <v>0</v>
      </c>
      <c r="I80" s="56">
        <f>IF(A80&lt;0,C80,'finite population'!$E$4)</f>
        <v>1</v>
      </c>
      <c r="J80" s="56">
        <f t="shared" si="7"/>
        <v>0</v>
      </c>
    </row>
    <row r="81" spans="1:10" x14ac:dyDescent="0.25">
      <c r="A81" s="56">
        <f>C81-'finite population'!$E$4</f>
        <v>65</v>
      </c>
      <c r="B81" s="56">
        <f>IF(C81&lt;'finite population'!$E$5,B80-1,1)</f>
        <v>1</v>
      </c>
      <c r="C81" s="56">
        <v>66</v>
      </c>
      <c r="D81" s="56">
        <f>IF(C81&gt;'finite population'!$E$5,0,IF(A81&gt;0,+D80*B81*$D$9/'finite population'!$E$4,+D80*B81*$D$9/C81))</f>
        <v>0</v>
      </c>
      <c r="E81" s="56">
        <f>IF(C81&gt;'finite population'!$E$5,0,IF(A81&gt;0,+E80*B81*$D$9/'finite population'!$E$4,+E80*B81*$D$9/C81))</f>
        <v>0</v>
      </c>
      <c r="F81" s="56">
        <f t="shared" si="4"/>
        <v>0</v>
      </c>
      <c r="G81" s="56">
        <f t="shared" si="5"/>
        <v>0</v>
      </c>
      <c r="H81" s="56">
        <f t="shared" si="6"/>
        <v>0</v>
      </c>
      <c r="I81" s="56">
        <f>IF(A81&lt;0,C81,'finite population'!$E$4)</f>
        <v>1</v>
      </c>
      <c r="J81" s="56">
        <f t="shared" si="7"/>
        <v>0</v>
      </c>
    </row>
    <row r="82" spans="1:10" x14ac:dyDescent="0.25">
      <c r="A82" s="56">
        <f>C82-'finite population'!$E$4</f>
        <v>66</v>
      </c>
      <c r="B82" s="56">
        <f>IF(C82&lt;'finite population'!$E$5,B81-1,1)</f>
        <v>1</v>
      </c>
      <c r="C82" s="56">
        <v>67</v>
      </c>
      <c r="D82" s="56">
        <f>IF(C82&gt;'finite population'!$E$5,0,IF(A82&gt;0,+D81*B82*$D$9/'finite population'!$E$4,+D81*B82*$D$9/C82))</f>
        <v>0</v>
      </c>
      <c r="E82" s="56">
        <f>IF(C82&gt;'finite population'!$E$5,0,IF(A82&gt;0,+E81*B82*$D$9/'finite population'!$E$4,+E81*B82*$D$9/C82))</f>
        <v>0</v>
      </c>
      <c r="F82" s="56">
        <f t="shared" si="4"/>
        <v>0</v>
      </c>
      <c r="G82" s="56">
        <f t="shared" si="5"/>
        <v>0</v>
      </c>
      <c r="H82" s="56">
        <f t="shared" si="6"/>
        <v>0</v>
      </c>
      <c r="I82" s="56">
        <f>IF(A82&lt;0,C82,'finite population'!$E$4)</f>
        <v>1</v>
      </c>
      <c r="J82" s="56">
        <f t="shared" si="7"/>
        <v>0</v>
      </c>
    </row>
    <row r="83" spans="1:10" x14ac:dyDescent="0.25">
      <c r="A83" s="56">
        <f>C83-'finite population'!$E$4</f>
        <v>67</v>
      </c>
      <c r="B83" s="56">
        <f>IF(C83&lt;'finite population'!$E$5,B82-1,1)</f>
        <v>1</v>
      </c>
      <c r="C83" s="56">
        <v>68</v>
      </c>
      <c r="D83" s="56">
        <f>IF(C83&gt;'finite population'!$E$5,0,IF(A83&gt;0,+D82*B83*$D$9/'finite population'!$E$4,+D82*B83*$D$9/C83))</f>
        <v>0</v>
      </c>
      <c r="E83" s="56">
        <f>IF(C83&gt;'finite population'!$E$5,0,IF(A83&gt;0,+E82*B83*$D$9/'finite population'!$E$4,+E82*B83*$D$9/C83))</f>
        <v>0</v>
      </c>
      <c r="F83" s="56">
        <f t="shared" si="4"/>
        <v>0</v>
      </c>
      <c r="G83" s="56">
        <f t="shared" si="5"/>
        <v>0</v>
      </c>
      <c r="H83" s="56">
        <f t="shared" si="6"/>
        <v>0</v>
      </c>
      <c r="I83" s="56">
        <f>IF(A83&lt;0,C83,'finite population'!$E$4)</f>
        <v>1</v>
      </c>
      <c r="J83" s="56">
        <f t="shared" si="7"/>
        <v>0</v>
      </c>
    </row>
    <row r="84" spans="1:10" x14ac:dyDescent="0.25">
      <c r="A84" s="56">
        <f>C84-'finite population'!$E$4</f>
        <v>68</v>
      </c>
      <c r="B84" s="56">
        <f>IF(C84&lt;'finite population'!$E$5,B83-1,1)</f>
        <v>1</v>
      </c>
      <c r="C84" s="56">
        <v>69</v>
      </c>
      <c r="D84" s="56">
        <f>IF(C84&gt;'finite population'!$E$5,0,IF(A84&gt;0,+D83*B84*$D$9/'finite population'!$E$4,+D83*B84*$D$9/C84))</f>
        <v>0</v>
      </c>
      <c r="E84" s="56">
        <f>IF(C84&gt;'finite population'!$E$5,0,IF(A84&gt;0,+E83*B84*$D$9/'finite population'!$E$4,+E83*B84*$D$9/C84))</f>
        <v>0</v>
      </c>
      <c r="F84" s="56">
        <f t="shared" si="4"/>
        <v>0</v>
      </c>
      <c r="G84" s="56">
        <f t="shared" si="5"/>
        <v>0</v>
      </c>
      <c r="H84" s="56">
        <f t="shared" si="6"/>
        <v>0</v>
      </c>
      <c r="I84" s="56">
        <f>IF(A84&lt;0,C84,'finite population'!$E$4)</f>
        <v>1</v>
      </c>
      <c r="J84" s="56">
        <f t="shared" si="7"/>
        <v>0</v>
      </c>
    </row>
    <row r="85" spans="1:10" x14ac:dyDescent="0.25">
      <c r="A85" s="56">
        <f>C85-'finite population'!$E$4</f>
        <v>69</v>
      </c>
      <c r="B85" s="56">
        <f>IF(C85&lt;'finite population'!$E$5,B84-1,1)</f>
        <v>1</v>
      </c>
      <c r="C85" s="56">
        <v>70</v>
      </c>
      <c r="D85" s="56">
        <f>IF(C85&gt;'finite population'!$E$5,0,IF(A85&gt;0,+D84*B85*$D$9/'finite population'!$E$4,+D84*B85*$D$9/C85))</f>
        <v>0</v>
      </c>
      <c r="E85" s="56">
        <f>IF(C85&gt;'finite population'!$E$5,0,IF(A85&gt;0,+E84*B85*$D$9/'finite population'!$E$4,+E84*B85*$D$9/C85))</f>
        <v>0</v>
      </c>
      <c r="F85" s="56">
        <f t="shared" si="4"/>
        <v>0</v>
      </c>
      <c r="G85" s="56">
        <f t="shared" si="5"/>
        <v>0</v>
      </c>
      <c r="H85" s="56">
        <f t="shared" si="6"/>
        <v>0</v>
      </c>
      <c r="I85" s="56">
        <f>IF(A85&lt;0,C85,'finite population'!$E$4)</f>
        <v>1</v>
      </c>
      <c r="J85" s="56">
        <f t="shared" si="7"/>
        <v>0</v>
      </c>
    </row>
    <row r="86" spans="1:10" x14ac:dyDescent="0.25">
      <c r="A86" s="56">
        <f>C86-'finite population'!$E$4</f>
        <v>70</v>
      </c>
      <c r="B86" s="56">
        <f>IF(C86&lt;'finite population'!$E$5,B85-1,1)</f>
        <v>1</v>
      </c>
      <c r="C86" s="56">
        <v>71</v>
      </c>
      <c r="D86" s="56">
        <f>IF(C86&gt;'finite population'!$E$5,0,IF(A86&gt;0,+D85*B86*$D$9/'finite population'!$E$4,+D85*B86*$D$9/C86))</f>
        <v>0</v>
      </c>
      <c r="E86" s="56">
        <f>IF(C86&gt;'finite population'!$E$5,0,IF(A86&gt;0,+E85*B86*$D$9/'finite population'!$E$4,+E85*B86*$D$9/C86))</f>
        <v>0</v>
      </c>
      <c r="F86" s="56">
        <f t="shared" si="4"/>
        <v>0</v>
      </c>
      <c r="G86" s="56">
        <f t="shared" si="5"/>
        <v>0</v>
      </c>
      <c r="H86" s="56">
        <f t="shared" si="6"/>
        <v>0</v>
      </c>
      <c r="I86" s="56">
        <f>IF(A86&lt;0,C86,'finite population'!$E$4)</f>
        <v>1</v>
      </c>
      <c r="J86" s="56">
        <f t="shared" si="7"/>
        <v>0</v>
      </c>
    </row>
    <row r="87" spans="1:10" x14ac:dyDescent="0.25">
      <c r="A87" s="56">
        <f>C87-'finite population'!$E$4</f>
        <v>71</v>
      </c>
      <c r="B87" s="56">
        <f>IF(C87&lt;'finite population'!$E$5,B86-1,1)</f>
        <v>1</v>
      </c>
      <c r="C87" s="56">
        <v>72</v>
      </c>
      <c r="D87" s="56">
        <f>IF(C87&gt;'finite population'!$E$5,0,IF(A87&gt;0,+D86*B87*$D$9/'finite population'!$E$4,+D86*B87*$D$9/C87))</f>
        <v>0</v>
      </c>
      <c r="E87" s="56">
        <f>IF(C87&gt;'finite population'!$E$5,0,IF(A87&gt;0,+E86*B87*$D$9/'finite population'!$E$4,+E86*B87*$D$9/C87))</f>
        <v>0</v>
      </c>
      <c r="F87" s="56">
        <f t="shared" si="4"/>
        <v>0</v>
      </c>
      <c r="G87" s="56">
        <f t="shared" si="5"/>
        <v>0</v>
      </c>
      <c r="H87" s="56">
        <f t="shared" si="6"/>
        <v>0</v>
      </c>
      <c r="I87" s="56">
        <f>IF(A87&lt;0,C87,'finite population'!$E$4)</f>
        <v>1</v>
      </c>
      <c r="J87" s="56">
        <f t="shared" si="7"/>
        <v>0</v>
      </c>
    </row>
    <row r="88" spans="1:10" x14ac:dyDescent="0.25">
      <c r="A88" s="56">
        <f>C88-'finite population'!$E$4</f>
        <v>72</v>
      </c>
      <c r="B88" s="56">
        <f>IF(C88&lt;'finite population'!$E$5,B87-1,1)</f>
        <v>1</v>
      </c>
      <c r="C88" s="56">
        <v>73</v>
      </c>
      <c r="D88" s="56">
        <f>IF(C88&gt;'finite population'!$E$5,0,IF(A88&gt;0,+D87*B88*$D$9/'finite population'!$E$4,+D87*B88*$D$9/C88))</f>
        <v>0</v>
      </c>
      <c r="E88" s="56">
        <f>IF(C88&gt;'finite population'!$E$5,0,IF(A88&gt;0,+E87*B88*$D$9/'finite population'!$E$4,+E87*B88*$D$9/C88))</f>
        <v>0</v>
      </c>
      <c r="F88" s="56">
        <f t="shared" si="4"/>
        <v>0</v>
      </c>
      <c r="G88" s="56">
        <f t="shared" si="5"/>
        <v>0</v>
      </c>
      <c r="H88" s="56">
        <f t="shared" si="6"/>
        <v>0</v>
      </c>
      <c r="I88" s="56">
        <f>IF(A88&lt;0,C88,'finite population'!$E$4)</f>
        <v>1</v>
      </c>
      <c r="J88" s="56">
        <f t="shared" si="7"/>
        <v>0</v>
      </c>
    </row>
    <row r="89" spans="1:10" x14ac:dyDescent="0.25">
      <c r="A89" s="56">
        <f>C89-'finite population'!$E$4</f>
        <v>73</v>
      </c>
      <c r="B89" s="56">
        <f>IF(C89&lt;'finite population'!$E$5,B88-1,1)</f>
        <v>1</v>
      </c>
      <c r="C89" s="56">
        <v>74</v>
      </c>
      <c r="D89" s="56">
        <f>IF(C89&gt;'finite population'!$E$5,0,IF(A89&gt;0,+D88*B89*$D$9/'finite population'!$E$4,+D88*B89*$D$9/C89))</f>
        <v>0</v>
      </c>
      <c r="E89" s="56">
        <f>IF(C89&gt;'finite population'!$E$5,0,IF(A89&gt;0,+E88*B89*$D$9/'finite population'!$E$4,+E88*B89*$D$9/C89))</f>
        <v>0</v>
      </c>
      <c r="F89" s="56">
        <f t="shared" si="4"/>
        <v>0</v>
      </c>
      <c r="G89" s="56">
        <f t="shared" si="5"/>
        <v>0</v>
      </c>
      <c r="H89" s="56">
        <f t="shared" si="6"/>
        <v>0</v>
      </c>
      <c r="I89" s="56">
        <f>IF(A89&lt;0,C89,'finite population'!$E$4)</f>
        <v>1</v>
      </c>
      <c r="J89" s="56">
        <f t="shared" si="7"/>
        <v>0</v>
      </c>
    </row>
    <row r="90" spans="1:10" x14ac:dyDescent="0.25">
      <c r="A90" s="56">
        <f>C90-'finite population'!$E$4</f>
        <v>74</v>
      </c>
      <c r="B90" s="56">
        <f>IF(C90&lt;'finite population'!$E$5,B89-1,1)</f>
        <v>1</v>
      </c>
      <c r="C90" s="56">
        <v>75</v>
      </c>
      <c r="D90" s="56">
        <f>IF(C90&gt;'finite population'!$E$5,0,IF(A90&gt;0,+D89*B90*$D$9/'finite population'!$E$4,+D89*B90*$D$9/C90))</f>
        <v>0</v>
      </c>
      <c r="E90" s="56">
        <f>IF(C90&gt;'finite population'!$E$5,0,IF(A90&gt;0,+E89*B90*$D$9/'finite population'!$E$4,+E89*B90*$D$9/C90))</f>
        <v>0</v>
      </c>
      <c r="F90" s="56">
        <f t="shared" si="4"/>
        <v>0</v>
      </c>
      <c r="G90" s="56">
        <f t="shared" si="5"/>
        <v>0</v>
      </c>
      <c r="H90" s="56">
        <f t="shared" si="6"/>
        <v>0</v>
      </c>
      <c r="I90" s="56">
        <f>IF(A90&lt;0,C90,'finite population'!$E$4)</f>
        <v>1</v>
      </c>
      <c r="J90" s="56">
        <f t="shared" si="7"/>
        <v>0</v>
      </c>
    </row>
    <row r="91" spans="1:10" x14ac:dyDescent="0.25">
      <c r="A91" s="56">
        <f>C91-'finite population'!$E$4</f>
        <v>75</v>
      </c>
      <c r="B91" s="56">
        <f>IF(C91&lt;'finite population'!$E$5,B90-1,1)</f>
        <v>1</v>
      </c>
      <c r="C91" s="56">
        <v>76</v>
      </c>
      <c r="D91" s="56">
        <f>IF(C91&gt;'finite population'!$E$5,0,IF(A91&gt;0,+D90*B91*$D$9/'finite population'!$E$4,+D90*B91*$D$9/C91))</f>
        <v>0</v>
      </c>
      <c r="E91" s="56">
        <f>IF(C91&gt;'finite population'!$E$5,0,IF(A91&gt;0,+E90*B91*$D$9/'finite population'!$E$4,+E90*B91*$D$9/C91))</f>
        <v>0</v>
      </c>
      <c r="F91" s="56">
        <f t="shared" si="4"/>
        <v>0</v>
      </c>
      <c r="G91" s="56">
        <f t="shared" si="5"/>
        <v>0</v>
      </c>
      <c r="H91" s="56">
        <f t="shared" si="6"/>
        <v>0</v>
      </c>
      <c r="I91" s="56">
        <f>IF(A91&lt;0,C91,'finite population'!$E$4)</f>
        <v>1</v>
      </c>
      <c r="J91" s="56">
        <f t="shared" si="7"/>
        <v>0</v>
      </c>
    </row>
    <row r="92" spans="1:10" x14ac:dyDescent="0.25">
      <c r="A92" s="56">
        <f>C92-'finite population'!$E$4</f>
        <v>76</v>
      </c>
      <c r="B92" s="56">
        <f>IF(C92&lt;'finite population'!$E$5,B91-1,1)</f>
        <v>1</v>
      </c>
      <c r="C92" s="56">
        <v>77</v>
      </c>
      <c r="D92" s="56">
        <f>IF(C92&gt;'finite population'!$E$5,0,IF(A92&gt;0,+D91*B92*$D$9/'finite population'!$E$4,+D91*B92*$D$9/C92))</f>
        <v>0</v>
      </c>
      <c r="E92" s="56">
        <f>IF(C92&gt;'finite population'!$E$5,0,IF(A92&gt;0,+E91*B92*$D$9/'finite population'!$E$4,+E91*B92*$D$9/C92))</f>
        <v>0</v>
      </c>
      <c r="F92" s="56">
        <f t="shared" si="4"/>
        <v>0</v>
      </c>
      <c r="G92" s="56">
        <f t="shared" si="5"/>
        <v>0</v>
      </c>
      <c r="H92" s="56">
        <f t="shared" si="6"/>
        <v>0</v>
      </c>
      <c r="I92" s="56">
        <f>IF(A92&lt;0,C92,'finite population'!$E$4)</f>
        <v>1</v>
      </c>
      <c r="J92" s="56">
        <f t="shared" si="7"/>
        <v>0</v>
      </c>
    </row>
    <row r="93" spans="1:10" x14ac:dyDescent="0.25">
      <c r="A93" s="56">
        <f>C93-'finite population'!$E$4</f>
        <v>77</v>
      </c>
      <c r="B93" s="56">
        <f>IF(C93&lt;'finite population'!$E$5,B92-1,1)</f>
        <v>1</v>
      </c>
      <c r="C93" s="56">
        <v>78</v>
      </c>
      <c r="D93" s="56">
        <f>IF(C93&gt;'finite population'!$E$5,0,IF(A93&gt;0,+D92*B93*$D$9/'finite population'!$E$4,+D92*B93*$D$9/C93))</f>
        <v>0</v>
      </c>
      <c r="E93" s="56">
        <f>IF(C93&gt;'finite population'!$E$5,0,IF(A93&gt;0,+E92*B93*$D$9/'finite population'!$E$4,+E92*B93*$D$9/C93))</f>
        <v>0</v>
      </c>
      <c r="F93" s="56">
        <f t="shared" si="4"/>
        <v>0</v>
      </c>
      <c r="G93" s="56">
        <f t="shared" si="5"/>
        <v>0</v>
      </c>
      <c r="H93" s="56">
        <f t="shared" si="6"/>
        <v>0</v>
      </c>
      <c r="I93" s="56">
        <f>IF(A93&lt;0,C93,'finite population'!$E$4)</f>
        <v>1</v>
      </c>
      <c r="J93" s="56">
        <f t="shared" si="7"/>
        <v>0</v>
      </c>
    </row>
    <row r="94" spans="1:10" x14ac:dyDescent="0.25">
      <c r="A94" s="56">
        <f>C94-'finite population'!$E$4</f>
        <v>78</v>
      </c>
      <c r="B94" s="56">
        <f>IF(C94&lt;'finite population'!$E$5,B93-1,1)</f>
        <v>1</v>
      </c>
      <c r="C94" s="56">
        <v>79</v>
      </c>
      <c r="D94" s="56">
        <f>IF(C94&gt;'finite population'!$E$5,0,IF(A94&gt;0,+D93*B94*$D$9/'finite population'!$E$4,+D93*B94*$D$9/C94))</f>
        <v>0</v>
      </c>
      <c r="E94" s="56">
        <f>IF(C94&gt;'finite population'!$E$5,0,IF(A94&gt;0,+E93*B94*$D$9/'finite population'!$E$4,+E93*B94*$D$9/C94))</f>
        <v>0</v>
      </c>
      <c r="F94" s="56">
        <f t="shared" si="4"/>
        <v>0</v>
      </c>
      <c r="G94" s="56">
        <f t="shared" si="5"/>
        <v>0</v>
      </c>
      <c r="H94" s="56">
        <f t="shared" si="6"/>
        <v>0</v>
      </c>
      <c r="I94" s="56">
        <f>IF(A94&lt;0,C94,'finite population'!$E$4)</f>
        <v>1</v>
      </c>
      <c r="J94" s="56">
        <f t="shared" si="7"/>
        <v>0</v>
      </c>
    </row>
    <row r="95" spans="1:10" x14ac:dyDescent="0.25">
      <c r="A95" s="56">
        <f>C95-'finite population'!$E$4</f>
        <v>79</v>
      </c>
      <c r="B95" s="56">
        <f>IF(C95&lt;'finite population'!$E$5,B94-1,1)</f>
        <v>1</v>
      </c>
      <c r="C95" s="56">
        <v>80</v>
      </c>
      <c r="D95" s="56">
        <f>IF(C95&gt;'finite population'!$E$5,0,IF(A95&gt;0,+D94*B95*$D$9/'finite population'!$E$4,+D94*B95*$D$9/C95))</f>
        <v>0</v>
      </c>
      <c r="E95" s="56">
        <f>IF(C95&gt;'finite population'!$E$5,0,IF(A95&gt;0,+E94*B95*$D$9/'finite population'!$E$4,+E94*B95*$D$9/C95))</f>
        <v>0</v>
      </c>
      <c r="F95" s="56">
        <f t="shared" si="4"/>
        <v>0</v>
      </c>
      <c r="G95" s="56">
        <f t="shared" si="5"/>
        <v>0</v>
      </c>
      <c r="H95" s="56">
        <f t="shared" si="6"/>
        <v>0</v>
      </c>
      <c r="I95" s="56">
        <f>IF(A95&lt;0,C95,'finite population'!$E$4)</f>
        <v>1</v>
      </c>
      <c r="J95" s="56">
        <f t="shared" si="7"/>
        <v>0</v>
      </c>
    </row>
    <row r="96" spans="1:10" x14ac:dyDescent="0.25">
      <c r="A96" s="56">
        <f>C96-'finite population'!$E$4</f>
        <v>80</v>
      </c>
      <c r="B96" s="56">
        <f>IF(C96&lt;'finite population'!$E$5,B95-1,1)</f>
        <v>1</v>
      </c>
      <c r="C96" s="56">
        <v>81</v>
      </c>
      <c r="D96" s="56">
        <f>IF(C96&gt;'finite population'!$E$5,0,IF(A96&gt;0,+D95*B96*$D$9/'finite population'!$E$4,+D95*B96*$D$9/C96))</f>
        <v>0</v>
      </c>
      <c r="E96" s="56">
        <f>IF(C96&gt;'finite population'!$E$5,0,IF(A96&gt;0,+E95*B96*$D$9/'finite population'!$E$4,+E95*B96*$D$9/C96))</f>
        <v>0</v>
      </c>
      <c r="F96" s="56">
        <f t="shared" si="4"/>
        <v>0</v>
      </c>
      <c r="G96" s="56">
        <f t="shared" si="5"/>
        <v>0</v>
      </c>
      <c r="H96" s="56">
        <f t="shared" si="6"/>
        <v>0</v>
      </c>
      <c r="I96" s="56">
        <f>IF(A96&lt;0,C96,'finite population'!$E$4)</f>
        <v>1</v>
      </c>
      <c r="J96" s="56">
        <f t="shared" si="7"/>
        <v>0</v>
      </c>
    </row>
    <row r="97" spans="1:10" x14ac:dyDescent="0.25">
      <c r="A97" s="56">
        <f>C97-'finite population'!$E$4</f>
        <v>81</v>
      </c>
      <c r="B97" s="56">
        <f>IF(C97&lt;'finite population'!$E$5,B96-1,1)</f>
        <v>1</v>
      </c>
      <c r="C97" s="56">
        <v>82</v>
      </c>
      <c r="D97" s="56">
        <f>IF(C97&gt;'finite population'!$E$5,0,IF(A97&gt;0,+D96*B97*$D$9/'finite population'!$E$4,+D96*B97*$D$9/C97))</f>
        <v>0</v>
      </c>
      <c r="E97" s="56">
        <f>IF(C97&gt;'finite population'!$E$5,0,IF(A97&gt;0,+E96*B97*$D$9/'finite population'!$E$4,+E96*B97*$D$9/C97))</f>
        <v>0</v>
      </c>
      <c r="F97" s="56">
        <f t="shared" si="4"/>
        <v>0</v>
      </c>
      <c r="G97" s="56">
        <f t="shared" si="5"/>
        <v>0</v>
      </c>
      <c r="H97" s="56">
        <f t="shared" si="6"/>
        <v>0</v>
      </c>
      <c r="I97" s="56">
        <f>IF(A97&lt;0,C97,'finite population'!$E$4)</f>
        <v>1</v>
      </c>
      <c r="J97" s="56">
        <f t="shared" si="7"/>
        <v>0</v>
      </c>
    </row>
    <row r="98" spans="1:10" x14ac:dyDescent="0.25">
      <c r="A98" s="56">
        <f>C98-'finite population'!$E$4</f>
        <v>82</v>
      </c>
      <c r="B98" s="56">
        <f>IF(C98&lt;'finite population'!$E$5,B97-1,1)</f>
        <v>1</v>
      </c>
      <c r="C98" s="56">
        <v>83</v>
      </c>
      <c r="D98" s="56">
        <f>IF(C98&gt;'finite population'!$E$5,0,IF(A98&gt;0,+D97*B98*$D$9/'finite population'!$E$4,+D97*B98*$D$9/C98))</f>
        <v>0</v>
      </c>
      <c r="E98" s="56">
        <f>IF(C98&gt;'finite population'!$E$5,0,IF(A98&gt;0,+E97*B98*$D$9/'finite population'!$E$4,+E97*B98*$D$9/C98))</f>
        <v>0</v>
      </c>
      <c r="F98" s="56">
        <f t="shared" si="4"/>
        <v>0</v>
      </c>
      <c r="G98" s="56">
        <f t="shared" si="5"/>
        <v>0</v>
      </c>
      <c r="H98" s="56">
        <f t="shared" si="6"/>
        <v>0</v>
      </c>
      <c r="I98" s="56">
        <f>IF(A98&lt;0,C98,'finite population'!$E$4)</f>
        <v>1</v>
      </c>
      <c r="J98" s="56">
        <f t="shared" si="7"/>
        <v>0</v>
      </c>
    </row>
    <row r="99" spans="1:10" x14ac:dyDescent="0.25">
      <c r="A99" s="56">
        <f>C99-'finite population'!$E$4</f>
        <v>83</v>
      </c>
      <c r="B99" s="56">
        <f>IF(C99&lt;'finite population'!$E$5,B98-1,1)</f>
        <v>1</v>
      </c>
      <c r="C99" s="56">
        <v>84</v>
      </c>
      <c r="D99" s="56">
        <f>IF(C99&gt;'finite population'!$E$5,0,IF(A99&gt;0,+D98*B99*$D$9/'finite population'!$E$4,+D98*B99*$D$9/C99))</f>
        <v>0</v>
      </c>
      <c r="E99" s="56">
        <f>IF(C99&gt;'finite population'!$E$5,0,IF(A99&gt;0,+E98*B99*$D$9/'finite population'!$E$4,+E98*B99*$D$9/C99))</f>
        <v>0</v>
      </c>
      <c r="F99" s="56">
        <f t="shared" si="4"/>
        <v>0</v>
      </c>
      <c r="G99" s="56">
        <f t="shared" si="5"/>
        <v>0</v>
      </c>
      <c r="H99" s="56">
        <f t="shared" si="6"/>
        <v>0</v>
      </c>
      <c r="I99" s="56">
        <f>IF(A99&lt;0,C99,'finite population'!$E$4)</f>
        <v>1</v>
      </c>
      <c r="J99" s="56">
        <f t="shared" si="7"/>
        <v>0</v>
      </c>
    </row>
    <row r="100" spans="1:10" x14ac:dyDescent="0.25">
      <c r="A100" s="56">
        <f>C100-'finite population'!$E$4</f>
        <v>84</v>
      </c>
      <c r="B100" s="56">
        <f>IF(C100&lt;'finite population'!$E$5,B99-1,1)</f>
        <v>1</v>
      </c>
      <c r="C100" s="56">
        <v>85</v>
      </c>
      <c r="D100" s="56">
        <f>IF(C100&gt;'finite population'!$E$5,0,IF(A100&gt;0,+D99*B100*$D$9/'finite population'!$E$4,+D99*B100*$D$9/C100))</f>
        <v>0</v>
      </c>
      <c r="E100" s="56">
        <f>IF(C100&gt;'finite population'!$E$5,0,IF(A100&gt;0,+E99*B100*$D$9/'finite population'!$E$4,+E99*B100*$D$9/C100))</f>
        <v>0</v>
      </c>
      <c r="F100" s="56">
        <f t="shared" si="4"/>
        <v>0</v>
      </c>
      <c r="G100" s="56">
        <f t="shared" si="5"/>
        <v>0</v>
      </c>
      <c r="H100" s="56">
        <f t="shared" si="6"/>
        <v>0</v>
      </c>
      <c r="I100" s="56">
        <f>IF(A100&lt;0,C100,'finite population'!$E$4)</f>
        <v>1</v>
      </c>
      <c r="J100" s="56">
        <f t="shared" si="7"/>
        <v>0</v>
      </c>
    </row>
    <row r="101" spans="1:10" x14ac:dyDescent="0.25">
      <c r="A101" s="56">
        <f>C101-'finite population'!$E$4</f>
        <v>85</v>
      </c>
      <c r="B101" s="56">
        <f>IF(C101&lt;'finite population'!$E$5,B100-1,1)</f>
        <v>1</v>
      </c>
      <c r="C101" s="56">
        <v>86</v>
      </c>
      <c r="D101" s="56">
        <f>IF(C101&gt;'finite population'!$E$5,0,IF(A101&gt;0,+D100*B101*$D$9/'finite population'!$E$4,+D100*B101*$D$9/C101))</f>
        <v>0</v>
      </c>
      <c r="E101" s="56">
        <f>IF(C101&gt;'finite population'!$E$5,0,IF(A101&gt;0,+E100*B101*$D$9/'finite population'!$E$4,+E100*B101*$D$9/C101))</f>
        <v>0</v>
      </c>
      <c r="F101" s="56">
        <f t="shared" si="4"/>
        <v>0</v>
      </c>
      <c r="G101" s="56">
        <f t="shared" si="5"/>
        <v>0</v>
      </c>
      <c r="H101" s="56">
        <f t="shared" si="6"/>
        <v>0</v>
      </c>
      <c r="I101" s="56">
        <f>IF(A101&lt;0,C101,'finite population'!$E$4)</f>
        <v>1</v>
      </c>
      <c r="J101" s="56">
        <f t="shared" si="7"/>
        <v>0</v>
      </c>
    </row>
    <row r="102" spans="1:10" x14ac:dyDescent="0.25">
      <c r="A102" s="56">
        <f>C102-'finite population'!$E$4</f>
        <v>86</v>
      </c>
      <c r="B102" s="56">
        <f>IF(C102&lt;'finite population'!$E$5,B101-1,1)</f>
        <v>1</v>
      </c>
      <c r="C102" s="56">
        <v>87</v>
      </c>
      <c r="D102" s="56">
        <f>IF(C102&gt;'finite population'!$E$5,0,IF(A102&gt;0,+D101*B102*$D$9/'finite population'!$E$4,+D101*B102*$D$9/C102))</f>
        <v>0</v>
      </c>
      <c r="E102" s="56">
        <f>IF(C102&gt;'finite population'!$E$5,0,IF(A102&gt;0,+E101*B102*$D$9/'finite population'!$E$4,+E101*B102*$D$9/C102))</f>
        <v>0</v>
      </c>
      <c r="F102" s="56">
        <f t="shared" si="4"/>
        <v>0</v>
      </c>
      <c r="G102" s="56">
        <f t="shared" si="5"/>
        <v>0</v>
      </c>
      <c r="H102" s="56">
        <f t="shared" si="6"/>
        <v>0</v>
      </c>
      <c r="I102" s="56">
        <f>IF(A102&lt;0,C102,'finite population'!$E$4)</f>
        <v>1</v>
      </c>
      <c r="J102" s="56">
        <f t="shared" si="7"/>
        <v>0</v>
      </c>
    </row>
    <row r="103" spans="1:10" x14ac:dyDescent="0.25">
      <c r="A103" s="56">
        <f>C103-'finite population'!$E$4</f>
        <v>87</v>
      </c>
      <c r="B103" s="56">
        <f>IF(C103&lt;'finite population'!$E$5,B102-1,1)</f>
        <v>1</v>
      </c>
      <c r="C103" s="56">
        <v>88</v>
      </c>
      <c r="D103" s="56">
        <f>IF(C103&gt;'finite population'!$E$5,0,IF(A103&gt;0,+D102*B103*$D$9/'finite population'!$E$4,+D102*B103*$D$9/C103))</f>
        <v>0</v>
      </c>
      <c r="E103" s="56">
        <f>IF(C103&gt;'finite population'!$E$5,0,IF(A103&gt;0,+E102*B103*$D$9/'finite population'!$E$4,+E102*B103*$D$9/C103))</f>
        <v>0</v>
      </c>
      <c r="F103" s="56">
        <f t="shared" si="4"/>
        <v>0</v>
      </c>
      <c r="G103" s="56">
        <f t="shared" si="5"/>
        <v>0</v>
      </c>
      <c r="H103" s="56">
        <f t="shared" si="6"/>
        <v>0</v>
      </c>
      <c r="I103" s="56">
        <f>IF(A103&lt;0,C103,'finite population'!$E$4)</f>
        <v>1</v>
      </c>
      <c r="J103" s="56">
        <f t="shared" si="7"/>
        <v>0</v>
      </c>
    </row>
    <row r="104" spans="1:10" x14ac:dyDescent="0.25">
      <c r="A104" s="56">
        <f>C104-'finite population'!$E$4</f>
        <v>88</v>
      </c>
      <c r="B104" s="56">
        <f>IF(C104&lt;'finite population'!$E$5,B103-1,1)</f>
        <v>1</v>
      </c>
      <c r="C104" s="56">
        <v>89</v>
      </c>
      <c r="D104" s="56">
        <f>IF(C104&gt;'finite population'!$E$5,0,IF(A104&gt;0,+D103*B104*$D$9/'finite population'!$E$4,+D103*B104*$D$9/C104))</f>
        <v>0</v>
      </c>
      <c r="E104" s="56">
        <f>IF(C104&gt;'finite population'!$E$5,0,IF(A104&gt;0,+E103*B104*$D$9/'finite population'!$E$4,+E103*B104*$D$9/C104))</f>
        <v>0</v>
      </c>
      <c r="F104" s="56">
        <f t="shared" si="4"/>
        <v>0</v>
      </c>
      <c r="G104" s="56">
        <f t="shared" si="5"/>
        <v>0</v>
      </c>
      <c r="H104" s="56">
        <f t="shared" si="6"/>
        <v>0</v>
      </c>
      <c r="I104" s="56">
        <f>IF(A104&lt;0,C104,'finite population'!$E$4)</f>
        <v>1</v>
      </c>
      <c r="J104" s="56">
        <f t="shared" si="7"/>
        <v>0</v>
      </c>
    </row>
    <row r="105" spans="1:10" x14ac:dyDescent="0.25">
      <c r="A105" s="56">
        <f>C105-'finite population'!$E$4</f>
        <v>89</v>
      </c>
      <c r="B105" s="56">
        <f>IF(C105&lt;'finite population'!$E$5,B104-1,1)</f>
        <v>1</v>
      </c>
      <c r="C105" s="56">
        <v>90</v>
      </c>
      <c r="D105" s="56">
        <f>IF(C105&gt;'finite population'!$E$5,0,IF(A105&gt;0,+D104*B105*$D$9/'finite population'!$E$4,+D104*B105*$D$9/C105))</f>
        <v>0</v>
      </c>
      <c r="E105" s="56">
        <f>IF(C105&gt;'finite population'!$E$5,0,IF(A105&gt;0,+E104*B105*$D$9/'finite population'!$E$4,+E104*B105*$D$9/C105))</f>
        <v>0</v>
      </c>
      <c r="F105" s="56">
        <f t="shared" si="4"/>
        <v>0</v>
      </c>
      <c r="G105" s="56">
        <f t="shared" si="5"/>
        <v>0</v>
      </c>
      <c r="H105" s="56">
        <f t="shared" si="6"/>
        <v>0</v>
      </c>
      <c r="I105" s="56">
        <f>IF(A105&lt;0,C105,'finite population'!$E$4)</f>
        <v>1</v>
      </c>
      <c r="J105" s="56">
        <f t="shared" si="7"/>
        <v>0</v>
      </c>
    </row>
    <row r="106" spans="1:10" x14ac:dyDescent="0.25">
      <c r="A106" s="56">
        <f>C106-'finite population'!$E$4</f>
        <v>90</v>
      </c>
      <c r="B106" s="56">
        <f>IF(C106&lt;'finite population'!$E$5,B105-1,1)</f>
        <v>1</v>
      </c>
      <c r="C106" s="56">
        <v>91</v>
      </c>
      <c r="D106" s="56">
        <f>IF(C106&gt;'finite population'!$E$5,0,IF(A106&gt;0,+D105*B106*$D$9/'finite population'!$E$4,+D105*B106*$D$9/C106))</f>
        <v>0</v>
      </c>
      <c r="E106" s="56">
        <f>IF(C106&gt;'finite population'!$E$5,0,IF(A106&gt;0,+E105*B106*$D$9/'finite population'!$E$4,+E105*B106*$D$9/C106))</f>
        <v>0</v>
      </c>
      <c r="F106" s="56">
        <f t="shared" si="4"/>
        <v>0</v>
      </c>
      <c r="G106" s="56">
        <f t="shared" si="5"/>
        <v>0</v>
      </c>
      <c r="H106" s="56">
        <f t="shared" si="6"/>
        <v>0</v>
      </c>
      <c r="I106" s="56">
        <f>IF(A106&lt;0,C106,'finite population'!$E$4)</f>
        <v>1</v>
      </c>
      <c r="J106" s="56">
        <f t="shared" si="7"/>
        <v>0</v>
      </c>
    </row>
    <row r="107" spans="1:10" x14ac:dyDescent="0.25">
      <c r="A107" s="56">
        <f>C107-'finite population'!$E$4</f>
        <v>91</v>
      </c>
      <c r="B107" s="56">
        <f>IF(C107&lt;'finite population'!$E$5,B106-1,1)</f>
        <v>1</v>
      </c>
      <c r="C107" s="56">
        <v>92</v>
      </c>
      <c r="D107" s="56">
        <f>IF(C107&gt;'finite population'!$E$5,0,IF(A107&gt;0,+D106*B107*$D$9/'finite population'!$E$4,+D106*B107*$D$9/C107))</f>
        <v>0</v>
      </c>
      <c r="E107" s="56">
        <f>IF(C107&gt;'finite population'!$E$5,0,IF(A107&gt;0,+E106*B107*$D$9/'finite population'!$E$4,+E106*B107*$D$9/C107))</f>
        <v>0</v>
      </c>
      <c r="F107" s="56">
        <f t="shared" si="4"/>
        <v>0</v>
      </c>
      <c r="G107" s="56">
        <f t="shared" si="5"/>
        <v>0</v>
      </c>
      <c r="H107" s="56">
        <f t="shared" si="6"/>
        <v>0</v>
      </c>
      <c r="I107" s="56">
        <f>IF(A107&lt;0,C107,'finite population'!$E$4)</f>
        <v>1</v>
      </c>
      <c r="J107" s="56">
        <f t="shared" si="7"/>
        <v>0</v>
      </c>
    </row>
    <row r="108" spans="1:10" x14ac:dyDescent="0.25">
      <c r="A108" s="56">
        <f>C108-'finite population'!$E$4</f>
        <v>92</v>
      </c>
      <c r="B108" s="56">
        <f>IF(C108&lt;'finite population'!$E$5,B107-1,1)</f>
        <v>1</v>
      </c>
      <c r="C108" s="56">
        <v>93</v>
      </c>
      <c r="D108" s="56">
        <f>IF(C108&gt;'finite population'!$E$5,0,IF(A108&gt;0,+D107*B108*$D$9/'finite population'!$E$4,+D107*B108*$D$9/C108))</f>
        <v>0</v>
      </c>
      <c r="E108" s="56">
        <f>IF(C108&gt;'finite population'!$E$5,0,IF(A108&gt;0,+E107*B108*$D$9/'finite population'!$E$4,+E107*B108*$D$9/C108))</f>
        <v>0</v>
      </c>
      <c r="F108" s="56">
        <f t="shared" si="4"/>
        <v>0</v>
      </c>
      <c r="G108" s="56">
        <f t="shared" si="5"/>
        <v>0</v>
      </c>
      <c r="H108" s="56">
        <f t="shared" si="6"/>
        <v>0</v>
      </c>
      <c r="I108" s="56">
        <f>IF(A108&lt;0,C108,'finite population'!$E$4)</f>
        <v>1</v>
      </c>
      <c r="J108" s="56">
        <f t="shared" si="7"/>
        <v>0</v>
      </c>
    </row>
    <row r="109" spans="1:10" x14ac:dyDescent="0.25">
      <c r="A109" s="56">
        <f>C109-'finite population'!$E$4</f>
        <v>93</v>
      </c>
      <c r="B109" s="56">
        <f>IF(C109&lt;'finite population'!$E$5,B108-1,1)</f>
        <v>1</v>
      </c>
      <c r="C109" s="56">
        <v>94</v>
      </c>
      <c r="D109" s="56">
        <f>IF(C109&gt;'finite population'!$E$5,0,IF(A109&gt;0,+D108*B109*$D$9/'finite population'!$E$4,+D108*B109*$D$9/C109))</f>
        <v>0</v>
      </c>
      <c r="E109" s="56">
        <f>IF(C109&gt;'finite population'!$E$5,0,IF(A109&gt;0,+E108*B109*$D$9/'finite population'!$E$4,+E108*B109*$D$9/C109))</f>
        <v>0</v>
      </c>
      <c r="F109" s="56">
        <f t="shared" si="4"/>
        <v>0</v>
      </c>
      <c r="G109" s="56">
        <f t="shared" si="5"/>
        <v>0</v>
      </c>
      <c r="H109" s="56">
        <f t="shared" si="6"/>
        <v>0</v>
      </c>
      <c r="I109" s="56">
        <f>IF(A109&lt;0,C109,'finite population'!$E$4)</f>
        <v>1</v>
      </c>
      <c r="J109" s="56">
        <f t="shared" si="7"/>
        <v>0</v>
      </c>
    </row>
    <row r="110" spans="1:10" x14ac:dyDescent="0.25">
      <c r="A110" s="56">
        <f>C110-'finite population'!$E$4</f>
        <v>94</v>
      </c>
      <c r="B110" s="56">
        <f>IF(C110&lt;'finite population'!$E$5,B109-1,1)</f>
        <v>1</v>
      </c>
      <c r="C110" s="56">
        <v>95</v>
      </c>
      <c r="D110" s="56">
        <f>IF(C110&gt;'finite population'!$E$5,0,IF(A110&gt;0,+D109*B110*$D$9/'finite population'!$E$4,+D109*B110*$D$9/C110))</f>
        <v>0</v>
      </c>
      <c r="E110" s="56">
        <f>IF(C110&gt;'finite population'!$E$5,0,IF(A110&gt;0,+E109*B110*$D$9/'finite population'!$E$4,+E109*B110*$D$9/C110))</f>
        <v>0</v>
      </c>
      <c r="F110" s="56">
        <f t="shared" si="4"/>
        <v>0</v>
      </c>
      <c r="G110" s="56">
        <f t="shared" si="5"/>
        <v>0</v>
      </c>
      <c r="H110" s="56">
        <f t="shared" si="6"/>
        <v>0</v>
      </c>
      <c r="I110" s="56">
        <f>IF(A110&lt;0,C110,'finite population'!$E$4)</f>
        <v>1</v>
      </c>
      <c r="J110" s="56">
        <f t="shared" si="7"/>
        <v>0</v>
      </c>
    </row>
    <row r="111" spans="1:10" x14ac:dyDescent="0.25">
      <c r="A111" s="56">
        <f>C111-'finite population'!$E$4</f>
        <v>95</v>
      </c>
      <c r="B111" s="56">
        <f>IF(C111&lt;'finite population'!$E$5,B110-1,1)</f>
        <v>1</v>
      </c>
      <c r="C111" s="56">
        <v>96</v>
      </c>
      <c r="D111" s="56">
        <f>IF(C111&gt;'finite population'!$E$5,0,IF(A111&gt;0,+D110*B111*$D$9/'finite population'!$E$4,+D110*B111*$D$9/C111))</f>
        <v>0</v>
      </c>
      <c r="E111" s="56">
        <f>IF(C111&gt;'finite population'!$E$5,0,IF(A111&gt;0,+E110*B111*$D$9/'finite population'!$E$4,+E110*B111*$D$9/C111))</f>
        <v>0</v>
      </c>
      <c r="F111" s="56">
        <f t="shared" si="4"/>
        <v>0</v>
      </c>
      <c r="G111" s="56">
        <f t="shared" si="5"/>
        <v>0</v>
      </c>
      <c r="H111" s="56">
        <f t="shared" si="6"/>
        <v>0</v>
      </c>
      <c r="I111" s="56">
        <f>IF(A111&lt;0,C111,'finite population'!$E$4)</f>
        <v>1</v>
      </c>
      <c r="J111" s="56">
        <f t="shared" si="7"/>
        <v>0</v>
      </c>
    </row>
    <row r="112" spans="1:10" x14ac:dyDescent="0.25">
      <c r="A112" s="56">
        <f>C112-'finite population'!$E$4</f>
        <v>96</v>
      </c>
      <c r="B112" s="56">
        <f>IF(C112&lt;'finite population'!$E$5,B111-1,1)</f>
        <v>1</v>
      </c>
      <c r="C112" s="56">
        <v>97</v>
      </c>
      <c r="D112" s="56">
        <f>IF(C112&gt;'finite population'!$E$5,0,IF(A112&gt;0,+D111*B112*$D$9/'finite population'!$E$4,+D111*B112*$D$9/C112))</f>
        <v>0</v>
      </c>
      <c r="E112" s="56">
        <f>IF(C112&gt;'finite population'!$E$5,0,IF(A112&gt;0,+E111*B112*$D$9/'finite population'!$E$4,+E111*B112*$D$9/C112))</f>
        <v>0</v>
      </c>
      <c r="F112" s="56">
        <f t="shared" si="4"/>
        <v>0</v>
      </c>
      <c r="G112" s="56">
        <f t="shared" si="5"/>
        <v>0</v>
      </c>
      <c r="H112" s="56">
        <f t="shared" si="6"/>
        <v>0</v>
      </c>
      <c r="I112" s="56">
        <f>IF(A112&lt;0,C112,'finite population'!$E$4)</f>
        <v>1</v>
      </c>
      <c r="J112" s="56">
        <f t="shared" si="7"/>
        <v>0</v>
      </c>
    </row>
    <row r="113" spans="1:10" x14ac:dyDescent="0.25">
      <c r="A113" s="56">
        <f>C113-'finite population'!$E$4</f>
        <v>97</v>
      </c>
      <c r="B113" s="56">
        <f>IF(C113&lt;'finite population'!$E$5,B112-1,1)</f>
        <v>1</v>
      </c>
      <c r="C113" s="56">
        <v>98</v>
      </c>
      <c r="D113" s="56">
        <f>IF(C113&gt;'finite population'!$E$5,0,IF(A113&gt;0,+D112*B113*$D$9/'finite population'!$E$4,+D112*B113*$D$9/C113))</f>
        <v>0</v>
      </c>
      <c r="E113" s="56">
        <f>IF(C113&gt;'finite population'!$E$5,0,IF(A113&gt;0,+E112*B113*$D$9/'finite population'!$E$4,+E112*B113*$D$9/C113))</f>
        <v>0</v>
      </c>
      <c r="F113" s="56">
        <f t="shared" si="4"/>
        <v>0</v>
      </c>
      <c r="G113" s="56">
        <f t="shared" si="5"/>
        <v>0</v>
      </c>
      <c r="H113" s="56">
        <f t="shared" si="6"/>
        <v>0</v>
      </c>
      <c r="I113" s="56">
        <f>IF(A113&lt;0,C113,'finite population'!$E$4)</f>
        <v>1</v>
      </c>
      <c r="J113" s="56">
        <f t="shared" si="7"/>
        <v>0</v>
      </c>
    </row>
    <row r="114" spans="1:10" x14ac:dyDescent="0.25">
      <c r="A114" s="56">
        <f>C114-'finite population'!$E$4</f>
        <v>98</v>
      </c>
      <c r="B114" s="56">
        <f>IF(C114&lt;'finite population'!$E$5,B113-1,1)</f>
        <v>1</v>
      </c>
      <c r="C114" s="56">
        <v>99</v>
      </c>
      <c r="D114" s="56">
        <f>IF(C114&gt;'finite population'!$E$5,0,IF(A114&gt;0,+D113*B114*$D$9/'finite population'!$E$4,+D113*B114*$D$9/C114))</f>
        <v>0</v>
      </c>
      <c r="E114" s="56">
        <f>IF(C114&gt;'finite population'!$E$5,0,IF(A114&gt;0,+E113*B114*$D$9/'finite population'!$E$4,+E113*B114*$D$9/C114))</f>
        <v>0</v>
      </c>
      <c r="F114" s="56">
        <f t="shared" si="4"/>
        <v>0</v>
      </c>
      <c r="G114" s="56">
        <f t="shared" si="5"/>
        <v>0</v>
      </c>
      <c r="H114" s="56">
        <f t="shared" si="6"/>
        <v>0</v>
      </c>
      <c r="I114" s="56">
        <f>IF(A114&lt;0,C114,'finite population'!$E$4)</f>
        <v>1</v>
      </c>
      <c r="J114" s="56">
        <f t="shared" si="7"/>
        <v>0</v>
      </c>
    </row>
    <row r="115" spans="1:10" x14ac:dyDescent="0.25">
      <c r="A115" s="56">
        <f>C115-'finite population'!$E$4</f>
        <v>99</v>
      </c>
      <c r="B115" s="56">
        <f>IF(C115&lt;'finite population'!$E$5,B114-1,1)</f>
        <v>1</v>
      </c>
      <c r="C115" s="56">
        <v>100</v>
      </c>
      <c r="D115" s="56">
        <f>IF(C115&gt;'finite population'!$E$5,0,IF(A115&gt;0,+D114*B115*$D$9/'finite population'!$E$4,+D114*B115*$D$9/C115))</f>
        <v>0</v>
      </c>
      <c r="E115" s="56">
        <f>IF(C115&gt;'finite population'!$E$5,0,IF(A115&gt;0,+E114*B115*$D$9/'finite population'!$E$4,+E114*B115*$D$9/C115))</f>
        <v>0</v>
      </c>
      <c r="F115" s="56">
        <f t="shared" si="4"/>
        <v>0</v>
      </c>
      <c r="G115" s="56">
        <f t="shared" si="5"/>
        <v>0</v>
      </c>
      <c r="H115" s="56">
        <f t="shared" si="6"/>
        <v>0</v>
      </c>
      <c r="I115" s="56">
        <f>IF(A115&lt;0,C115,'finite population'!$E$4)</f>
        <v>1</v>
      </c>
      <c r="J115" s="56">
        <f t="shared" si="7"/>
        <v>0</v>
      </c>
    </row>
    <row r="116" spans="1:10" x14ac:dyDescent="0.25">
      <c r="A116" s="56">
        <f>C116-'finite population'!$E$4</f>
        <v>100</v>
      </c>
      <c r="B116" s="56">
        <f>IF(C116&lt;'finite population'!$E$5,B115-1,1)</f>
        <v>1</v>
      </c>
      <c r="C116" s="56">
        <v>101</v>
      </c>
      <c r="D116" s="56">
        <f>IF(C116&gt;'finite population'!$E$5,0,IF(A116&gt;0,+D115*B116*$D$9/'finite population'!$E$4,+D115*B116*$D$9/C116))</f>
        <v>0</v>
      </c>
      <c r="E116" s="56">
        <f>IF(C116&gt;'finite population'!$E$5,0,IF(A116&gt;0,+E115*B116*$D$9/'finite population'!$E$4,+E115*B116*$D$9/C116))</f>
        <v>0</v>
      </c>
      <c r="F116" s="56">
        <f t="shared" si="4"/>
        <v>0</v>
      </c>
      <c r="G116" s="56">
        <f t="shared" si="5"/>
        <v>0</v>
      </c>
      <c r="H116" s="56">
        <f t="shared" si="6"/>
        <v>0</v>
      </c>
      <c r="I116" s="56">
        <f>IF(A116&lt;0,C116,'finite population'!$E$4)</f>
        <v>1</v>
      </c>
      <c r="J116" s="56">
        <f t="shared" si="7"/>
        <v>0</v>
      </c>
    </row>
    <row r="117" spans="1:10" x14ac:dyDescent="0.25">
      <c r="A117" s="56">
        <f>C117-'finite population'!$E$4</f>
        <v>101</v>
      </c>
      <c r="B117" s="56">
        <f>IF(C117&lt;'finite population'!$E$5,B116-1,1)</f>
        <v>1</v>
      </c>
      <c r="C117" s="56">
        <v>102</v>
      </c>
      <c r="D117" s="56">
        <f>IF(C117&gt;'finite population'!$E$5,0,IF(A117&gt;0,+D116*B117*$D$9/'finite population'!$E$4,+D116*B117*$D$9/C117))</f>
        <v>0</v>
      </c>
      <c r="E117" s="56">
        <f>IF(C117&gt;'finite population'!$E$5,0,IF(A117&gt;0,+E116*B117*$D$9/'finite population'!$E$4,+E116*B117*$D$9/C117))</f>
        <v>0</v>
      </c>
      <c r="F117" s="56">
        <f t="shared" si="4"/>
        <v>0</v>
      </c>
      <c r="G117" s="56">
        <f t="shared" si="5"/>
        <v>0</v>
      </c>
      <c r="H117" s="56">
        <f t="shared" si="6"/>
        <v>0</v>
      </c>
      <c r="I117" s="56">
        <f>IF(A117&lt;0,C117,'finite population'!$E$4)</f>
        <v>1</v>
      </c>
      <c r="J117" s="56">
        <f t="shared" si="7"/>
        <v>0</v>
      </c>
    </row>
    <row r="118" spans="1:10" x14ac:dyDescent="0.25">
      <c r="A118" s="56">
        <f>C118-'finite population'!$E$4</f>
        <v>102</v>
      </c>
      <c r="B118" s="56">
        <f>IF(C118&lt;'finite population'!$E$5,B117-1,1)</f>
        <v>1</v>
      </c>
      <c r="C118" s="56">
        <v>103</v>
      </c>
      <c r="D118" s="56">
        <f>IF(C118&gt;'finite population'!$E$5,0,IF(A118&gt;0,+D117*B118*$D$9/'finite population'!$E$4,+D117*B118*$D$9/C118))</f>
        <v>0</v>
      </c>
      <c r="E118" s="56">
        <f>IF(C118&gt;'finite population'!$E$5,0,IF(A118&gt;0,+E117*B118*$D$9/'finite population'!$E$4,+E117*B118*$D$9/C118))</f>
        <v>0</v>
      </c>
      <c r="F118" s="56">
        <f t="shared" si="4"/>
        <v>0</v>
      </c>
      <c r="G118" s="56">
        <f t="shared" si="5"/>
        <v>0</v>
      </c>
      <c r="H118" s="56">
        <f t="shared" si="6"/>
        <v>0</v>
      </c>
      <c r="I118" s="56">
        <f>IF(A118&lt;0,C118,'finite population'!$E$4)</f>
        <v>1</v>
      </c>
      <c r="J118" s="56">
        <f t="shared" si="7"/>
        <v>0</v>
      </c>
    </row>
    <row r="119" spans="1:10" x14ac:dyDescent="0.25">
      <c r="A119" s="56">
        <f>C119-'finite population'!$E$4</f>
        <v>103</v>
      </c>
      <c r="B119" s="56">
        <f>IF(C119&lt;'finite population'!$E$5,B118-1,1)</f>
        <v>1</v>
      </c>
      <c r="C119" s="56">
        <v>104</v>
      </c>
      <c r="D119" s="56">
        <f>IF(C119&gt;'finite population'!$E$5,0,IF(A119&gt;0,+D118*B119*$D$9/'finite population'!$E$4,+D118*B119*$D$9/C119))</f>
        <v>0</v>
      </c>
      <c r="E119" s="56">
        <f>IF(C119&gt;'finite population'!$E$5,0,IF(A119&gt;0,+E118*B119*$D$9/'finite population'!$E$4,+E118*B119*$D$9/C119))</f>
        <v>0</v>
      </c>
      <c r="F119" s="56">
        <f t="shared" si="4"/>
        <v>0</v>
      </c>
      <c r="G119" s="56">
        <f t="shared" si="5"/>
        <v>0</v>
      </c>
      <c r="H119" s="56">
        <f t="shared" si="6"/>
        <v>0</v>
      </c>
      <c r="I119" s="56">
        <f>IF(A119&lt;0,C119,'finite population'!$E$4)</f>
        <v>1</v>
      </c>
      <c r="J119" s="56">
        <f t="shared" si="7"/>
        <v>0</v>
      </c>
    </row>
    <row r="120" spans="1:10" x14ac:dyDescent="0.25">
      <c r="A120" s="56">
        <f>C120-'finite population'!$E$4</f>
        <v>104</v>
      </c>
      <c r="B120" s="56">
        <f>IF(C120&lt;'finite population'!$E$5,B119-1,1)</f>
        <v>1</v>
      </c>
      <c r="C120" s="56">
        <v>105</v>
      </c>
      <c r="D120" s="56">
        <f>IF(C120&gt;'finite population'!$E$5,0,IF(A120&gt;0,+D119*B120*$D$9/'finite population'!$E$4,+D119*B120*$D$9/C120))</f>
        <v>0</v>
      </c>
      <c r="E120" s="56">
        <f>IF(C120&gt;'finite population'!$E$5,0,IF(A120&gt;0,+E119*B120*$D$9/'finite population'!$E$4,+E119*B120*$D$9/C120))</f>
        <v>0</v>
      </c>
      <c r="F120" s="56">
        <f t="shared" si="4"/>
        <v>0</v>
      </c>
      <c r="G120" s="56">
        <f t="shared" si="5"/>
        <v>0</v>
      </c>
      <c r="H120" s="56">
        <f t="shared" si="6"/>
        <v>0</v>
      </c>
      <c r="I120" s="56">
        <f>IF(A120&lt;0,C120,'finite population'!$E$4)</f>
        <v>1</v>
      </c>
      <c r="J120" s="56">
        <f t="shared" si="7"/>
        <v>0</v>
      </c>
    </row>
    <row r="121" spans="1:10" x14ac:dyDescent="0.25">
      <c r="A121" s="56">
        <f>C121-'finite population'!$E$4</f>
        <v>105</v>
      </c>
      <c r="B121" s="56">
        <f>IF(C121&lt;'finite population'!$E$5,B120-1,1)</f>
        <v>1</v>
      </c>
      <c r="C121" s="56">
        <v>106</v>
      </c>
      <c r="D121" s="56">
        <f>IF(C121&gt;'finite population'!$E$5,0,IF(A121&gt;0,+D120*B121*$D$9/'finite population'!$E$4,+D120*B121*$D$9/C121))</f>
        <v>0</v>
      </c>
      <c r="E121" s="56">
        <f>IF(C121&gt;'finite population'!$E$5,0,IF(A121&gt;0,+E120*B121*$D$9/'finite population'!$E$4,+E120*B121*$D$9/C121))</f>
        <v>0</v>
      </c>
      <c r="F121" s="56">
        <f t="shared" si="4"/>
        <v>0</v>
      </c>
      <c r="G121" s="56">
        <f t="shared" si="5"/>
        <v>0</v>
      </c>
      <c r="H121" s="56">
        <f t="shared" si="6"/>
        <v>0</v>
      </c>
      <c r="I121" s="56">
        <f>IF(A121&lt;0,C121,'finite population'!$E$4)</f>
        <v>1</v>
      </c>
      <c r="J121" s="56">
        <f t="shared" si="7"/>
        <v>0</v>
      </c>
    </row>
    <row r="122" spans="1:10" x14ac:dyDescent="0.25">
      <c r="A122" s="56">
        <f>C122-'finite population'!$E$4</f>
        <v>106</v>
      </c>
      <c r="B122" s="56">
        <f>IF(C122&lt;'finite population'!$E$5,B121-1,1)</f>
        <v>1</v>
      </c>
      <c r="C122" s="56">
        <v>107</v>
      </c>
      <c r="D122" s="56">
        <f>IF(C122&gt;'finite population'!$E$5,0,IF(A122&gt;0,+D121*B122*$D$9/'finite population'!$E$4,+D121*B122*$D$9/C122))</f>
        <v>0</v>
      </c>
      <c r="E122" s="56">
        <f>IF(C122&gt;'finite population'!$E$5,0,IF(A122&gt;0,+E121*B122*$D$9/'finite population'!$E$4,+E121*B122*$D$9/C122))</f>
        <v>0</v>
      </c>
      <c r="F122" s="56">
        <f t="shared" si="4"/>
        <v>0</v>
      </c>
      <c r="G122" s="56">
        <f t="shared" si="5"/>
        <v>0</v>
      </c>
      <c r="H122" s="56">
        <f t="shared" si="6"/>
        <v>0</v>
      </c>
      <c r="I122" s="56">
        <f>IF(A122&lt;0,C122,'finite population'!$E$4)</f>
        <v>1</v>
      </c>
      <c r="J122" s="56">
        <f t="shared" si="7"/>
        <v>0</v>
      </c>
    </row>
    <row r="123" spans="1:10" x14ac:dyDescent="0.25">
      <c r="A123" s="56">
        <f>C123-'finite population'!$E$4</f>
        <v>107</v>
      </c>
      <c r="B123" s="56">
        <f>IF(C123&lt;'finite population'!$E$5,B122-1,1)</f>
        <v>1</v>
      </c>
      <c r="C123" s="56">
        <v>108</v>
      </c>
      <c r="D123" s="56">
        <f>IF(C123&gt;'finite population'!$E$5,0,IF(A123&gt;0,+D122*B123*$D$9/'finite population'!$E$4,+D122*B123*$D$9/C123))</f>
        <v>0</v>
      </c>
      <c r="E123" s="56">
        <f>IF(C123&gt;'finite population'!$E$5,0,IF(A123&gt;0,+E122*B123*$D$9/'finite population'!$E$4,+E122*B123*$D$9/C123))</f>
        <v>0</v>
      </c>
      <c r="F123" s="56">
        <f t="shared" si="4"/>
        <v>0</v>
      </c>
      <c r="G123" s="56">
        <f t="shared" si="5"/>
        <v>0</v>
      </c>
      <c r="H123" s="56">
        <f t="shared" si="6"/>
        <v>0</v>
      </c>
      <c r="I123" s="56">
        <f>IF(A123&lt;0,C123,'finite population'!$E$4)</f>
        <v>1</v>
      </c>
      <c r="J123" s="56">
        <f t="shared" si="7"/>
        <v>0</v>
      </c>
    </row>
    <row r="124" spans="1:10" x14ac:dyDescent="0.25">
      <c r="A124" s="56">
        <f>C124-'finite population'!$E$4</f>
        <v>108</v>
      </c>
      <c r="B124" s="56">
        <f>IF(C124&lt;'finite population'!$E$5,B123-1,1)</f>
        <v>1</v>
      </c>
      <c r="C124" s="56">
        <v>109</v>
      </c>
      <c r="D124" s="56">
        <f>IF(C124&gt;'finite population'!$E$5,0,IF(A124&gt;0,+D123*B124*$D$9/'finite population'!$E$4,+D123*B124*$D$9/C124))</f>
        <v>0</v>
      </c>
      <c r="E124" s="56">
        <f>IF(C124&gt;'finite population'!$E$5,0,IF(A124&gt;0,+E123*B124*$D$9/'finite population'!$E$4,+E123*B124*$D$9/C124))</f>
        <v>0</v>
      </c>
      <c r="F124" s="56">
        <f t="shared" si="4"/>
        <v>0</v>
      </c>
      <c r="G124" s="56">
        <f t="shared" si="5"/>
        <v>0</v>
      </c>
      <c r="H124" s="56">
        <f t="shared" si="6"/>
        <v>0</v>
      </c>
      <c r="I124" s="56">
        <f>IF(A124&lt;0,C124,'finite population'!$E$4)</f>
        <v>1</v>
      </c>
      <c r="J124" s="56">
        <f t="shared" si="7"/>
        <v>0</v>
      </c>
    </row>
    <row r="125" spans="1:10" x14ac:dyDescent="0.25">
      <c r="A125" s="56">
        <f>C125-'finite population'!$E$4</f>
        <v>109</v>
      </c>
      <c r="B125" s="56">
        <f>IF(C125&lt;'finite population'!$E$5,B124-1,1)</f>
        <v>1</v>
      </c>
      <c r="C125" s="56">
        <v>110</v>
      </c>
      <c r="D125" s="56">
        <f>IF(C125&gt;'finite population'!$E$5,0,IF(A125&gt;0,+D124*B125*$D$9/'finite population'!$E$4,+D124*B125*$D$9/C125))</f>
        <v>0</v>
      </c>
      <c r="E125" s="56">
        <f>IF(C125&gt;'finite population'!$E$5,0,IF(A125&gt;0,+E124*B125*$D$9/'finite population'!$E$4,+E124*B125*$D$9/C125))</f>
        <v>0</v>
      </c>
      <c r="F125" s="56">
        <f t="shared" si="4"/>
        <v>0</v>
      </c>
      <c r="G125" s="56">
        <f t="shared" si="5"/>
        <v>0</v>
      </c>
      <c r="H125" s="56">
        <f t="shared" si="6"/>
        <v>0</v>
      </c>
      <c r="I125" s="56">
        <f>IF(A125&lt;0,C125,'finite population'!$E$4)</f>
        <v>1</v>
      </c>
      <c r="J125" s="56">
        <f t="shared" si="7"/>
        <v>0</v>
      </c>
    </row>
    <row r="126" spans="1:10" x14ac:dyDescent="0.25">
      <c r="A126" s="56">
        <f>C126-'finite population'!$E$4</f>
        <v>110</v>
      </c>
      <c r="B126" s="56">
        <f>IF(C126&lt;'finite population'!$E$5,B125-1,1)</f>
        <v>1</v>
      </c>
      <c r="C126" s="56">
        <v>111</v>
      </c>
      <c r="D126" s="56">
        <f>IF(C126&gt;'finite population'!$E$5,0,IF(A126&gt;0,+D125*B126*$D$9/'finite population'!$E$4,+D125*B126*$D$9/C126))</f>
        <v>0</v>
      </c>
      <c r="E126" s="56">
        <f>IF(C126&gt;'finite population'!$E$5,0,IF(A126&gt;0,+E125*B126*$D$9/'finite population'!$E$4,+E125*B126*$D$9/C126))</f>
        <v>0</v>
      </c>
      <c r="F126" s="56">
        <f t="shared" si="4"/>
        <v>0</v>
      </c>
      <c r="G126" s="56">
        <f t="shared" si="5"/>
        <v>0</v>
      </c>
      <c r="H126" s="56">
        <f t="shared" si="6"/>
        <v>0</v>
      </c>
      <c r="I126" s="56">
        <f>IF(A126&lt;0,C126,'finite population'!$E$4)</f>
        <v>1</v>
      </c>
      <c r="J126" s="56">
        <f t="shared" si="7"/>
        <v>0</v>
      </c>
    </row>
    <row r="127" spans="1:10" x14ac:dyDescent="0.25">
      <c r="A127" s="56">
        <f>C127-'finite population'!$E$4</f>
        <v>111</v>
      </c>
      <c r="B127" s="56">
        <f>IF(C127&lt;'finite population'!$E$5,B126-1,1)</f>
        <v>1</v>
      </c>
      <c r="C127" s="56">
        <v>112</v>
      </c>
      <c r="D127" s="56">
        <f>IF(C127&gt;'finite population'!$E$5,0,IF(A127&gt;0,+D126*B127*$D$9/'finite population'!$E$4,+D126*B127*$D$9/C127))</f>
        <v>0</v>
      </c>
      <c r="E127" s="56">
        <f>IF(C127&gt;'finite population'!$E$5,0,IF(A127&gt;0,+E126*B127*$D$9/'finite population'!$E$4,+E126*B127*$D$9/C127))</f>
        <v>0</v>
      </c>
      <c r="F127" s="56">
        <f t="shared" si="4"/>
        <v>0</v>
      </c>
      <c r="G127" s="56">
        <f t="shared" si="5"/>
        <v>0</v>
      </c>
      <c r="H127" s="56">
        <f t="shared" si="6"/>
        <v>0</v>
      </c>
      <c r="I127" s="56">
        <f>IF(A127&lt;0,C127,'finite population'!$E$4)</f>
        <v>1</v>
      </c>
      <c r="J127" s="56">
        <f t="shared" si="7"/>
        <v>0</v>
      </c>
    </row>
    <row r="128" spans="1:10" x14ac:dyDescent="0.25">
      <c r="A128" s="56">
        <f>C128-'finite population'!$E$4</f>
        <v>112</v>
      </c>
      <c r="B128" s="56">
        <f>IF(C128&lt;'finite population'!$E$5,B127-1,1)</f>
        <v>1</v>
      </c>
      <c r="C128" s="56">
        <v>113</v>
      </c>
      <c r="D128" s="56">
        <f>IF(C128&gt;'finite population'!$E$5,0,IF(A128&gt;0,+D127*B128*$D$9/'finite population'!$E$4,+D127*B128*$D$9/C128))</f>
        <v>0</v>
      </c>
      <c r="E128" s="56">
        <f>IF(C128&gt;'finite population'!$E$5,0,IF(A128&gt;0,+E127*B128*$D$9/'finite population'!$E$4,+E127*B128*$D$9/C128))</f>
        <v>0</v>
      </c>
      <c r="F128" s="56">
        <f t="shared" si="4"/>
        <v>0</v>
      </c>
      <c r="G128" s="56">
        <f t="shared" si="5"/>
        <v>0</v>
      </c>
      <c r="H128" s="56">
        <f t="shared" si="6"/>
        <v>0</v>
      </c>
      <c r="I128" s="56">
        <f>IF(A128&lt;0,C128,'finite population'!$E$4)</f>
        <v>1</v>
      </c>
      <c r="J128" s="56">
        <f t="shared" si="7"/>
        <v>0</v>
      </c>
    </row>
    <row r="129" spans="1:10" x14ac:dyDescent="0.25">
      <c r="A129" s="56">
        <f>C129-'finite population'!$E$4</f>
        <v>113</v>
      </c>
      <c r="B129" s="56">
        <f>IF(C129&lt;'finite population'!$E$5,B128-1,1)</f>
        <v>1</v>
      </c>
      <c r="C129" s="56">
        <v>114</v>
      </c>
      <c r="D129" s="56">
        <f>IF(C129&gt;'finite population'!$E$5,0,IF(A129&gt;0,+D128*B129*$D$9/'finite population'!$E$4,+D128*B129*$D$9/C129))</f>
        <v>0</v>
      </c>
      <c r="E129" s="56">
        <f>IF(C129&gt;'finite population'!$E$5,0,IF(A129&gt;0,+E128*B129*$D$9/'finite population'!$E$4,+E128*B129*$D$9/C129))</f>
        <v>0</v>
      </c>
      <c r="F129" s="56">
        <f t="shared" si="4"/>
        <v>0</v>
      </c>
      <c r="G129" s="56">
        <f t="shared" si="5"/>
        <v>0</v>
      </c>
      <c r="H129" s="56">
        <f t="shared" si="6"/>
        <v>0</v>
      </c>
      <c r="I129" s="56">
        <f>IF(A129&lt;0,C129,'finite population'!$E$4)</f>
        <v>1</v>
      </c>
      <c r="J129" s="56">
        <f t="shared" si="7"/>
        <v>0</v>
      </c>
    </row>
    <row r="130" spans="1:10" x14ac:dyDescent="0.25">
      <c r="A130" s="56">
        <f>C130-'finite population'!$E$4</f>
        <v>114</v>
      </c>
      <c r="B130" s="56">
        <f>IF(C130&lt;'finite population'!$E$5,B129-1,1)</f>
        <v>1</v>
      </c>
      <c r="C130" s="56">
        <v>115</v>
      </c>
      <c r="D130" s="56">
        <f>IF(C130&gt;'finite population'!$E$5,0,IF(A130&gt;0,+D129*B130*$D$9/'finite population'!$E$4,+D129*B130*$D$9/C130))</f>
        <v>0</v>
      </c>
      <c r="E130" s="56">
        <f>IF(C130&gt;'finite population'!$E$5,0,IF(A130&gt;0,+E129*B130*$D$9/'finite population'!$E$4,+E129*B130*$D$9/C130))</f>
        <v>0</v>
      </c>
      <c r="F130" s="56">
        <f t="shared" si="4"/>
        <v>0</v>
      </c>
      <c r="G130" s="56">
        <f t="shared" si="5"/>
        <v>0</v>
      </c>
      <c r="H130" s="56">
        <f t="shared" si="6"/>
        <v>0</v>
      </c>
      <c r="I130" s="56">
        <f>IF(A130&lt;0,C130,'finite population'!$E$4)</f>
        <v>1</v>
      </c>
      <c r="J130" s="56">
        <f t="shared" si="7"/>
        <v>0</v>
      </c>
    </row>
    <row r="131" spans="1:10" x14ac:dyDescent="0.25">
      <c r="A131" s="56">
        <f>C131-'finite population'!$E$4</f>
        <v>115</v>
      </c>
      <c r="B131" s="56">
        <f>IF(C131&lt;'finite population'!$E$5,B130-1,1)</f>
        <v>1</v>
      </c>
      <c r="C131" s="56">
        <v>116</v>
      </c>
      <c r="D131" s="56">
        <f>IF(C131&gt;'finite population'!$E$5,0,IF(A131&gt;0,+D130*B131*$D$9/'finite population'!$E$4,+D130*B131*$D$9/C131))</f>
        <v>0</v>
      </c>
      <c r="E131" s="56">
        <f>IF(C131&gt;'finite population'!$E$5,0,IF(A131&gt;0,+E130*B131*$D$9/'finite population'!$E$4,+E130*B131*$D$9/C131))</f>
        <v>0</v>
      </c>
      <c r="F131" s="56">
        <f t="shared" si="4"/>
        <v>0</v>
      </c>
      <c r="G131" s="56">
        <f t="shared" si="5"/>
        <v>0</v>
      </c>
      <c r="H131" s="56">
        <f t="shared" si="6"/>
        <v>0</v>
      </c>
      <c r="I131" s="56">
        <f>IF(A131&lt;0,C131,'finite population'!$E$4)</f>
        <v>1</v>
      </c>
      <c r="J131" s="56">
        <f t="shared" si="7"/>
        <v>0</v>
      </c>
    </row>
    <row r="132" spans="1:10" x14ac:dyDescent="0.25">
      <c r="A132" s="56">
        <f>C132-'finite population'!$E$4</f>
        <v>116</v>
      </c>
      <c r="B132" s="56">
        <f>IF(C132&lt;'finite population'!$E$5,B131-1,1)</f>
        <v>1</v>
      </c>
      <c r="C132" s="56">
        <v>117</v>
      </c>
      <c r="D132" s="56">
        <f>IF(C132&gt;'finite population'!$E$5,0,IF(A132&gt;0,+D131*B132*$D$9/'finite population'!$E$4,+D131*B132*$D$9/C132))</f>
        <v>0</v>
      </c>
      <c r="E132" s="56">
        <f>IF(C132&gt;'finite population'!$E$5,0,IF(A132&gt;0,+E131*B132*$D$9/'finite population'!$E$4,+E131*B132*$D$9/C132))</f>
        <v>0</v>
      </c>
      <c r="F132" s="56">
        <f t="shared" si="4"/>
        <v>0</v>
      </c>
      <c r="G132" s="56">
        <f t="shared" si="5"/>
        <v>0</v>
      </c>
      <c r="H132" s="56">
        <f t="shared" si="6"/>
        <v>0</v>
      </c>
      <c r="I132" s="56">
        <f>IF(A132&lt;0,C132,'finite population'!$E$4)</f>
        <v>1</v>
      </c>
      <c r="J132" s="56">
        <f t="shared" si="7"/>
        <v>0</v>
      </c>
    </row>
    <row r="133" spans="1:10" x14ac:dyDescent="0.25">
      <c r="A133" s="56">
        <f>C133-'finite population'!$E$4</f>
        <v>117</v>
      </c>
      <c r="B133" s="56">
        <f>IF(C133&lt;'finite population'!$E$5,B132-1,1)</f>
        <v>1</v>
      </c>
      <c r="C133" s="56">
        <v>118</v>
      </c>
      <c r="D133" s="56">
        <f>IF(C133&gt;'finite population'!$E$5,0,IF(A133&gt;0,+D132*B133*$D$9/'finite population'!$E$4,+D132*B133*$D$9/C133))</f>
        <v>0</v>
      </c>
      <c r="E133" s="56">
        <f>IF(C133&gt;'finite population'!$E$5,0,IF(A133&gt;0,+E132*B133*$D$9/'finite population'!$E$4,+E132*B133*$D$9/C133))</f>
        <v>0</v>
      </c>
      <c r="F133" s="56">
        <f t="shared" si="4"/>
        <v>0</v>
      </c>
      <c r="G133" s="56">
        <f t="shared" si="5"/>
        <v>0</v>
      </c>
      <c r="H133" s="56">
        <f t="shared" si="6"/>
        <v>0</v>
      </c>
      <c r="I133" s="56">
        <f>IF(A133&lt;0,C133,'finite population'!$E$4)</f>
        <v>1</v>
      </c>
      <c r="J133" s="56">
        <f t="shared" si="7"/>
        <v>0</v>
      </c>
    </row>
    <row r="134" spans="1:10" x14ac:dyDescent="0.25">
      <c r="A134" s="56">
        <f>C134-'finite population'!$E$4</f>
        <v>118</v>
      </c>
      <c r="B134" s="56">
        <f>IF(C134&lt;'finite population'!$E$5,B133-1,1)</f>
        <v>1</v>
      </c>
      <c r="C134" s="56">
        <v>119</v>
      </c>
      <c r="D134" s="56">
        <f>IF(C134&gt;'finite population'!$E$5,0,IF(A134&gt;0,+D133*B134*$D$9/'finite population'!$E$4,+D133*B134*$D$9/C134))</f>
        <v>0</v>
      </c>
      <c r="E134" s="56">
        <f>IF(C134&gt;'finite population'!$E$5,0,IF(A134&gt;0,+E133*B134*$D$9/'finite population'!$E$4,+E133*B134*$D$9/C134))</f>
        <v>0</v>
      </c>
      <c r="F134" s="56">
        <f t="shared" si="4"/>
        <v>0</v>
      </c>
      <c r="G134" s="56">
        <f t="shared" si="5"/>
        <v>0</v>
      </c>
      <c r="H134" s="56">
        <f t="shared" si="6"/>
        <v>0</v>
      </c>
      <c r="I134" s="56">
        <f>IF(A134&lt;0,C134,'finite population'!$E$4)</f>
        <v>1</v>
      </c>
      <c r="J134" s="56">
        <f t="shared" si="7"/>
        <v>0</v>
      </c>
    </row>
    <row r="135" spans="1:10" x14ac:dyDescent="0.25">
      <c r="A135" s="56">
        <f>C135-'finite population'!$E$4</f>
        <v>119</v>
      </c>
      <c r="B135" s="56">
        <f>IF(C135&lt;'finite population'!$E$5,B134-1,1)</f>
        <v>1</v>
      </c>
      <c r="C135" s="56">
        <v>120</v>
      </c>
      <c r="D135" s="56">
        <f>IF(C135&gt;'finite population'!$E$5,0,IF(A135&gt;0,+D134*B135*$D$9/'finite population'!$E$4,+D134*B135*$D$9/C135))</f>
        <v>0</v>
      </c>
      <c r="E135" s="56">
        <f>IF(C135&gt;'finite population'!$E$5,0,IF(A135&gt;0,+E134*B135*$D$9/'finite population'!$E$4,+E134*B135*$D$9/C135))</f>
        <v>0</v>
      </c>
      <c r="F135" s="56">
        <f t="shared" si="4"/>
        <v>0</v>
      </c>
      <c r="G135" s="56">
        <f t="shared" si="5"/>
        <v>0</v>
      </c>
      <c r="H135" s="56">
        <f t="shared" si="6"/>
        <v>0</v>
      </c>
      <c r="I135" s="56">
        <f>IF(A135&lt;0,C135,'finite population'!$E$4)</f>
        <v>1</v>
      </c>
      <c r="J135" s="56">
        <f t="shared" si="7"/>
        <v>0</v>
      </c>
    </row>
    <row r="136" spans="1:10" x14ac:dyDescent="0.25">
      <c r="A136" s="56">
        <f>C136-'finite population'!$E$4</f>
        <v>120</v>
      </c>
      <c r="B136" s="56">
        <f>IF(C136&lt;'finite population'!$E$5,B135-1,1)</f>
        <v>1</v>
      </c>
      <c r="C136" s="56">
        <v>121</v>
      </c>
      <c r="D136" s="56">
        <f>IF(C136&gt;'finite population'!$E$5,0,IF(A136&gt;0,+D135*B136*$D$9/'finite population'!$E$4,+D135*B136*$D$9/C136))</f>
        <v>0</v>
      </c>
      <c r="E136" s="56">
        <f>IF(C136&gt;'finite population'!$E$5,0,IF(A136&gt;0,+E135*B136*$D$9/'finite population'!$E$4,+E135*B136*$D$9/C136))</f>
        <v>0</v>
      </c>
      <c r="F136" s="56">
        <f t="shared" si="4"/>
        <v>0</v>
      </c>
      <c r="G136" s="56">
        <f t="shared" si="5"/>
        <v>0</v>
      </c>
      <c r="H136" s="56">
        <f t="shared" si="6"/>
        <v>0</v>
      </c>
      <c r="I136" s="56">
        <f>IF(A136&lt;0,C136,'finite population'!$E$4)</f>
        <v>1</v>
      </c>
      <c r="J136" s="56">
        <f t="shared" si="7"/>
        <v>0</v>
      </c>
    </row>
    <row r="137" spans="1:10" x14ac:dyDescent="0.25">
      <c r="A137" s="56">
        <f>C137-'finite population'!$E$4</f>
        <v>121</v>
      </c>
      <c r="B137" s="56">
        <f>IF(C137&lt;'finite population'!$E$5,B136-1,1)</f>
        <v>1</v>
      </c>
      <c r="C137" s="56">
        <v>122</v>
      </c>
      <c r="D137" s="56">
        <f>IF(C137&gt;'finite population'!$E$5,0,IF(A137&gt;0,+D136*B137*$D$9/'finite population'!$E$4,+D136*B137*$D$9/C137))</f>
        <v>0</v>
      </c>
      <c r="E137" s="56">
        <f>IF(C137&gt;'finite population'!$E$5,0,IF(A137&gt;0,+E136*B137*$D$9/'finite population'!$E$4,+E136*B137*$D$9/C137))</f>
        <v>0</v>
      </c>
      <c r="F137" s="56">
        <f t="shared" si="4"/>
        <v>0</v>
      </c>
      <c r="G137" s="56">
        <f t="shared" si="5"/>
        <v>0</v>
      </c>
      <c r="H137" s="56">
        <f t="shared" si="6"/>
        <v>0</v>
      </c>
      <c r="I137" s="56">
        <f>IF(A137&lt;0,C137,'finite population'!$E$4)</f>
        <v>1</v>
      </c>
      <c r="J137" s="56">
        <f t="shared" si="7"/>
        <v>0</v>
      </c>
    </row>
    <row r="138" spans="1:10" x14ac:dyDescent="0.25">
      <c r="A138" s="56">
        <f>C138-'finite population'!$E$4</f>
        <v>122</v>
      </c>
      <c r="B138" s="56">
        <f>IF(C138&lt;'finite population'!$E$5,B137-1,1)</f>
        <v>1</v>
      </c>
      <c r="C138" s="56">
        <v>123</v>
      </c>
      <c r="D138" s="56">
        <f>IF(C138&gt;'finite population'!$E$5,0,IF(A138&gt;0,+D137*B138*$D$9/'finite population'!$E$4,+D137*B138*$D$9/C138))</f>
        <v>0</v>
      </c>
      <c r="E138" s="56">
        <f>IF(C138&gt;'finite population'!$E$5,0,IF(A138&gt;0,+E137*B138*$D$9/'finite population'!$E$4,+E137*B138*$D$9/C138))</f>
        <v>0</v>
      </c>
      <c r="F138" s="56">
        <f t="shared" si="4"/>
        <v>0</v>
      </c>
      <c r="G138" s="56">
        <f t="shared" si="5"/>
        <v>0</v>
      </c>
      <c r="H138" s="56">
        <f t="shared" si="6"/>
        <v>0</v>
      </c>
      <c r="I138" s="56">
        <f>IF(A138&lt;0,C138,'finite population'!$E$4)</f>
        <v>1</v>
      </c>
      <c r="J138" s="56">
        <f t="shared" si="7"/>
        <v>0</v>
      </c>
    </row>
    <row r="139" spans="1:10" x14ac:dyDescent="0.25">
      <c r="A139" s="56">
        <f>C139-'finite population'!$E$4</f>
        <v>123</v>
      </c>
      <c r="B139" s="56">
        <f>IF(C139&lt;'finite population'!$E$5,B138-1,1)</f>
        <v>1</v>
      </c>
      <c r="C139" s="56">
        <v>124</v>
      </c>
      <c r="D139" s="56">
        <f>IF(C139&gt;'finite population'!$E$5,0,IF(A139&gt;0,+D138*B139*$D$9/'finite population'!$E$4,+D138*B139*$D$9/C139))</f>
        <v>0</v>
      </c>
      <c r="E139" s="56">
        <f>IF(C139&gt;'finite population'!$E$5,0,IF(A139&gt;0,+E138*B139*$D$9/'finite population'!$E$4,+E138*B139*$D$9/C139))</f>
        <v>0</v>
      </c>
      <c r="F139" s="56">
        <f t="shared" si="4"/>
        <v>0</v>
      </c>
      <c r="G139" s="56">
        <f t="shared" si="5"/>
        <v>0</v>
      </c>
      <c r="H139" s="56">
        <f t="shared" si="6"/>
        <v>0</v>
      </c>
      <c r="I139" s="56">
        <f>IF(A139&lt;0,C139,'finite population'!$E$4)</f>
        <v>1</v>
      </c>
      <c r="J139" s="56">
        <f t="shared" si="7"/>
        <v>0</v>
      </c>
    </row>
    <row r="140" spans="1:10" x14ac:dyDescent="0.25">
      <c r="A140" s="56">
        <f>C140-'finite population'!$E$4</f>
        <v>124</v>
      </c>
      <c r="B140" s="56">
        <f>IF(C140&lt;'finite population'!$E$5,B139-1,1)</f>
        <v>1</v>
      </c>
      <c r="C140" s="56">
        <v>125</v>
      </c>
      <c r="D140" s="56">
        <f>IF(C140&gt;'finite population'!$E$5,0,IF(A140&gt;0,+D139*B140*$D$9/'finite population'!$E$4,+D139*B140*$D$9/C140))</f>
        <v>0</v>
      </c>
      <c r="E140" s="56">
        <f>IF(C140&gt;'finite population'!$E$5,0,IF(A140&gt;0,+E139*B140*$D$9/'finite population'!$E$4,+E139*B140*$D$9/C140))</f>
        <v>0</v>
      </c>
      <c r="F140" s="56">
        <f t="shared" si="4"/>
        <v>0</v>
      </c>
      <c r="G140" s="56">
        <f t="shared" si="5"/>
        <v>0</v>
      </c>
      <c r="H140" s="56">
        <f t="shared" si="6"/>
        <v>0</v>
      </c>
      <c r="I140" s="56">
        <f>IF(A140&lt;0,C140,'finite population'!$E$4)</f>
        <v>1</v>
      </c>
      <c r="J140" s="56">
        <f t="shared" si="7"/>
        <v>0</v>
      </c>
    </row>
    <row r="141" spans="1:10" x14ac:dyDescent="0.25">
      <c r="A141" s="56">
        <f>C141-'finite population'!$E$4</f>
        <v>125</v>
      </c>
      <c r="B141" s="56">
        <f>IF(C141&lt;'finite population'!$E$5,B140-1,1)</f>
        <v>1</v>
      </c>
      <c r="C141" s="56">
        <v>126</v>
      </c>
      <c r="D141" s="56">
        <f>IF(C141&gt;'finite population'!$E$5,0,IF(A141&gt;0,+D140*B141*$D$9/'finite population'!$E$4,+D140*B141*$D$9/C141))</f>
        <v>0</v>
      </c>
      <c r="E141" s="56">
        <f>IF(C141&gt;'finite population'!$E$5,0,IF(A141&gt;0,+E140*B141*$D$9/'finite population'!$E$4,+E140*B141*$D$9/C141))</f>
        <v>0</v>
      </c>
      <c r="F141" s="56">
        <f t="shared" si="4"/>
        <v>0</v>
      </c>
      <c r="G141" s="56">
        <f t="shared" si="5"/>
        <v>0</v>
      </c>
      <c r="H141" s="56">
        <f t="shared" si="6"/>
        <v>0</v>
      </c>
      <c r="I141" s="56">
        <f>IF(A141&lt;0,C141,'finite population'!$E$4)</f>
        <v>1</v>
      </c>
      <c r="J141" s="56">
        <f t="shared" si="7"/>
        <v>0</v>
      </c>
    </row>
    <row r="142" spans="1:10" x14ac:dyDescent="0.25">
      <c r="A142" s="56">
        <f>C142-'finite population'!$E$4</f>
        <v>126</v>
      </c>
      <c r="B142" s="56">
        <f>IF(C142&lt;'finite population'!$E$5,B141-1,1)</f>
        <v>1</v>
      </c>
      <c r="C142" s="56">
        <v>127</v>
      </c>
      <c r="D142" s="56">
        <f>IF(C142&gt;'finite population'!$E$5,0,IF(A142&gt;0,+D141*B142*$D$9/'finite population'!$E$4,+D141*B142*$D$9/C142))</f>
        <v>0</v>
      </c>
      <c r="E142" s="56">
        <f>IF(C142&gt;'finite population'!$E$5,0,IF(A142&gt;0,+E141*B142*$D$9/'finite population'!$E$4,+E141*B142*$D$9/C142))</f>
        <v>0</v>
      </c>
      <c r="F142" s="56">
        <f t="shared" si="4"/>
        <v>0</v>
      </c>
      <c r="G142" s="56">
        <f t="shared" si="5"/>
        <v>0</v>
      </c>
      <c r="H142" s="56">
        <f t="shared" si="6"/>
        <v>0</v>
      </c>
      <c r="I142" s="56">
        <f>IF(A142&lt;0,C142,'finite population'!$E$4)</f>
        <v>1</v>
      </c>
      <c r="J142" s="56">
        <f t="shared" si="7"/>
        <v>0</v>
      </c>
    </row>
    <row r="143" spans="1:10" x14ac:dyDescent="0.25">
      <c r="A143" s="56">
        <f>C143-'finite population'!$E$4</f>
        <v>127</v>
      </c>
      <c r="B143" s="56">
        <f>IF(C143&lt;'finite population'!$E$5,B142-1,1)</f>
        <v>1</v>
      </c>
      <c r="C143" s="56">
        <v>128</v>
      </c>
      <c r="D143" s="56">
        <f>IF(C143&gt;'finite population'!$E$5,0,IF(A143&gt;0,+D142*B143*$D$9/'finite population'!$E$4,+D142*B143*$D$9/C143))</f>
        <v>0</v>
      </c>
      <c r="E143" s="56">
        <f>IF(C143&gt;'finite population'!$E$5,0,IF(A143&gt;0,+E142*B143*$D$9/'finite population'!$E$4,+E142*B143*$D$9/C143))</f>
        <v>0</v>
      </c>
      <c r="F143" s="56">
        <f t="shared" ref="F143:F206" si="8">IF(A143&gt;0,+A143*E143,0)</f>
        <v>0</v>
      </c>
      <c r="G143" s="56">
        <f t="shared" ref="G143:G206" si="9">IF(A143&lt;0,+C143*E143,0)</f>
        <v>0</v>
      </c>
      <c r="H143" s="56">
        <f t="shared" ref="H143:H206" si="10">IF(A143&lt;0,E143,0)</f>
        <v>0</v>
      </c>
      <c r="I143" s="56">
        <f>IF(A143&lt;0,C143,'finite population'!$E$4)</f>
        <v>1</v>
      </c>
      <c r="J143" s="56">
        <f t="shared" ref="J143:J206" si="11">I143*E143</f>
        <v>0</v>
      </c>
    </row>
    <row r="144" spans="1:10" x14ac:dyDescent="0.25">
      <c r="A144" s="56">
        <f>C144-'finite population'!$E$4</f>
        <v>128</v>
      </c>
      <c r="B144" s="56">
        <f>IF(C144&lt;'finite population'!$E$5,B143-1,1)</f>
        <v>1</v>
      </c>
      <c r="C144" s="56">
        <v>129</v>
      </c>
      <c r="D144" s="56">
        <f>IF(C144&gt;'finite population'!$E$5,0,IF(A144&gt;0,+D143*B144*$D$9/'finite population'!$E$4,+D143*B144*$D$9/C144))</f>
        <v>0</v>
      </c>
      <c r="E144" s="56">
        <f>IF(C144&gt;'finite population'!$E$5,0,IF(A144&gt;0,+E143*B144*$D$9/'finite population'!$E$4,+E143*B144*$D$9/C144))</f>
        <v>0</v>
      </c>
      <c r="F144" s="56">
        <f t="shared" si="8"/>
        <v>0</v>
      </c>
      <c r="G144" s="56">
        <f t="shared" si="9"/>
        <v>0</v>
      </c>
      <c r="H144" s="56">
        <f t="shared" si="10"/>
        <v>0</v>
      </c>
      <c r="I144" s="56">
        <f>IF(A144&lt;0,C144,'finite population'!$E$4)</f>
        <v>1</v>
      </c>
      <c r="J144" s="56">
        <f t="shared" si="11"/>
        <v>0</v>
      </c>
    </row>
    <row r="145" spans="1:10" x14ac:dyDescent="0.25">
      <c r="A145" s="56">
        <f>C145-'finite population'!$E$4</f>
        <v>129</v>
      </c>
      <c r="B145" s="56">
        <f>IF(C145&lt;'finite population'!$E$5,B144-1,1)</f>
        <v>1</v>
      </c>
      <c r="C145" s="56">
        <v>130</v>
      </c>
      <c r="D145" s="56">
        <f>IF(C145&gt;'finite population'!$E$5,0,IF(A145&gt;0,+D144*B145*$D$9/'finite population'!$E$4,+D144*B145*$D$9/C145))</f>
        <v>0</v>
      </c>
      <c r="E145" s="56">
        <f>IF(C145&gt;'finite population'!$E$5,0,IF(A145&gt;0,+E144*B145*$D$9/'finite population'!$E$4,+E144*B145*$D$9/C145))</f>
        <v>0</v>
      </c>
      <c r="F145" s="56">
        <f t="shared" si="8"/>
        <v>0</v>
      </c>
      <c r="G145" s="56">
        <f t="shared" si="9"/>
        <v>0</v>
      </c>
      <c r="H145" s="56">
        <f t="shared" si="10"/>
        <v>0</v>
      </c>
      <c r="I145" s="56">
        <f>IF(A145&lt;0,C145,'finite population'!$E$4)</f>
        <v>1</v>
      </c>
      <c r="J145" s="56">
        <f t="shared" si="11"/>
        <v>0</v>
      </c>
    </row>
    <row r="146" spans="1:10" x14ac:dyDescent="0.25">
      <c r="A146" s="56">
        <f>C146-'finite population'!$E$4</f>
        <v>130</v>
      </c>
      <c r="B146" s="56">
        <f>IF(C146&lt;'finite population'!$E$5,B145-1,1)</f>
        <v>1</v>
      </c>
      <c r="C146" s="56">
        <v>131</v>
      </c>
      <c r="D146" s="56">
        <f>IF(C146&gt;'finite population'!$E$5,0,IF(A146&gt;0,+D145*B146*$D$9/'finite population'!$E$4,+D145*B146*$D$9/C146))</f>
        <v>0</v>
      </c>
      <c r="E146" s="56">
        <f>IF(C146&gt;'finite population'!$E$5,0,IF(A146&gt;0,+E145*B146*$D$9/'finite population'!$E$4,+E145*B146*$D$9/C146))</f>
        <v>0</v>
      </c>
      <c r="F146" s="56">
        <f t="shared" si="8"/>
        <v>0</v>
      </c>
      <c r="G146" s="56">
        <f t="shared" si="9"/>
        <v>0</v>
      </c>
      <c r="H146" s="56">
        <f t="shared" si="10"/>
        <v>0</v>
      </c>
      <c r="I146" s="56">
        <f>IF(A146&lt;0,C146,'finite population'!$E$4)</f>
        <v>1</v>
      </c>
      <c r="J146" s="56">
        <f t="shared" si="11"/>
        <v>0</v>
      </c>
    </row>
    <row r="147" spans="1:10" x14ac:dyDescent="0.25">
      <c r="A147" s="56">
        <f>C147-'finite population'!$E$4</f>
        <v>131</v>
      </c>
      <c r="B147" s="56">
        <f>IF(C147&lt;'finite population'!$E$5,B146-1,1)</f>
        <v>1</v>
      </c>
      <c r="C147" s="56">
        <v>132</v>
      </c>
      <c r="D147" s="56">
        <f>IF(C147&gt;'finite population'!$E$5,0,IF(A147&gt;0,+D146*B147*$D$9/'finite population'!$E$4,+D146*B147*$D$9/C147))</f>
        <v>0</v>
      </c>
      <c r="E147" s="56">
        <f>IF(C147&gt;'finite population'!$E$5,0,IF(A147&gt;0,+E146*B147*$D$9/'finite population'!$E$4,+E146*B147*$D$9/C147))</f>
        <v>0</v>
      </c>
      <c r="F147" s="56">
        <f t="shared" si="8"/>
        <v>0</v>
      </c>
      <c r="G147" s="56">
        <f t="shared" si="9"/>
        <v>0</v>
      </c>
      <c r="H147" s="56">
        <f t="shared" si="10"/>
        <v>0</v>
      </c>
      <c r="I147" s="56">
        <f>IF(A147&lt;0,C147,'finite population'!$E$4)</f>
        <v>1</v>
      </c>
      <c r="J147" s="56">
        <f t="shared" si="11"/>
        <v>0</v>
      </c>
    </row>
    <row r="148" spans="1:10" x14ac:dyDescent="0.25">
      <c r="A148" s="56">
        <f>C148-'finite population'!$E$4</f>
        <v>132</v>
      </c>
      <c r="B148" s="56">
        <f>IF(C148&lt;'finite population'!$E$5,B147-1,1)</f>
        <v>1</v>
      </c>
      <c r="C148" s="56">
        <v>133</v>
      </c>
      <c r="D148" s="56">
        <f>IF(C148&gt;'finite population'!$E$5,0,IF(A148&gt;0,+D147*B148*$D$9/'finite population'!$E$4,+D147*B148*$D$9/C148))</f>
        <v>0</v>
      </c>
      <c r="E148" s="56">
        <f>IF(C148&gt;'finite population'!$E$5,0,IF(A148&gt;0,+E147*B148*$D$9/'finite population'!$E$4,+E147*B148*$D$9/C148))</f>
        <v>0</v>
      </c>
      <c r="F148" s="56">
        <f t="shared" si="8"/>
        <v>0</v>
      </c>
      <c r="G148" s="56">
        <f t="shared" si="9"/>
        <v>0</v>
      </c>
      <c r="H148" s="56">
        <f t="shared" si="10"/>
        <v>0</v>
      </c>
      <c r="I148" s="56">
        <f>IF(A148&lt;0,C148,'finite population'!$E$4)</f>
        <v>1</v>
      </c>
      <c r="J148" s="56">
        <f t="shared" si="11"/>
        <v>0</v>
      </c>
    </row>
    <row r="149" spans="1:10" x14ac:dyDescent="0.25">
      <c r="A149" s="56">
        <f>C149-'finite population'!$E$4</f>
        <v>133</v>
      </c>
      <c r="B149" s="56">
        <f>IF(C149&lt;'finite population'!$E$5,B148-1,1)</f>
        <v>1</v>
      </c>
      <c r="C149" s="56">
        <v>134</v>
      </c>
      <c r="D149" s="56">
        <f>IF(C149&gt;'finite population'!$E$5,0,IF(A149&gt;0,+D148*B149*$D$9/'finite population'!$E$4,+D148*B149*$D$9/C149))</f>
        <v>0</v>
      </c>
      <c r="E149" s="56">
        <f>IF(C149&gt;'finite population'!$E$5,0,IF(A149&gt;0,+E148*B149*$D$9/'finite population'!$E$4,+E148*B149*$D$9/C149))</f>
        <v>0</v>
      </c>
      <c r="F149" s="56">
        <f t="shared" si="8"/>
        <v>0</v>
      </c>
      <c r="G149" s="56">
        <f t="shared" si="9"/>
        <v>0</v>
      </c>
      <c r="H149" s="56">
        <f t="shared" si="10"/>
        <v>0</v>
      </c>
      <c r="I149" s="56">
        <f>IF(A149&lt;0,C149,'finite population'!$E$4)</f>
        <v>1</v>
      </c>
      <c r="J149" s="56">
        <f t="shared" si="11"/>
        <v>0</v>
      </c>
    </row>
    <row r="150" spans="1:10" x14ac:dyDescent="0.25">
      <c r="A150" s="56">
        <f>C150-'finite population'!$E$4</f>
        <v>134</v>
      </c>
      <c r="B150" s="56">
        <f>IF(C150&lt;'finite population'!$E$5,B149-1,1)</f>
        <v>1</v>
      </c>
      <c r="C150" s="56">
        <v>135</v>
      </c>
      <c r="D150" s="56">
        <f>IF(C150&gt;'finite population'!$E$5,0,IF(A150&gt;0,+D149*B150*$D$9/'finite population'!$E$4,+D149*B150*$D$9/C150))</f>
        <v>0</v>
      </c>
      <c r="E150" s="56">
        <f>IF(C150&gt;'finite population'!$E$5,0,IF(A150&gt;0,+E149*B150*$D$9/'finite population'!$E$4,+E149*B150*$D$9/C150))</f>
        <v>0</v>
      </c>
      <c r="F150" s="56">
        <f t="shared" si="8"/>
        <v>0</v>
      </c>
      <c r="G150" s="56">
        <f t="shared" si="9"/>
        <v>0</v>
      </c>
      <c r="H150" s="56">
        <f t="shared" si="10"/>
        <v>0</v>
      </c>
      <c r="I150" s="56">
        <f>IF(A150&lt;0,C150,'finite population'!$E$4)</f>
        <v>1</v>
      </c>
      <c r="J150" s="56">
        <f t="shared" si="11"/>
        <v>0</v>
      </c>
    </row>
    <row r="151" spans="1:10" x14ac:dyDescent="0.25">
      <c r="A151" s="56">
        <f>C151-'finite population'!$E$4</f>
        <v>135</v>
      </c>
      <c r="B151" s="56">
        <f>IF(C151&lt;'finite population'!$E$5,B150-1,1)</f>
        <v>1</v>
      </c>
      <c r="C151" s="56">
        <v>136</v>
      </c>
      <c r="D151" s="56">
        <f>IF(C151&gt;'finite population'!$E$5,0,IF(A151&gt;0,+D150*B151*$D$9/'finite population'!$E$4,+D150*B151*$D$9/C151))</f>
        <v>0</v>
      </c>
      <c r="E151" s="56">
        <f>IF(C151&gt;'finite population'!$E$5,0,IF(A151&gt;0,+E150*B151*$D$9/'finite population'!$E$4,+E150*B151*$D$9/C151))</f>
        <v>0</v>
      </c>
      <c r="F151" s="56">
        <f t="shared" si="8"/>
        <v>0</v>
      </c>
      <c r="G151" s="56">
        <f t="shared" si="9"/>
        <v>0</v>
      </c>
      <c r="H151" s="56">
        <f t="shared" si="10"/>
        <v>0</v>
      </c>
      <c r="I151" s="56">
        <f>IF(A151&lt;0,C151,'finite population'!$E$4)</f>
        <v>1</v>
      </c>
      <c r="J151" s="56">
        <f t="shared" si="11"/>
        <v>0</v>
      </c>
    </row>
    <row r="152" spans="1:10" x14ac:dyDescent="0.25">
      <c r="A152" s="56">
        <f>C152-'finite population'!$E$4</f>
        <v>136</v>
      </c>
      <c r="B152" s="56">
        <f>IF(C152&lt;'finite population'!$E$5,B151-1,1)</f>
        <v>1</v>
      </c>
      <c r="C152" s="56">
        <v>137</v>
      </c>
      <c r="D152" s="56">
        <f>IF(C152&gt;'finite population'!$E$5,0,IF(A152&gt;0,+D151*B152*$D$9/'finite population'!$E$4,+D151*B152*$D$9/C152))</f>
        <v>0</v>
      </c>
      <c r="E152" s="56">
        <f>IF(C152&gt;'finite population'!$E$5,0,IF(A152&gt;0,+E151*B152*$D$9/'finite population'!$E$4,+E151*B152*$D$9/C152))</f>
        <v>0</v>
      </c>
      <c r="F152" s="56">
        <f t="shared" si="8"/>
        <v>0</v>
      </c>
      <c r="G152" s="56">
        <f t="shared" si="9"/>
        <v>0</v>
      </c>
      <c r="H152" s="56">
        <f t="shared" si="10"/>
        <v>0</v>
      </c>
      <c r="I152" s="56">
        <f>IF(A152&lt;0,C152,'finite population'!$E$4)</f>
        <v>1</v>
      </c>
      <c r="J152" s="56">
        <f t="shared" si="11"/>
        <v>0</v>
      </c>
    </row>
    <row r="153" spans="1:10" x14ac:dyDescent="0.25">
      <c r="A153" s="56">
        <f>C153-'finite population'!$E$4</f>
        <v>137</v>
      </c>
      <c r="B153" s="56">
        <f>IF(C153&lt;'finite population'!$E$5,B152-1,1)</f>
        <v>1</v>
      </c>
      <c r="C153" s="56">
        <v>138</v>
      </c>
      <c r="D153" s="56">
        <f>IF(C153&gt;'finite population'!$E$5,0,IF(A153&gt;0,+D152*B153*$D$9/'finite population'!$E$4,+D152*B153*$D$9/C153))</f>
        <v>0</v>
      </c>
      <c r="E153" s="56">
        <f>IF(C153&gt;'finite population'!$E$5,0,IF(A153&gt;0,+E152*B153*$D$9/'finite population'!$E$4,+E152*B153*$D$9/C153))</f>
        <v>0</v>
      </c>
      <c r="F153" s="56">
        <f t="shared" si="8"/>
        <v>0</v>
      </c>
      <c r="G153" s="56">
        <f t="shared" si="9"/>
        <v>0</v>
      </c>
      <c r="H153" s="56">
        <f t="shared" si="10"/>
        <v>0</v>
      </c>
      <c r="I153" s="56">
        <f>IF(A153&lt;0,C153,'finite population'!$E$4)</f>
        <v>1</v>
      </c>
      <c r="J153" s="56">
        <f t="shared" si="11"/>
        <v>0</v>
      </c>
    </row>
    <row r="154" spans="1:10" x14ac:dyDescent="0.25">
      <c r="A154" s="56">
        <f>C154-'finite population'!$E$4</f>
        <v>138</v>
      </c>
      <c r="B154" s="56">
        <f>IF(C154&lt;'finite population'!$E$5,B153-1,1)</f>
        <v>1</v>
      </c>
      <c r="C154" s="56">
        <v>139</v>
      </c>
      <c r="D154" s="56">
        <f>IF(C154&gt;'finite population'!$E$5,0,IF(A154&gt;0,+D153*B154*$D$9/'finite population'!$E$4,+D153*B154*$D$9/C154))</f>
        <v>0</v>
      </c>
      <c r="E154" s="56">
        <f>IF(C154&gt;'finite population'!$E$5,0,IF(A154&gt;0,+E153*B154*$D$9/'finite population'!$E$4,+E153*B154*$D$9/C154))</f>
        <v>0</v>
      </c>
      <c r="F154" s="56">
        <f t="shared" si="8"/>
        <v>0</v>
      </c>
      <c r="G154" s="56">
        <f t="shared" si="9"/>
        <v>0</v>
      </c>
      <c r="H154" s="56">
        <f t="shared" si="10"/>
        <v>0</v>
      </c>
      <c r="I154" s="56">
        <f>IF(A154&lt;0,C154,'finite population'!$E$4)</f>
        <v>1</v>
      </c>
      <c r="J154" s="56">
        <f t="shared" si="11"/>
        <v>0</v>
      </c>
    </row>
    <row r="155" spans="1:10" x14ac:dyDescent="0.25">
      <c r="A155" s="56">
        <f>C155-'finite population'!$E$4</f>
        <v>139</v>
      </c>
      <c r="B155" s="56">
        <f>IF(C155&lt;'finite population'!$E$5,B154-1,1)</f>
        <v>1</v>
      </c>
      <c r="C155" s="56">
        <v>140</v>
      </c>
      <c r="D155" s="56">
        <f>IF(C155&gt;'finite population'!$E$5,0,IF(A155&gt;0,+D154*B155*$D$9/'finite population'!$E$4,+D154*B155*$D$9/C155))</f>
        <v>0</v>
      </c>
      <c r="E155" s="56">
        <f>IF(C155&gt;'finite population'!$E$5,0,IF(A155&gt;0,+E154*B155*$D$9/'finite population'!$E$4,+E154*B155*$D$9/C155))</f>
        <v>0</v>
      </c>
      <c r="F155" s="56">
        <f t="shared" si="8"/>
        <v>0</v>
      </c>
      <c r="G155" s="56">
        <f t="shared" si="9"/>
        <v>0</v>
      </c>
      <c r="H155" s="56">
        <f t="shared" si="10"/>
        <v>0</v>
      </c>
      <c r="I155" s="56">
        <f>IF(A155&lt;0,C155,'finite population'!$E$4)</f>
        <v>1</v>
      </c>
      <c r="J155" s="56">
        <f t="shared" si="11"/>
        <v>0</v>
      </c>
    </row>
    <row r="156" spans="1:10" x14ac:dyDescent="0.25">
      <c r="A156" s="56">
        <f>C156-'finite population'!$E$4</f>
        <v>140</v>
      </c>
      <c r="B156" s="56">
        <f>IF(C156&lt;'finite population'!$E$5,B155-1,1)</f>
        <v>1</v>
      </c>
      <c r="C156" s="56">
        <v>141</v>
      </c>
      <c r="D156" s="56">
        <f>IF(C156&gt;'finite population'!$E$5,0,IF(A156&gt;0,+D155*B156*$D$9/'finite population'!$E$4,+D155*B156*$D$9/C156))</f>
        <v>0</v>
      </c>
      <c r="E156" s="56">
        <f>IF(C156&gt;'finite population'!$E$5,0,IF(A156&gt;0,+E155*B156*$D$9/'finite population'!$E$4,+E155*B156*$D$9/C156))</f>
        <v>0</v>
      </c>
      <c r="F156" s="56">
        <f t="shared" si="8"/>
        <v>0</v>
      </c>
      <c r="G156" s="56">
        <f t="shared" si="9"/>
        <v>0</v>
      </c>
      <c r="H156" s="56">
        <f t="shared" si="10"/>
        <v>0</v>
      </c>
      <c r="I156" s="56">
        <f>IF(A156&lt;0,C156,'finite population'!$E$4)</f>
        <v>1</v>
      </c>
      <c r="J156" s="56">
        <f t="shared" si="11"/>
        <v>0</v>
      </c>
    </row>
    <row r="157" spans="1:10" x14ac:dyDescent="0.25">
      <c r="A157" s="56">
        <f>C157-'finite population'!$E$4</f>
        <v>141</v>
      </c>
      <c r="B157" s="56">
        <f>IF(C157&lt;'finite population'!$E$5,B156-1,1)</f>
        <v>1</v>
      </c>
      <c r="C157" s="56">
        <v>142</v>
      </c>
      <c r="D157" s="56">
        <f>IF(C157&gt;'finite population'!$E$5,0,IF(A157&gt;0,+D156*B157*$D$9/'finite population'!$E$4,+D156*B157*$D$9/C157))</f>
        <v>0</v>
      </c>
      <c r="E157" s="56">
        <f>IF(C157&gt;'finite population'!$E$5,0,IF(A157&gt;0,+E156*B157*$D$9/'finite population'!$E$4,+E156*B157*$D$9/C157))</f>
        <v>0</v>
      </c>
      <c r="F157" s="56">
        <f t="shared" si="8"/>
        <v>0</v>
      </c>
      <c r="G157" s="56">
        <f t="shared" si="9"/>
        <v>0</v>
      </c>
      <c r="H157" s="56">
        <f t="shared" si="10"/>
        <v>0</v>
      </c>
      <c r="I157" s="56">
        <f>IF(A157&lt;0,C157,'finite population'!$E$4)</f>
        <v>1</v>
      </c>
      <c r="J157" s="56">
        <f t="shared" si="11"/>
        <v>0</v>
      </c>
    </row>
    <row r="158" spans="1:10" x14ac:dyDescent="0.25">
      <c r="A158" s="56">
        <f>C158-'finite population'!$E$4</f>
        <v>142</v>
      </c>
      <c r="B158" s="56">
        <f>IF(C158&lt;'finite population'!$E$5,B157-1,1)</f>
        <v>1</v>
      </c>
      <c r="C158" s="56">
        <v>143</v>
      </c>
      <c r="D158" s="56">
        <f>IF(C158&gt;'finite population'!$E$5,0,IF(A158&gt;0,+D157*B158*$D$9/'finite population'!$E$4,+D157*B158*$D$9/C158))</f>
        <v>0</v>
      </c>
      <c r="E158" s="56">
        <f>IF(C158&gt;'finite population'!$E$5,0,IF(A158&gt;0,+E157*B158*$D$9/'finite population'!$E$4,+E157*B158*$D$9/C158))</f>
        <v>0</v>
      </c>
      <c r="F158" s="56">
        <f t="shared" si="8"/>
        <v>0</v>
      </c>
      <c r="G158" s="56">
        <f t="shared" si="9"/>
        <v>0</v>
      </c>
      <c r="H158" s="56">
        <f t="shared" si="10"/>
        <v>0</v>
      </c>
      <c r="I158" s="56">
        <f>IF(A158&lt;0,C158,'finite population'!$E$4)</f>
        <v>1</v>
      </c>
      <c r="J158" s="56">
        <f t="shared" si="11"/>
        <v>0</v>
      </c>
    </row>
    <row r="159" spans="1:10" x14ac:dyDescent="0.25">
      <c r="A159" s="56">
        <f>C159-'finite population'!$E$4</f>
        <v>143</v>
      </c>
      <c r="B159" s="56">
        <f>IF(C159&lt;'finite population'!$E$5,B158-1,1)</f>
        <v>1</v>
      </c>
      <c r="C159" s="56">
        <v>144</v>
      </c>
      <c r="D159" s="56">
        <f>IF(C159&gt;'finite population'!$E$5,0,IF(A159&gt;0,+D158*B159*$D$9/'finite population'!$E$4,+D158*B159*$D$9/C159))</f>
        <v>0</v>
      </c>
      <c r="E159" s="56">
        <f>IF(C159&gt;'finite population'!$E$5,0,IF(A159&gt;0,+E158*B159*$D$9/'finite population'!$E$4,+E158*B159*$D$9/C159))</f>
        <v>0</v>
      </c>
      <c r="F159" s="56">
        <f t="shared" si="8"/>
        <v>0</v>
      </c>
      <c r="G159" s="56">
        <f t="shared" si="9"/>
        <v>0</v>
      </c>
      <c r="H159" s="56">
        <f t="shared" si="10"/>
        <v>0</v>
      </c>
      <c r="I159" s="56">
        <f>IF(A159&lt;0,C159,'finite population'!$E$4)</f>
        <v>1</v>
      </c>
      <c r="J159" s="56">
        <f t="shared" si="11"/>
        <v>0</v>
      </c>
    </row>
    <row r="160" spans="1:10" x14ac:dyDescent="0.25">
      <c r="A160" s="56">
        <f>C160-'finite population'!$E$4</f>
        <v>144</v>
      </c>
      <c r="B160" s="56">
        <f>IF(C160&lt;'finite population'!$E$5,B159-1,1)</f>
        <v>1</v>
      </c>
      <c r="C160" s="56">
        <v>145</v>
      </c>
      <c r="D160" s="56">
        <f>IF(C160&gt;'finite population'!$E$5,0,IF(A160&gt;0,+D159*B160*$D$9/'finite population'!$E$4,+D159*B160*$D$9/C160))</f>
        <v>0</v>
      </c>
      <c r="E160" s="56">
        <f>IF(C160&gt;'finite population'!$E$5,0,IF(A160&gt;0,+E159*B160*$D$9/'finite population'!$E$4,+E159*B160*$D$9/C160))</f>
        <v>0</v>
      </c>
      <c r="F160" s="56">
        <f t="shared" si="8"/>
        <v>0</v>
      </c>
      <c r="G160" s="56">
        <f t="shared" si="9"/>
        <v>0</v>
      </c>
      <c r="H160" s="56">
        <f t="shared" si="10"/>
        <v>0</v>
      </c>
      <c r="I160" s="56">
        <f>IF(A160&lt;0,C160,'finite population'!$E$4)</f>
        <v>1</v>
      </c>
      <c r="J160" s="56">
        <f t="shared" si="11"/>
        <v>0</v>
      </c>
    </row>
    <row r="161" spans="1:10" x14ac:dyDescent="0.25">
      <c r="A161" s="56">
        <f>C161-'finite population'!$E$4</f>
        <v>145</v>
      </c>
      <c r="B161" s="56">
        <f>IF(C161&lt;'finite population'!$E$5,B160-1,1)</f>
        <v>1</v>
      </c>
      <c r="C161" s="56">
        <v>146</v>
      </c>
      <c r="D161" s="56">
        <f>IF(C161&gt;'finite population'!$E$5,0,IF(A161&gt;0,+D160*B161*$D$9/'finite population'!$E$4,+D160*B161*$D$9/C161))</f>
        <v>0</v>
      </c>
      <c r="E161" s="56">
        <f>IF(C161&gt;'finite population'!$E$5,0,IF(A161&gt;0,+E160*B161*$D$9/'finite population'!$E$4,+E160*B161*$D$9/C161))</f>
        <v>0</v>
      </c>
      <c r="F161" s="56">
        <f t="shared" si="8"/>
        <v>0</v>
      </c>
      <c r="G161" s="56">
        <f t="shared" si="9"/>
        <v>0</v>
      </c>
      <c r="H161" s="56">
        <f t="shared" si="10"/>
        <v>0</v>
      </c>
      <c r="I161" s="56">
        <f>IF(A161&lt;0,C161,'finite population'!$E$4)</f>
        <v>1</v>
      </c>
      <c r="J161" s="56">
        <f t="shared" si="11"/>
        <v>0</v>
      </c>
    </row>
    <row r="162" spans="1:10" x14ac:dyDescent="0.25">
      <c r="A162" s="56">
        <f>C162-'finite population'!$E$4</f>
        <v>146</v>
      </c>
      <c r="B162" s="56">
        <f>IF(C162&lt;'finite population'!$E$5,B161-1,1)</f>
        <v>1</v>
      </c>
      <c r="C162" s="56">
        <v>147</v>
      </c>
      <c r="D162" s="56">
        <f>IF(C162&gt;'finite population'!$E$5,0,IF(A162&gt;0,+D161*B162*$D$9/'finite population'!$E$4,+D161*B162*$D$9/C162))</f>
        <v>0</v>
      </c>
      <c r="E162" s="56">
        <f>IF(C162&gt;'finite population'!$E$5,0,IF(A162&gt;0,+E161*B162*$D$9/'finite population'!$E$4,+E161*B162*$D$9/C162))</f>
        <v>0</v>
      </c>
      <c r="F162" s="56">
        <f t="shared" si="8"/>
        <v>0</v>
      </c>
      <c r="G162" s="56">
        <f t="shared" si="9"/>
        <v>0</v>
      </c>
      <c r="H162" s="56">
        <f t="shared" si="10"/>
        <v>0</v>
      </c>
      <c r="I162" s="56">
        <f>IF(A162&lt;0,C162,'finite population'!$E$4)</f>
        <v>1</v>
      </c>
      <c r="J162" s="56">
        <f t="shared" si="11"/>
        <v>0</v>
      </c>
    </row>
    <row r="163" spans="1:10" x14ac:dyDescent="0.25">
      <c r="A163" s="56">
        <f>C163-'finite population'!$E$4</f>
        <v>147</v>
      </c>
      <c r="B163" s="56">
        <f>IF(C163&lt;'finite population'!$E$5,B162-1,1)</f>
        <v>1</v>
      </c>
      <c r="C163" s="56">
        <v>148</v>
      </c>
      <c r="D163" s="56">
        <f>IF(C163&gt;'finite population'!$E$5,0,IF(A163&gt;0,+D162*B163*$D$9/'finite population'!$E$4,+D162*B163*$D$9/C163))</f>
        <v>0</v>
      </c>
      <c r="E163" s="56">
        <f>IF(C163&gt;'finite population'!$E$5,0,IF(A163&gt;0,+E162*B163*$D$9/'finite population'!$E$4,+E162*B163*$D$9/C163))</f>
        <v>0</v>
      </c>
      <c r="F163" s="56">
        <f t="shared" si="8"/>
        <v>0</v>
      </c>
      <c r="G163" s="56">
        <f t="shared" si="9"/>
        <v>0</v>
      </c>
      <c r="H163" s="56">
        <f t="shared" si="10"/>
        <v>0</v>
      </c>
      <c r="I163" s="56">
        <f>IF(A163&lt;0,C163,'finite population'!$E$4)</f>
        <v>1</v>
      </c>
      <c r="J163" s="56">
        <f t="shared" si="11"/>
        <v>0</v>
      </c>
    </row>
    <row r="164" spans="1:10" x14ac:dyDescent="0.25">
      <c r="A164" s="56">
        <f>C164-'finite population'!$E$4</f>
        <v>148</v>
      </c>
      <c r="B164" s="56">
        <f>IF(C164&lt;'finite population'!$E$5,B163-1,1)</f>
        <v>1</v>
      </c>
      <c r="C164" s="56">
        <v>149</v>
      </c>
      <c r="D164" s="56">
        <f>IF(C164&gt;'finite population'!$E$5,0,IF(A164&gt;0,+D163*B164*$D$9/'finite population'!$E$4,+D163*B164*$D$9/C164))</f>
        <v>0</v>
      </c>
      <c r="E164" s="56">
        <f>IF(C164&gt;'finite population'!$E$5,0,IF(A164&gt;0,+E163*B164*$D$9/'finite population'!$E$4,+E163*B164*$D$9/C164))</f>
        <v>0</v>
      </c>
      <c r="F164" s="56">
        <f t="shared" si="8"/>
        <v>0</v>
      </c>
      <c r="G164" s="56">
        <f t="shared" si="9"/>
        <v>0</v>
      </c>
      <c r="H164" s="56">
        <f t="shared" si="10"/>
        <v>0</v>
      </c>
      <c r="I164" s="56">
        <f>IF(A164&lt;0,C164,'finite population'!$E$4)</f>
        <v>1</v>
      </c>
      <c r="J164" s="56">
        <f t="shared" si="11"/>
        <v>0</v>
      </c>
    </row>
    <row r="165" spans="1:10" x14ac:dyDescent="0.25">
      <c r="A165" s="56">
        <f>C165-'finite population'!$E$4</f>
        <v>149</v>
      </c>
      <c r="B165" s="56">
        <f>IF(C165&lt;'finite population'!$E$5,B164-1,1)</f>
        <v>1</v>
      </c>
      <c r="C165" s="56">
        <v>150</v>
      </c>
      <c r="D165" s="56">
        <f>IF(C165&gt;'finite population'!$E$5,0,IF(A165&gt;0,+D164*B165*$D$9/'finite population'!$E$4,+D164*B165*$D$9/C165))</f>
        <v>0</v>
      </c>
      <c r="E165" s="56">
        <f>IF(C165&gt;'finite population'!$E$5,0,IF(A165&gt;0,+E164*B165*$D$9/'finite population'!$E$4,+E164*B165*$D$9/C165))</f>
        <v>0</v>
      </c>
      <c r="F165" s="56">
        <f t="shared" si="8"/>
        <v>0</v>
      </c>
      <c r="G165" s="56">
        <f t="shared" si="9"/>
        <v>0</v>
      </c>
      <c r="H165" s="56">
        <f t="shared" si="10"/>
        <v>0</v>
      </c>
      <c r="I165" s="56">
        <f>IF(A165&lt;0,C165,'finite population'!$E$4)</f>
        <v>1</v>
      </c>
      <c r="J165" s="56">
        <f t="shared" si="11"/>
        <v>0</v>
      </c>
    </row>
    <row r="166" spans="1:10" x14ac:dyDescent="0.25">
      <c r="A166" s="56">
        <f>C166-'finite population'!$E$4</f>
        <v>150</v>
      </c>
      <c r="B166" s="56">
        <f>IF(C166&lt;'finite population'!$E$5,B165-1,1)</f>
        <v>1</v>
      </c>
      <c r="C166" s="56">
        <v>151</v>
      </c>
      <c r="D166" s="56">
        <f>IF(C166&gt;'finite population'!$E$5,0,IF(A166&gt;0,+D165*B166*$D$9/'finite population'!$E$4,+D165*B166*$D$9/C166))</f>
        <v>0</v>
      </c>
      <c r="E166" s="56">
        <f>IF(C166&gt;'finite population'!$E$5,0,IF(A166&gt;0,+E165*B166*$D$9/'finite population'!$E$4,+E165*B166*$D$9/C166))</f>
        <v>0</v>
      </c>
      <c r="F166" s="56">
        <f t="shared" si="8"/>
        <v>0</v>
      </c>
      <c r="G166" s="56">
        <f t="shared" si="9"/>
        <v>0</v>
      </c>
      <c r="H166" s="56">
        <f t="shared" si="10"/>
        <v>0</v>
      </c>
      <c r="I166" s="56">
        <f>IF(A166&lt;0,C166,'finite population'!$E$4)</f>
        <v>1</v>
      </c>
      <c r="J166" s="56">
        <f t="shared" si="11"/>
        <v>0</v>
      </c>
    </row>
    <row r="167" spans="1:10" x14ac:dyDescent="0.25">
      <c r="A167" s="56">
        <f>C167-'finite population'!$E$4</f>
        <v>151</v>
      </c>
      <c r="B167" s="56">
        <f>IF(C167&lt;'finite population'!$E$5,B166-1,1)</f>
        <v>1</v>
      </c>
      <c r="C167" s="56">
        <v>152</v>
      </c>
      <c r="D167" s="56">
        <f>IF(C167&gt;'finite population'!$E$5,0,IF(A167&gt;0,+D166*B167*$D$9/'finite population'!$E$4,+D166*B167*$D$9/C167))</f>
        <v>0</v>
      </c>
      <c r="E167" s="56">
        <f>IF(C167&gt;'finite population'!$E$5,0,IF(A167&gt;0,+E166*B167*$D$9/'finite population'!$E$4,+E166*B167*$D$9/C167))</f>
        <v>0</v>
      </c>
      <c r="F167" s="56">
        <f t="shared" si="8"/>
        <v>0</v>
      </c>
      <c r="G167" s="56">
        <f t="shared" si="9"/>
        <v>0</v>
      </c>
      <c r="H167" s="56">
        <f t="shared" si="10"/>
        <v>0</v>
      </c>
      <c r="I167" s="56">
        <f>IF(A167&lt;0,C167,'finite population'!$E$4)</f>
        <v>1</v>
      </c>
      <c r="J167" s="56">
        <f t="shared" si="11"/>
        <v>0</v>
      </c>
    </row>
    <row r="168" spans="1:10" x14ac:dyDescent="0.25">
      <c r="A168" s="56">
        <f>C168-'finite population'!$E$4</f>
        <v>152</v>
      </c>
      <c r="B168" s="56">
        <f>IF(C168&lt;'finite population'!$E$5,B167-1,1)</f>
        <v>1</v>
      </c>
      <c r="C168" s="56">
        <v>153</v>
      </c>
      <c r="D168" s="56">
        <f>IF(C168&gt;'finite population'!$E$5,0,IF(A168&gt;0,+D167*B168*$D$9/'finite population'!$E$4,+D167*B168*$D$9/C168))</f>
        <v>0</v>
      </c>
      <c r="E168" s="56">
        <f>IF(C168&gt;'finite population'!$E$5,0,IF(A168&gt;0,+E167*B168*$D$9/'finite population'!$E$4,+E167*B168*$D$9/C168))</f>
        <v>0</v>
      </c>
      <c r="F168" s="56">
        <f t="shared" si="8"/>
        <v>0</v>
      </c>
      <c r="G168" s="56">
        <f t="shared" si="9"/>
        <v>0</v>
      </c>
      <c r="H168" s="56">
        <f t="shared" si="10"/>
        <v>0</v>
      </c>
      <c r="I168" s="56">
        <f>IF(A168&lt;0,C168,'finite population'!$E$4)</f>
        <v>1</v>
      </c>
      <c r="J168" s="56">
        <f t="shared" si="11"/>
        <v>0</v>
      </c>
    </row>
    <row r="169" spans="1:10" x14ac:dyDescent="0.25">
      <c r="A169" s="56">
        <f>C169-'finite population'!$E$4</f>
        <v>153</v>
      </c>
      <c r="B169" s="56">
        <f>IF(C169&lt;'finite population'!$E$5,B168-1,1)</f>
        <v>1</v>
      </c>
      <c r="C169" s="56">
        <v>154</v>
      </c>
      <c r="D169" s="56">
        <f>IF(C169&gt;'finite population'!$E$5,0,IF(A169&gt;0,+D168*B169*$D$9/'finite population'!$E$4,+D168*B169*$D$9/C169))</f>
        <v>0</v>
      </c>
      <c r="E169" s="56">
        <f>IF(C169&gt;'finite population'!$E$5,0,IF(A169&gt;0,+E168*B169*$D$9/'finite population'!$E$4,+E168*B169*$D$9/C169))</f>
        <v>0</v>
      </c>
      <c r="F169" s="56">
        <f t="shared" si="8"/>
        <v>0</v>
      </c>
      <c r="G169" s="56">
        <f t="shared" si="9"/>
        <v>0</v>
      </c>
      <c r="H169" s="56">
        <f t="shared" si="10"/>
        <v>0</v>
      </c>
      <c r="I169" s="56">
        <f>IF(A169&lt;0,C169,'finite population'!$E$4)</f>
        <v>1</v>
      </c>
      <c r="J169" s="56">
        <f t="shared" si="11"/>
        <v>0</v>
      </c>
    </row>
    <row r="170" spans="1:10" x14ac:dyDescent="0.25">
      <c r="A170" s="56">
        <f>C170-'finite population'!$E$4</f>
        <v>154</v>
      </c>
      <c r="B170" s="56">
        <f>IF(C170&lt;'finite population'!$E$5,B169-1,1)</f>
        <v>1</v>
      </c>
      <c r="C170" s="56">
        <v>155</v>
      </c>
      <c r="D170" s="56">
        <f>IF(C170&gt;'finite population'!$E$5,0,IF(A170&gt;0,+D169*B170*$D$9/'finite population'!$E$4,+D169*B170*$D$9/C170))</f>
        <v>0</v>
      </c>
      <c r="E170" s="56">
        <f>IF(C170&gt;'finite population'!$E$5,0,IF(A170&gt;0,+E169*B170*$D$9/'finite population'!$E$4,+E169*B170*$D$9/C170))</f>
        <v>0</v>
      </c>
      <c r="F170" s="56">
        <f t="shared" si="8"/>
        <v>0</v>
      </c>
      <c r="G170" s="56">
        <f t="shared" si="9"/>
        <v>0</v>
      </c>
      <c r="H170" s="56">
        <f t="shared" si="10"/>
        <v>0</v>
      </c>
      <c r="I170" s="56">
        <f>IF(A170&lt;0,C170,'finite population'!$E$4)</f>
        <v>1</v>
      </c>
      <c r="J170" s="56">
        <f t="shared" si="11"/>
        <v>0</v>
      </c>
    </row>
    <row r="171" spans="1:10" x14ac:dyDescent="0.25">
      <c r="A171" s="56">
        <f>C171-'finite population'!$E$4</f>
        <v>155</v>
      </c>
      <c r="B171" s="56">
        <f>IF(C171&lt;'finite population'!$E$5,B170-1,1)</f>
        <v>1</v>
      </c>
      <c r="C171" s="56">
        <v>156</v>
      </c>
      <c r="D171" s="56">
        <f>IF(C171&gt;'finite population'!$E$5,0,IF(A171&gt;0,+D170*B171*$D$9/'finite population'!$E$4,+D170*B171*$D$9/C171))</f>
        <v>0</v>
      </c>
      <c r="E171" s="56">
        <f>IF(C171&gt;'finite population'!$E$5,0,IF(A171&gt;0,+E170*B171*$D$9/'finite population'!$E$4,+E170*B171*$D$9/C171))</f>
        <v>0</v>
      </c>
      <c r="F171" s="56">
        <f t="shared" si="8"/>
        <v>0</v>
      </c>
      <c r="G171" s="56">
        <f t="shared" si="9"/>
        <v>0</v>
      </c>
      <c r="H171" s="56">
        <f t="shared" si="10"/>
        <v>0</v>
      </c>
      <c r="I171" s="56">
        <f>IF(A171&lt;0,C171,'finite population'!$E$4)</f>
        <v>1</v>
      </c>
      <c r="J171" s="56">
        <f t="shared" si="11"/>
        <v>0</v>
      </c>
    </row>
    <row r="172" spans="1:10" x14ac:dyDescent="0.25">
      <c r="A172" s="56">
        <f>C172-'finite population'!$E$4</f>
        <v>156</v>
      </c>
      <c r="B172" s="56">
        <f>IF(C172&lt;'finite population'!$E$5,B171-1,1)</f>
        <v>1</v>
      </c>
      <c r="C172" s="56">
        <v>157</v>
      </c>
      <c r="D172" s="56">
        <f>IF(C172&gt;'finite population'!$E$5,0,IF(A172&gt;0,+D171*B172*$D$9/'finite population'!$E$4,+D171*B172*$D$9/C172))</f>
        <v>0</v>
      </c>
      <c r="E172" s="56">
        <f>IF(C172&gt;'finite population'!$E$5,0,IF(A172&gt;0,+E171*B172*$D$9/'finite population'!$E$4,+E171*B172*$D$9/C172))</f>
        <v>0</v>
      </c>
      <c r="F172" s="56">
        <f t="shared" si="8"/>
        <v>0</v>
      </c>
      <c r="G172" s="56">
        <f t="shared" si="9"/>
        <v>0</v>
      </c>
      <c r="H172" s="56">
        <f t="shared" si="10"/>
        <v>0</v>
      </c>
      <c r="I172" s="56">
        <f>IF(A172&lt;0,C172,'finite population'!$E$4)</f>
        <v>1</v>
      </c>
      <c r="J172" s="56">
        <f t="shared" si="11"/>
        <v>0</v>
      </c>
    </row>
    <row r="173" spans="1:10" x14ac:dyDescent="0.25">
      <c r="A173" s="56">
        <f>C173-'finite population'!$E$4</f>
        <v>157</v>
      </c>
      <c r="B173" s="56">
        <f>IF(C173&lt;'finite population'!$E$5,B172-1,1)</f>
        <v>1</v>
      </c>
      <c r="C173" s="56">
        <v>158</v>
      </c>
      <c r="D173" s="56">
        <f>IF(C173&gt;'finite population'!$E$5,0,IF(A173&gt;0,+D172*B173*$D$9/'finite population'!$E$4,+D172*B173*$D$9/C173))</f>
        <v>0</v>
      </c>
      <c r="E173" s="56">
        <f>IF(C173&gt;'finite population'!$E$5,0,IF(A173&gt;0,+E172*B173*$D$9/'finite population'!$E$4,+E172*B173*$D$9/C173))</f>
        <v>0</v>
      </c>
      <c r="F173" s="56">
        <f t="shared" si="8"/>
        <v>0</v>
      </c>
      <c r="G173" s="56">
        <f t="shared" si="9"/>
        <v>0</v>
      </c>
      <c r="H173" s="56">
        <f t="shared" si="10"/>
        <v>0</v>
      </c>
      <c r="I173" s="56">
        <f>IF(A173&lt;0,C173,'finite population'!$E$4)</f>
        <v>1</v>
      </c>
      <c r="J173" s="56">
        <f t="shared" si="11"/>
        <v>0</v>
      </c>
    </row>
    <row r="174" spans="1:10" x14ac:dyDescent="0.25">
      <c r="A174" s="56">
        <f>C174-'finite population'!$E$4</f>
        <v>158</v>
      </c>
      <c r="B174" s="56">
        <f>IF(C174&lt;'finite population'!$E$5,B173-1,1)</f>
        <v>1</v>
      </c>
      <c r="C174" s="56">
        <v>159</v>
      </c>
      <c r="D174" s="56">
        <f>IF(C174&gt;'finite population'!$E$5,0,IF(A174&gt;0,+D173*B174*$D$9/'finite population'!$E$4,+D173*B174*$D$9/C174))</f>
        <v>0</v>
      </c>
      <c r="E174" s="56">
        <f>IF(C174&gt;'finite population'!$E$5,0,IF(A174&gt;0,+E173*B174*$D$9/'finite population'!$E$4,+E173*B174*$D$9/C174))</f>
        <v>0</v>
      </c>
      <c r="F174" s="56">
        <f t="shared" si="8"/>
        <v>0</v>
      </c>
      <c r="G174" s="56">
        <f t="shared" si="9"/>
        <v>0</v>
      </c>
      <c r="H174" s="56">
        <f t="shared" si="10"/>
        <v>0</v>
      </c>
      <c r="I174" s="56">
        <f>IF(A174&lt;0,C174,'finite population'!$E$4)</f>
        <v>1</v>
      </c>
      <c r="J174" s="56">
        <f t="shared" si="11"/>
        <v>0</v>
      </c>
    </row>
    <row r="175" spans="1:10" x14ac:dyDescent="0.25">
      <c r="A175" s="56">
        <f>C175-'finite population'!$E$4</f>
        <v>159</v>
      </c>
      <c r="B175" s="56">
        <f>IF(C175&lt;'finite population'!$E$5,B174-1,1)</f>
        <v>1</v>
      </c>
      <c r="C175" s="56">
        <v>160</v>
      </c>
      <c r="D175" s="56">
        <f>IF(C175&gt;'finite population'!$E$5,0,IF(A175&gt;0,+D174*B175*$D$9/'finite population'!$E$4,+D174*B175*$D$9/C175))</f>
        <v>0</v>
      </c>
      <c r="E175" s="56">
        <f>IF(C175&gt;'finite population'!$E$5,0,IF(A175&gt;0,+E174*B175*$D$9/'finite population'!$E$4,+E174*B175*$D$9/C175))</f>
        <v>0</v>
      </c>
      <c r="F175" s="56">
        <f t="shared" si="8"/>
        <v>0</v>
      </c>
      <c r="G175" s="56">
        <f t="shared" si="9"/>
        <v>0</v>
      </c>
      <c r="H175" s="56">
        <f t="shared" si="10"/>
        <v>0</v>
      </c>
      <c r="I175" s="56">
        <f>IF(A175&lt;0,C175,'finite population'!$E$4)</f>
        <v>1</v>
      </c>
      <c r="J175" s="56">
        <f t="shared" si="11"/>
        <v>0</v>
      </c>
    </row>
    <row r="176" spans="1:10" x14ac:dyDescent="0.25">
      <c r="A176" s="56">
        <f>C176-'finite population'!$E$4</f>
        <v>160</v>
      </c>
      <c r="B176" s="56">
        <f>IF(C176&lt;'finite population'!$E$5,B175-1,1)</f>
        <v>1</v>
      </c>
      <c r="C176" s="56">
        <v>161</v>
      </c>
      <c r="D176" s="56">
        <f>IF(C176&gt;'finite population'!$E$5,0,IF(A176&gt;0,+D175*B176*$D$9/'finite population'!$E$4,+D175*B176*$D$9/C176))</f>
        <v>0</v>
      </c>
      <c r="E176" s="56">
        <f>IF(C176&gt;'finite population'!$E$5,0,IF(A176&gt;0,+E175*B176*$D$9/'finite population'!$E$4,+E175*B176*$D$9/C176))</f>
        <v>0</v>
      </c>
      <c r="F176" s="56">
        <f t="shared" si="8"/>
        <v>0</v>
      </c>
      <c r="G176" s="56">
        <f t="shared" si="9"/>
        <v>0</v>
      </c>
      <c r="H176" s="56">
        <f t="shared" si="10"/>
        <v>0</v>
      </c>
      <c r="I176" s="56">
        <f>IF(A176&lt;0,C176,'finite population'!$E$4)</f>
        <v>1</v>
      </c>
      <c r="J176" s="56">
        <f t="shared" si="11"/>
        <v>0</v>
      </c>
    </row>
    <row r="177" spans="1:10" x14ac:dyDescent="0.25">
      <c r="A177" s="56">
        <f>C177-'finite population'!$E$4</f>
        <v>161</v>
      </c>
      <c r="B177" s="56">
        <f>IF(C177&lt;'finite population'!$E$5,B176-1,1)</f>
        <v>1</v>
      </c>
      <c r="C177" s="56">
        <v>162</v>
      </c>
      <c r="D177" s="56">
        <f>IF(C177&gt;'finite population'!$E$5,0,IF(A177&gt;0,+D176*B177*$D$9/'finite population'!$E$4,+D176*B177*$D$9/C177))</f>
        <v>0</v>
      </c>
      <c r="E177" s="56">
        <f>IF(C177&gt;'finite population'!$E$5,0,IF(A177&gt;0,+E176*B177*$D$9/'finite population'!$E$4,+E176*B177*$D$9/C177))</f>
        <v>0</v>
      </c>
      <c r="F177" s="56">
        <f t="shared" si="8"/>
        <v>0</v>
      </c>
      <c r="G177" s="56">
        <f t="shared" si="9"/>
        <v>0</v>
      </c>
      <c r="H177" s="56">
        <f t="shared" si="10"/>
        <v>0</v>
      </c>
      <c r="I177" s="56">
        <f>IF(A177&lt;0,C177,'finite population'!$E$4)</f>
        <v>1</v>
      </c>
      <c r="J177" s="56">
        <f t="shared" si="11"/>
        <v>0</v>
      </c>
    </row>
    <row r="178" spans="1:10" x14ac:dyDescent="0.25">
      <c r="A178" s="56">
        <f>C178-'finite population'!$E$4</f>
        <v>162</v>
      </c>
      <c r="B178" s="56">
        <f>IF(C178&lt;'finite population'!$E$5,B177-1,1)</f>
        <v>1</v>
      </c>
      <c r="C178" s="56">
        <v>163</v>
      </c>
      <c r="D178" s="56">
        <f>IF(C178&gt;'finite population'!$E$5,0,IF(A178&gt;0,+D177*B178*$D$9/'finite population'!$E$4,+D177*B178*$D$9/C178))</f>
        <v>0</v>
      </c>
      <c r="E178" s="56">
        <f>IF(C178&gt;'finite population'!$E$5,0,IF(A178&gt;0,+E177*B178*$D$9/'finite population'!$E$4,+E177*B178*$D$9/C178))</f>
        <v>0</v>
      </c>
      <c r="F178" s="56">
        <f t="shared" si="8"/>
        <v>0</v>
      </c>
      <c r="G178" s="56">
        <f t="shared" si="9"/>
        <v>0</v>
      </c>
      <c r="H178" s="56">
        <f t="shared" si="10"/>
        <v>0</v>
      </c>
      <c r="I178" s="56">
        <f>IF(A178&lt;0,C178,'finite population'!$E$4)</f>
        <v>1</v>
      </c>
      <c r="J178" s="56">
        <f t="shared" si="11"/>
        <v>0</v>
      </c>
    </row>
    <row r="179" spans="1:10" x14ac:dyDescent="0.25">
      <c r="A179" s="56">
        <f>C179-'finite population'!$E$4</f>
        <v>163</v>
      </c>
      <c r="B179" s="56">
        <f>IF(C179&lt;'finite population'!$E$5,B178-1,1)</f>
        <v>1</v>
      </c>
      <c r="C179" s="56">
        <v>164</v>
      </c>
      <c r="D179" s="56">
        <f>IF(C179&gt;'finite population'!$E$5,0,IF(A179&gt;0,+D178*B179*$D$9/'finite population'!$E$4,+D178*B179*$D$9/C179))</f>
        <v>0</v>
      </c>
      <c r="E179" s="56">
        <f>IF(C179&gt;'finite population'!$E$5,0,IF(A179&gt;0,+E178*B179*$D$9/'finite population'!$E$4,+E178*B179*$D$9/C179))</f>
        <v>0</v>
      </c>
      <c r="F179" s="56">
        <f t="shared" si="8"/>
        <v>0</v>
      </c>
      <c r="G179" s="56">
        <f t="shared" si="9"/>
        <v>0</v>
      </c>
      <c r="H179" s="56">
        <f t="shared" si="10"/>
        <v>0</v>
      </c>
      <c r="I179" s="56">
        <f>IF(A179&lt;0,C179,'finite population'!$E$4)</f>
        <v>1</v>
      </c>
      <c r="J179" s="56">
        <f t="shared" si="11"/>
        <v>0</v>
      </c>
    </row>
    <row r="180" spans="1:10" x14ac:dyDescent="0.25">
      <c r="A180" s="56">
        <f>C180-'finite population'!$E$4</f>
        <v>164</v>
      </c>
      <c r="B180" s="56">
        <f>IF(C180&lt;'finite population'!$E$5,B179-1,1)</f>
        <v>1</v>
      </c>
      <c r="C180" s="56">
        <v>165</v>
      </c>
      <c r="D180" s="56">
        <f>IF(C180&gt;'finite population'!$E$5,0,IF(A180&gt;0,+D179*B180*$D$9/'finite population'!$E$4,+D179*B180*$D$9/C180))</f>
        <v>0</v>
      </c>
      <c r="E180" s="56">
        <f>IF(C180&gt;'finite population'!$E$5,0,IF(A180&gt;0,+E179*B180*$D$9/'finite population'!$E$4,+E179*B180*$D$9/C180))</f>
        <v>0</v>
      </c>
      <c r="F180" s="56">
        <f t="shared" si="8"/>
        <v>0</v>
      </c>
      <c r="G180" s="56">
        <f t="shared" si="9"/>
        <v>0</v>
      </c>
      <c r="H180" s="56">
        <f t="shared" si="10"/>
        <v>0</v>
      </c>
      <c r="I180" s="56">
        <f>IF(A180&lt;0,C180,'finite population'!$E$4)</f>
        <v>1</v>
      </c>
      <c r="J180" s="56">
        <f t="shared" si="11"/>
        <v>0</v>
      </c>
    </row>
    <row r="181" spans="1:10" x14ac:dyDescent="0.25">
      <c r="A181" s="56">
        <f>C181-'finite population'!$E$4</f>
        <v>165</v>
      </c>
      <c r="B181" s="56">
        <f>IF(C181&lt;'finite population'!$E$5,B180-1,1)</f>
        <v>1</v>
      </c>
      <c r="C181" s="56">
        <v>166</v>
      </c>
      <c r="D181" s="56">
        <f>IF(C181&gt;'finite population'!$E$5,0,IF(A181&gt;0,+D180*B181*$D$9/'finite population'!$E$4,+D180*B181*$D$9/C181))</f>
        <v>0</v>
      </c>
      <c r="E181" s="56">
        <f>IF(C181&gt;'finite population'!$E$5,0,IF(A181&gt;0,+E180*B181*$D$9/'finite population'!$E$4,+E180*B181*$D$9/C181))</f>
        <v>0</v>
      </c>
      <c r="F181" s="56">
        <f t="shared" si="8"/>
        <v>0</v>
      </c>
      <c r="G181" s="56">
        <f t="shared" si="9"/>
        <v>0</v>
      </c>
      <c r="H181" s="56">
        <f t="shared" si="10"/>
        <v>0</v>
      </c>
      <c r="I181" s="56">
        <f>IF(A181&lt;0,C181,'finite population'!$E$4)</f>
        <v>1</v>
      </c>
      <c r="J181" s="56">
        <f t="shared" si="11"/>
        <v>0</v>
      </c>
    </row>
    <row r="182" spans="1:10" x14ac:dyDescent="0.25">
      <c r="A182" s="56">
        <f>C182-'finite population'!$E$4</f>
        <v>166</v>
      </c>
      <c r="B182" s="56">
        <f>IF(C182&lt;'finite population'!$E$5,B181-1,1)</f>
        <v>1</v>
      </c>
      <c r="C182" s="56">
        <v>167</v>
      </c>
      <c r="D182" s="56">
        <f>IF(C182&gt;'finite population'!$E$5,0,IF(A182&gt;0,+D181*B182*$D$9/'finite population'!$E$4,+D181*B182*$D$9/C182))</f>
        <v>0</v>
      </c>
      <c r="E182" s="56">
        <f>IF(C182&gt;'finite population'!$E$5,0,IF(A182&gt;0,+E181*B182*$D$9/'finite population'!$E$4,+E181*B182*$D$9/C182))</f>
        <v>0</v>
      </c>
      <c r="F182" s="56">
        <f t="shared" si="8"/>
        <v>0</v>
      </c>
      <c r="G182" s="56">
        <f t="shared" si="9"/>
        <v>0</v>
      </c>
      <c r="H182" s="56">
        <f t="shared" si="10"/>
        <v>0</v>
      </c>
      <c r="I182" s="56">
        <f>IF(A182&lt;0,C182,'finite population'!$E$4)</f>
        <v>1</v>
      </c>
      <c r="J182" s="56">
        <f t="shared" si="11"/>
        <v>0</v>
      </c>
    </row>
    <row r="183" spans="1:10" x14ac:dyDescent="0.25">
      <c r="A183" s="56">
        <f>C183-'finite population'!$E$4</f>
        <v>167</v>
      </c>
      <c r="B183" s="56">
        <f>IF(C183&lt;'finite population'!$E$5,B182-1,1)</f>
        <v>1</v>
      </c>
      <c r="C183" s="56">
        <v>168</v>
      </c>
      <c r="D183" s="56">
        <f>IF(C183&gt;'finite population'!$E$5,0,IF(A183&gt;0,+D182*B183*$D$9/'finite population'!$E$4,+D182*B183*$D$9/C183))</f>
        <v>0</v>
      </c>
      <c r="E183" s="56">
        <f>IF(C183&gt;'finite population'!$E$5,0,IF(A183&gt;0,+E182*B183*$D$9/'finite population'!$E$4,+E182*B183*$D$9/C183))</f>
        <v>0</v>
      </c>
      <c r="F183" s="56">
        <f t="shared" si="8"/>
        <v>0</v>
      </c>
      <c r="G183" s="56">
        <f t="shared" si="9"/>
        <v>0</v>
      </c>
      <c r="H183" s="56">
        <f t="shared" si="10"/>
        <v>0</v>
      </c>
      <c r="I183" s="56">
        <f>IF(A183&lt;0,C183,'finite population'!$E$4)</f>
        <v>1</v>
      </c>
      <c r="J183" s="56">
        <f t="shared" si="11"/>
        <v>0</v>
      </c>
    </row>
    <row r="184" spans="1:10" x14ac:dyDescent="0.25">
      <c r="A184" s="56">
        <f>C184-'finite population'!$E$4</f>
        <v>168</v>
      </c>
      <c r="B184" s="56">
        <f>IF(C184&lt;'finite population'!$E$5,B183-1,1)</f>
        <v>1</v>
      </c>
      <c r="C184" s="56">
        <v>169</v>
      </c>
      <c r="D184" s="56">
        <f>IF(C184&gt;'finite population'!$E$5,0,IF(A184&gt;0,+D183*B184*$D$9/'finite population'!$E$4,+D183*B184*$D$9/C184))</f>
        <v>0</v>
      </c>
      <c r="E184" s="56">
        <f>IF(C184&gt;'finite population'!$E$5,0,IF(A184&gt;0,+E183*B184*$D$9/'finite population'!$E$4,+E183*B184*$D$9/C184))</f>
        <v>0</v>
      </c>
      <c r="F184" s="56">
        <f t="shared" si="8"/>
        <v>0</v>
      </c>
      <c r="G184" s="56">
        <f t="shared" si="9"/>
        <v>0</v>
      </c>
      <c r="H184" s="56">
        <f t="shared" si="10"/>
        <v>0</v>
      </c>
      <c r="I184" s="56">
        <f>IF(A184&lt;0,C184,'finite population'!$E$4)</f>
        <v>1</v>
      </c>
      <c r="J184" s="56">
        <f t="shared" si="11"/>
        <v>0</v>
      </c>
    </row>
    <row r="185" spans="1:10" x14ac:dyDescent="0.25">
      <c r="A185" s="56">
        <f>C185-'finite population'!$E$4</f>
        <v>169</v>
      </c>
      <c r="B185" s="56">
        <f>IF(C185&lt;'finite population'!$E$5,B184-1,1)</f>
        <v>1</v>
      </c>
      <c r="C185" s="56">
        <v>170</v>
      </c>
      <c r="D185" s="56">
        <f>IF(C185&gt;'finite population'!$E$5,0,IF(A185&gt;0,+D184*B185*$D$9/'finite population'!$E$4,+D184*B185*$D$9/C185))</f>
        <v>0</v>
      </c>
      <c r="E185" s="56">
        <f>IF(C185&gt;'finite population'!$E$5,0,IF(A185&gt;0,+E184*B185*$D$9/'finite population'!$E$4,+E184*B185*$D$9/C185))</f>
        <v>0</v>
      </c>
      <c r="F185" s="56">
        <f t="shared" si="8"/>
        <v>0</v>
      </c>
      <c r="G185" s="56">
        <f t="shared" si="9"/>
        <v>0</v>
      </c>
      <c r="H185" s="56">
        <f t="shared" si="10"/>
        <v>0</v>
      </c>
      <c r="I185" s="56">
        <f>IF(A185&lt;0,C185,'finite population'!$E$4)</f>
        <v>1</v>
      </c>
      <c r="J185" s="56">
        <f t="shared" si="11"/>
        <v>0</v>
      </c>
    </row>
    <row r="186" spans="1:10" x14ac:dyDescent="0.25">
      <c r="A186" s="56">
        <f>C186-'finite population'!$E$4</f>
        <v>170</v>
      </c>
      <c r="B186" s="56">
        <f>IF(C186&lt;'finite population'!$E$5,B185-1,1)</f>
        <v>1</v>
      </c>
      <c r="C186" s="56">
        <v>171</v>
      </c>
      <c r="D186" s="56">
        <f>IF(C186&gt;'finite population'!$E$5,0,IF(A186&gt;0,+D185*B186*$D$9/'finite population'!$E$4,+D185*B186*$D$9/C186))</f>
        <v>0</v>
      </c>
      <c r="E186" s="56">
        <f>IF(C186&gt;'finite population'!$E$5,0,IF(A186&gt;0,+E185*B186*$D$9/'finite population'!$E$4,+E185*B186*$D$9/C186))</f>
        <v>0</v>
      </c>
      <c r="F186" s="56">
        <f t="shared" si="8"/>
        <v>0</v>
      </c>
      <c r="G186" s="56">
        <f t="shared" si="9"/>
        <v>0</v>
      </c>
      <c r="H186" s="56">
        <f t="shared" si="10"/>
        <v>0</v>
      </c>
      <c r="I186" s="56">
        <f>IF(A186&lt;0,C186,'finite population'!$E$4)</f>
        <v>1</v>
      </c>
      <c r="J186" s="56">
        <f t="shared" si="11"/>
        <v>0</v>
      </c>
    </row>
    <row r="187" spans="1:10" x14ac:dyDescent="0.25">
      <c r="A187" s="56">
        <f>C187-'finite population'!$E$4</f>
        <v>171</v>
      </c>
      <c r="B187" s="56">
        <f>IF(C187&lt;'finite population'!$E$5,B186-1,1)</f>
        <v>1</v>
      </c>
      <c r="C187" s="56">
        <v>172</v>
      </c>
      <c r="D187" s="56">
        <f>IF(C187&gt;'finite population'!$E$5,0,IF(A187&gt;0,+D186*B187*$D$9/'finite population'!$E$4,+D186*B187*$D$9/C187))</f>
        <v>0</v>
      </c>
      <c r="E187" s="56">
        <f>IF(C187&gt;'finite population'!$E$5,0,IF(A187&gt;0,+E186*B187*$D$9/'finite population'!$E$4,+E186*B187*$D$9/C187))</f>
        <v>0</v>
      </c>
      <c r="F187" s="56">
        <f t="shared" si="8"/>
        <v>0</v>
      </c>
      <c r="G187" s="56">
        <f t="shared" si="9"/>
        <v>0</v>
      </c>
      <c r="H187" s="56">
        <f t="shared" si="10"/>
        <v>0</v>
      </c>
      <c r="I187" s="56">
        <f>IF(A187&lt;0,C187,'finite population'!$E$4)</f>
        <v>1</v>
      </c>
      <c r="J187" s="56">
        <f t="shared" si="11"/>
        <v>0</v>
      </c>
    </row>
    <row r="188" spans="1:10" x14ac:dyDescent="0.25">
      <c r="A188" s="56">
        <f>C188-'finite population'!$E$4</f>
        <v>172</v>
      </c>
      <c r="B188" s="56">
        <f>IF(C188&lt;'finite population'!$E$5,B187-1,1)</f>
        <v>1</v>
      </c>
      <c r="C188" s="56">
        <v>173</v>
      </c>
      <c r="D188" s="56">
        <f>IF(C188&gt;'finite population'!$E$5,0,IF(A188&gt;0,+D187*B188*$D$9/'finite population'!$E$4,+D187*B188*$D$9/C188))</f>
        <v>0</v>
      </c>
      <c r="E188" s="56">
        <f>IF(C188&gt;'finite population'!$E$5,0,IF(A188&gt;0,+E187*B188*$D$9/'finite population'!$E$4,+E187*B188*$D$9/C188))</f>
        <v>0</v>
      </c>
      <c r="F188" s="56">
        <f t="shared" si="8"/>
        <v>0</v>
      </c>
      <c r="G188" s="56">
        <f t="shared" si="9"/>
        <v>0</v>
      </c>
      <c r="H188" s="56">
        <f t="shared" si="10"/>
        <v>0</v>
      </c>
      <c r="I188" s="56">
        <f>IF(A188&lt;0,C188,'finite population'!$E$4)</f>
        <v>1</v>
      </c>
      <c r="J188" s="56">
        <f t="shared" si="11"/>
        <v>0</v>
      </c>
    </row>
    <row r="189" spans="1:10" x14ac:dyDescent="0.25">
      <c r="A189" s="56">
        <f>C189-'finite population'!$E$4</f>
        <v>173</v>
      </c>
      <c r="B189" s="56">
        <f>IF(C189&lt;'finite population'!$E$5,B188-1,1)</f>
        <v>1</v>
      </c>
      <c r="C189" s="56">
        <v>174</v>
      </c>
      <c r="D189" s="56">
        <f>IF(C189&gt;'finite population'!$E$5,0,IF(A189&gt;0,+D188*B189*$D$9/'finite population'!$E$4,+D188*B189*$D$9/C189))</f>
        <v>0</v>
      </c>
      <c r="E189" s="56">
        <f>IF(C189&gt;'finite population'!$E$5,0,IF(A189&gt;0,+E188*B189*$D$9/'finite population'!$E$4,+E188*B189*$D$9/C189))</f>
        <v>0</v>
      </c>
      <c r="F189" s="56">
        <f t="shared" si="8"/>
        <v>0</v>
      </c>
      <c r="G189" s="56">
        <f t="shared" si="9"/>
        <v>0</v>
      </c>
      <c r="H189" s="56">
        <f t="shared" si="10"/>
        <v>0</v>
      </c>
      <c r="I189" s="56">
        <f>IF(A189&lt;0,C189,'finite population'!$E$4)</f>
        <v>1</v>
      </c>
      <c r="J189" s="56">
        <f t="shared" si="11"/>
        <v>0</v>
      </c>
    </row>
    <row r="190" spans="1:10" x14ac:dyDescent="0.25">
      <c r="A190" s="56">
        <f>C190-'finite population'!$E$4</f>
        <v>174</v>
      </c>
      <c r="B190" s="56">
        <f>IF(C190&lt;'finite population'!$E$5,B189-1,1)</f>
        <v>1</v>
      </c>
      <c r="C190" s="56">
        <v>175</v>
      </c>
      <c r="D190" s="56">
        <f>IF(C190&gt;'finite population'!$E$5,0,IF(A190&gt;0,+D189*B190*$D$9/'finite population'!$E$4,+D189*B190*$D$9/C190))</f>
        <v>0</v>
      </c>
      <c r="E190" s="56">
        <f>IF(C190&gt;'finite population'!$E$5,0,IF(A190&gt;0,+E189*B190*$D$9/'finite population'!$E$4,+E189*B190*$D$9/C190))</f>
        <v>0</v>
      </c>
      <c r="F190" s="56">
        <f t="shared" si="8"/>
        <v>0</v>
      </c>
      <c r="G190" s="56">
        <f t="shared" si="9"/>
        <v>0</v>
      </c>
      <c r="H190" s="56">
        <f t="shared" si="10"/>
        <v>0</v>
      </c>
      <c r="I190" s="56">
        <f>IF(A190&lt;0,C190,'finite population'!$E$4)</f>
        <v>1</v>
      </c>
      <c r="J190" s="56">
        <f t="shared" si="11"/>
        <v>0</v>
      </c>
    </row>
    <row r="191" spans="1:10" x14ac:dyDescent="0.25">
      <c r="A191" s="56">
        <f>C191-'finite population'!$E$4</f>
        <v>175</v>
      </c>
      <c r="B191" s="56">
        <f>IF(C191&lt;'finite population'!$E$5,B190-1,1)</f>
        <v>1</v>
      </c>
      <c r="C191" s="56">
        <v>176</v>
      </c>
      <c r="D191" s="56">
        <f>IF(C191&gt;'finite population'!$E$5,0,IF(A191&gt;0,+D190*B191*$D$9/'finite population'!$E$4,+D190*B191*$D$9/C191))</f>
        <v>0</v>
      </c>
      <c r="E191" s="56">
        <f>IF(C191&gt;'finite population'!$E$5,0,IF(A191&gt;0,+E190*B191*$D$9/'finite population'!$E$4,+E190*B191*$D$9/C191))</f>
        <v>0</v>
      </c>
      <c r="F191" s="56">
        <f t="shared" si="8"/>
        <v>0</v>
      </c>
      <c r="G191" s="56">
        <f t="shared" si="9"/>
        <v>0</v>
      </c>
      <c r="H191" s="56">
        <f t="shared" si="10"/>
        <v>0</v>
      </c>
      <c r="I191" s="56">
        <f>IF(A191&lt;0,C191,'finite population'!$E$4)</f>
        <v>1</v>
      </c>
      <c r="J191" s="56">
        <f t="shared" si="11"/>
        <v>0</v>
      </c>
    </row>
    <row r="192" spans="1:10" x14ac:dyDescent="0.25">
      <c r="A192" s="56">
        <f>C192-'finite population'!$E$4</f>
        <v>176</v>
      </c>
      <c r="B192" s="56">
        <f>IF(C192&lt;'finite population'!$E$5,B191-1,1)</f>
        <v>1</v>
      </c>
      <c r="C192" s="56">
        <v>177</v>
      </c>
      <c r="D192" s="56">
        <f>IF(C192&gt;'finite population'!$E$5,0,IF(A192&gt;0,+D191*B192*$D$9/'finite population'!$E$4,+D191*B192*$D$9/C192))</f>
        <v>0</v>
      </c>
      <c r="E192" s="56">
        <f>IF(C192&gt;'finite population'!$E$5,0,IF(A192&gt;0,+E191*B192*$D$9/'finite population'!$E$4,+E191*B192*$D$9/C192))</f>
        <v>0</v>
      </c>
      <c r="F192" s="56">
        <f t="shared" si="8"/>
        <v>0</v>
      </c>
      <c r="G192" s="56">
        <f t="shared" si="9"/>
        <v>0</v>
      </c>
      <c r="H192" s="56">
        <f t="shared" si="10"/>
        <v>0</v>
      </c>
      <c r="I192" s="56">
        <f>IF(A192&lt;0,C192,'finite population'!$E$4)</f>
        <v>1</v>
      </c>
      <c r="J192" s="56">
        <f t="shared" si="11"/>
        <v>0</v>
      </c>
    </row>
    <row r="193" spans="1:10" x14ac:dyDescent="0.25">
      <c r="A193" s="56">
        <f>C193-'finite population'!$E$4</f>
        <v>177</v>
      </c>
      <c r="B193" s="56">
        <f>IF(C193&lt;'finite population'!$E$5,B192-1,1)</f>
        <v>1</v>
      </c>
      <c r="C193" s="56">
        <v>178</v>
      </c>
      <c r="D193" s="56">
        <f>IF(C193&gt;'finite population'!$E$5,0,IF(A193&gt;0,+D192*B193*$D$9/'finite population'!$E$4,+D192*B193*$D$9/C193))</f>
        <v>0</v>
      </c>
      <c r="E193" s="56">
        <f>IF(C193&gt;'finite population'!$E$5,0,IF(A193&gt;0,+E192*B193*$D$9/'finite population'!$E$4,+E192*B193*$D$9/C193))</f>
        <v>0</v>
      </c>
      <c r="F193" s="56">
        <f t="shared" si="8"/>
        <v>0</v>
      </c>
      <c r="G193" s="56">
        <f t="shared" si="9"/>
        <v>0</v>
      </c>
      <c r="H193" s="56">
        <f t="shared" si="10"/>
        <v>0</v>
      </c>
      <c r="I193" s="56">
        <f>IF(A193&lt;0,C193,'finite population'!$E$4)</f>
        <v>1</v>
      </c>
      <c r="J193" s="56">
        <f t="shared" si="11"/>
        <v>0</v>
      </c>
    </row>
    <row r="194" spans="1:10" x14ac:dyDescent="0.25">
      <c r="A194" s="56">
        <f>C194-'finite population'!$E$4</f>
        <v>178</v>
      </c>
      <c r="B194" s="56">
        <f>IF(C194&lt;'finite population'!$E$5,B193-1,1)</f>
        <v>1</v>
      </c>
      <c r="C194" s="56">
        <v>179</v>
      </c>
      <c r="D194" s="56">
        <f>IF(C194&gt;'finite population'!$E$5,0,IF(A194&gt;0,+D193*B194*$D$9/'finite population'!$E$4,+D193*B194*$D$9/C194))</f>
        <v>0</v>
      </c>
      <c r="E194" s="56">
        <f>IF(C194&gt;'finite population'!$E$5,0,IF(A194&gt;0,+E193*B194*$D$9/'finite population'!$E$4,+E193*B194*$D$9/C194))</f>
        <v>0</v>
      </c>
      <c r="F194" s="56">
        <f t="shared" si="8"/>
        <v>0</v>
      </c>
      <c r="G194" s="56">
        <f t="shared" si="9"/>
        <v>0</v>
      </c>
      <c r="H194" s="56">
        <f t="shared" si="10"/>
        <v>0</v>
      </c>
      <c r="I194" s="56">
        <f>IF(A194&lt;0,C194,'finite population'!$E$4)</f>
        <v>1</v>
      </c>
      <c r="J194" s="56">
        <f t="shared" si="11"/>
        <v>0</v>
      </c>
    </row>
    <row r="195" spans="1:10" x14ac:dyDescent="0.25">
      <c r="A195" s="56">
        <f>C195-'finite population'!$E$4</f>
        <v>179</v>
      </c>
      <c r="B195" s="56">
        <f>IF(C195&lt;'finite population'!$E$5,B194-1,1)</f>
        <v>1</v>
      </c>
      <c r="C195" s="56">
        <v>180</v>
      </c>
      <c r="D195" s="56">
        <f>IF(C195&gt;'finite population'!$E$5,0,IF(A195&gt;0,+D194*B195*$D$9/'finite population'!$E$4,+D194*B195*$D$9/C195))</f>
        <v>0</v>
      </c>
      <c r="E195" s="56">
        <f>IF(C195&gt;'finite population'!$E$5,0,IF(A195&gt;0,+E194*B195*$D$9/'finite population'!$E$4,+E194*B195*$D$9/C195))</f>
        <v>0</v>
      </c>
      <c r="F195" s="56">
        <f t="shared" si="8"/>
        <v>0</v>
      </c>
      <c r="G195" s="56">
        <f t="shared" si="9"/>
        <v>0</v>
      </c>
      <c r="H195" s="56">
        <f t="shared" si="10"/>
        <v>0</v>
      </c>
      <c r="I195" s="56">
        <f>IF(A195&lt;0,C195,'finite population'!$E$4)</f>
        <v>1</v>
      </c>
      <c r="J195" s="56">
        <f t="shared" si="11"/>
        <v>0</v>
      </c>
    </row>
    <row r="196" spans="1:10" x14ac:dyDescent="0.25">
      <c r="A196" s="56">
        <f>C196-'finite population'!$E$4</f>
        <v>180</v>
      </c>
      <c r="B196" s="56">
        <f>IF(C196&lt;'finite population'!$E$5,B195-1,1)</f>
        <v>1</v>
      </c>
      <c r="C196" s="56">
        <v>181</v>
      </c>
      <c r="D196" s="56">
        <f>IF(C196&gt;'finite population'!$E$5,0,IF(A196&gt;0,+D195*B196*$D$9/'finite population'!$E$4,+D195*B196*$D$9/C196))</f>
        <v>0</v>
      </c>
      <c r="E196" s="56">
        <f>IF(C196&gt;'finite population'!$E$5,0,IF(A196&gt;0,+E195*B196*$D$9/'finite population'!$E$4,+E195*B196*$D$9/C196))</f>
        <v>0</v>
      </c>
      <c r="F196" s="56">
        <f t="shared" si="8"/>
        <v>0</v>
      </c>
      <c r="G196" s="56">
        <f t="shared" si="9"/>
        <v>0</v>
      </c>
      <c r="H196" s="56">
        <f t="shared" si="10"/>
        <v>0</v>
      </c>
      <c r="I196" s="56">
        <f>IF(A196&lt;0,C196,'finite population'!$E$4)</f>
        <v>1</v>
      </c>
      <c r="J196" s="56">
        <f t="shared" si="11"/>
        <v>0</v>
      </c>
    </row>
    <row r="197" spans="1:10" x14ac:dyDescent="0.25">
      <c r="A197" s="56">
        <f>C197-'finite population'!$E$4</f>
        <v>181</v>
      </c>
      <c r="B197" s="56">
        <f>IF(C197&lt;'finite population'!$E$5,B196-1,1)</f>
        <v>1</v>
      </c>
      <c r="C197" s="56">
        <v>182</v>
      </c>
      <c r="D197" s="56">
        <f>IF(C197&gt;'finite population'!$E$5,0,IF(A197&gt;0,+D196*B197*$D$9/'finite population'!$E$4,+D196*B197*$D$9/C197))</f>
        <v>0</v>
      </c>
      <c r="E197" s="56">
        <f>IF(C197&gt;'finite population'!$E$5,0,IF(A197&gt;0,+E196*B197*$D$9/'finite population'!$E$4,+E196*B197*$D$9/C197))</f>
        <v>0</v>
      </c>
      <c r="F197" s="56">
        <f t="shared" si="8"/>
        <v>0</v>
      </c>
      <c r="G197" s="56">
        <f t="shared" si="9"/>
        <v>0</v>
      </c>
      <c r="H197" s="56">
        <f t="shared" si="10"/>
        <v>0</v>
      </c>
      <c r="I197" s="56">
        <f>IF(A197&lt;0,C197,'finite population'!$E$4)</f>
        <v>1</v>
      </c>
      <c r="J197" s="56">
        <f t="shared" si="11"/>
        <v>0</v>
      </c>
    </row>
    <row r="198" spans="1:10" x14ac:dyDescent="0.25">
      <c r="A198" s="56">
        <f>C198-'finite population'!$E$4</f>
        <v>182</v>
      </c>
      <c r="B198" s="56">
        <f>IF(C198&lt;'finite population'!$E$5,B197-1,1)</f>
        <v>1</v>
      </c>
      <c r="C198" s="56">
        <v>183</v>
      </c>
      <c r="D198" s="56">
        <f>IF(C198&gt;'finite population'!$E$5,0,IF(A198&gt;0,+D197*B198*$D$9/'finite population'!$E$4,+D197*B198*$D$9/C198))</f>
        <v>0</v>
      </c>
      <c r="E198" s="56">
        <f>IF(C198&gt;'finite population'!$E$5,0,IF(A198&gt;0,+E197*B198*$D$9/'finite population'!$E$4,+E197*B198*$D$9/C198))</f>
        <v>0</v>
      </c>
      <c r="F198" s="56">
        <f t="shared" si="8"/>
        <v>0</v>
      </c>
      <c r="G198" s="56">
        <f t="shared" si="9"/>
        <v>0</v>
      </c>
      <c r="H198" s="56">
        <f t="shared" si="10"/>
        <v>0</v>
      </c>
      <c r="I198" s="56">
        <f>IF(A198&lt;0,C198,'finite population'!$E$4)</f>
        <v>1</v>
      </c>
      <c r="J198" s="56">
        <f t="shared" si="11"/>
        <v>0</v>
      </c>
    </row>
    <row r="199" spans="1:10" x14ac:dyDescent="0.25">
      <c r="A199" s="56">
        <f>C199-'finite population'!$E$4</f>
        <v>183</v>
      </c>
      <c r="B199" s="56">
        <f>IF(C199&lt;'finite population'!$E$5,B198-1,1)</f>
        <v>1</v>
      </c>
      <c r="C199" s="56">
        <v>184</v>
      </c>
      <c r="D199" s="56">
        <f>IF(C199&gt;'finite population'!$E$5,0,IF(A199&gt;0,+D198*B199*$D$9/'finite population'!$E$4,+D198*B199*$D$9/C199))</f>
        <v>0</v>
      </c>
      <c r="E199" s="56">
        <f>IF(C199&gt;'finite population'!$E$5,0,IF(A199&gt;0,+E198*B199*$D$9/'finite population'!$E$4,+E198*B199*$D$9/C199))</f>
        <v>0</v>
      </c>
      <c r="F199" s="56">
        <f t="shared" si="8"/>
        <v>0</v>
      </c>
      <c r="G199" s="56">
        <f t="shared" si="9"/>
        <v>0</v>
      </c>
      <c r="H199" s="56">
        <f t="shared" si="10"/>
        <v>0</v>
      </c>
      <c r="I199" s="56">
        <f>IF(A199&lt;0,C199,'finite population'!$E$4)</f>
        <v>1</v>
      </c>
      <c r="J199" s="56">
        <f t="shared" si="11"/>
        <v>0</v>
      </c>
    </row>
    <row r="200" spans="1:10" x14ac:dyDescent="0.25">
      <c r="A200" s="56">
        <f>C200-'finite population'!$E$4</f>
        <v>184</v>
      </c>
      <c r="B200" s="56">
        <f>IF(C200&lt;'finite population'!$E$5,B199-1,1)</f>
        <v>1</v>
      </c>
      <c r="C200" s="56">
        <v>185</v>
      </c>
      <c r="D200" s="56">
        <f>IF(C200&gt;'finite population'!$E$5,0,IF(A200&gt;0,+D199*B200*$D$9/'finite population'!$E$4,+D199*B200*$D$9/C200))</f>
        <v>0</v>
      </c>
      <c r="E200" s="56">
        <f>IF(C200&gt;'finite population'!$E$5,0,IF(A200&gt;0,+E199*B200*$D$9/'finite population'!$E$4,+E199*B200*$D$9/C200))</f>
        <v>0</v>
      </c>
      <c r="F200" s="56">
        <f t="shared" si="8"/>
        <v>0</v>
      </c>
      <c r="G200" s="56">
        <f t="shared" si="9"/>
        <v>0</v>
      </c>
      <c r="H200" s="56">
        <f t="shared" si="10"/>
        <v>0</v>
      </c>
      <c r="I200" s="56">
        <f>IF(A200&lt;0,C200,'finite population'!$E$4)</f>
        <v>1</v>
      </c>
      <c r="J200" s="56">
        <f t="shared" si="11"/>
        <v>0</v>
      </c>
    </row>
    <row r="201" spans="1:10" x14ac:dyDescent="0.25">
      <c r="A201" s="56">
        <f>C201-'finite population'!$E$4</f>
        <v>185</v>
      </c>
      <c r="B201" s="56">
        <f>IF(C201&lt;'finite population'!$E$5,B200-1,1)</f>
        <v>1</v>
      </c>
      <c r="C201" s="56">
        <v>186</v>
      </c>
      <c r="D201" s="56">
        <f>IF(C201&gt;'finite population'!$E$5,0,IF(A201&gt;0,+D200*B201*$D$9/'finite population'!$E$4,+D200*B201*$D$9/C201))</f>
        <v>0</v>
      </c>
      <c r="E201" s="56">
        <f>IF(C201&gt;'finite population'!$E$5,0,IF(A201&gt;0,+E200*B201*$D$9/'finite population'!$E$4,+E200*B201*$D$9/C201))</f>
        <v>0</v>
      </c>
      <c r="F201" s="56">
        <f t="shared" si="8"/>
        <v>0</v>
      </c>
      <c r="G201" s="56">
        <f t="shared" si="9"/>
        <v>0</v>
      </c>
      <c r="H201" s="56">
        <f t="shared" si="10"/>
        <v>0</v>
      </c>
      <c r="I201" s="56">
        <f>IF(A201&lt;0,C201,'finite population'!$E$4)</f>
        <v>1</v>
      </c>
      <c r="J201" s="56">
        <f t="shared" si="11"/>
        <v>0</v>
      </c>
    </row>
    <row r="202" spans="1:10" x14ac:dyDescent="0.25">
      <c r="A202" s="56">
        <f>C202-'finite population'!$E$4</f>
        <v>186</v>
      </c>
      <c r="B202" s="56">
        <f>IF(C202&lt;'finite population'!$E$5,B201-1,1)</f>
        <v>1</v>
      </c>
      <c r="C202" s="56">
        <v>187</v>
      </c>
      <c r="D202" s="56">
        <f>IF(C202&gt;'finite population'!$E$5,0,IF(A202&gt;0,+D201*B202*$D$9/'finite population'!$E$4,+D201*B202*$D$9/C202))</f>
        <v>0</v>
      </c>
      <c r="E202" s="56">
        <f>IF(C202&gt;'finite population'!$E$5,0,IF(A202&gt;0,+E201*B202*$D$9/'finite population'!$E$4,+E201*B202*$D$9/C202))</f>
        <v>0</v>
      </c>
      <c r="F202" s="56">
        <f t="shared" si="8"/>
        <v>0</v>
      </c>
      <c r="G202" s="56">
        <f t="shared" si="9"/>
        <v>0</v>
      </c>
      <c r="H202" s="56">
        <f t="shared" si="10"/>
        <v>0</v>
      </c>
      <c r="I202" s="56">
        <f>IF(A202&lt;0,C202,'finite population'!$E$4)</f>
        <v>1</v>
      </c>
      <c r="J202" s="56">
        <f t="shared" si="11"/>
        <v>0</v>
      </c>
    </row>
    <row r="203" spans="1:10" x14ac:dyDescent="0.25">
      <c r="A203" s="56">
        <f>C203-'finite population'!$E$4</f>
        <v>187</v>
      </c>
      <c r="B203" s="56">
        <f>IF(C203&lt;'finite population'!$E$5,B202-1,1)</f>
        <v>1</v>
      </c>
      <c r="C203" s="56">
        <v>188</v>
      </c>
      <c r="D203" s="56">
        <f>IF(C203&gt;'finite population'!$E$5,0,IF(A203&gt;0,+D202*B203*$D$9/'finite population'!$E$4,+D202*B203*$D$9/C203))</f>
        <v>0</v>
      </c>
      <c r="E203" s="56">
        <f>IF(C203&gt;'finite population'!$E$5,0,IF(A203&gt;0,+E202*B203*$D$9/'finite population'!$E$4,+E202*B203*$D$9/C203))</f>
        <v>0</v>
      </c>
      <c r="F203" s="56">
        <f t="shared" si="8"/>
        <v>0</v>
      </c>
      <c r="G203" s="56">
        <f t="shared" si="9"/>
        <v>0</v>
      </c>
      <c r="H203" s="56">
        <f t="shared" si="10"/>
        <v>0</v>
      </c>
      <c r="I203" s="56">
        <f>IF(A203&lt;0,C203,'finite population'!$E$4)</f>
        <v>1</v>
      </c>
      <c r="J203" s="56">
        <f t="shared" si="11"/>
        <v>0</v>
      </c>
    </row>
    <row r="204" spans="1:10" x14ac:dyDescent="0.25">
      <c r="A204" s="56">
        <f>C204-'finite population'!$E$4</f>
        <v>188</v>
      </c>
      <c r="B204" s="56">
        <f>IF(C204&lt;'finite population'!$E$5,B203-1,1)</f>
        <v>1</v>
      </c>
      <c r="C204" s="56">
        <v>189</v>
      </c>
      <c r="D204" s="56">
        <f>IF(C204&gt;'finite population'!$E$5,0,IF(A204&gt;0,+D203*B204*$D$9/'finite population'!$E$4,+D203*B204*$D$9/C204))</f>
        <v>0</v>
      </c>
      <c r="E204" s="56">
        <f>IF(C204&gt;'finite population'!$E$5,0,IF(A204&gt;0,+E203*B204*$D$9/'finite population'!$E$4,+E203*B204*$D$9/C204))</f>
        <v>0</v>
      </c>
      <c r="F204" s="56">
        <f t="shared" si="8"/>
        <v>0</v>
      </c>
      <c r="G204" s="56">
        <f t="shared" si="9"/>
        <v>0</v>
      </c>
      <c r="H204" s="56">
        <f t="shared" si="10"/>
        <v>0</v>
      </c>
      <c r="I204" s="56">
        <f>IF(A204&lt;0,C204,'finite population'!$E$4)</f>
        <v>1</v>
      </c>
      <c r="J204" s="56">
        <f t="shared" si="11"/>
        <v>0</v>
      </c>
    </row>
    <row r="205" spans="1:10" x14ac:dyDescent="0.25">
      <c r="A205" s="56">
        <f>C205-'finite population'!$E$4</f>
        <v>189</v>
      </c>
      <c r="B205" s="56">
        <f>IF(C205&lt;'finite population'!$E$5,B204-1,1)</f>
        <v>1</v>
      </c>
      <c r="C205" s="56">
        <v>190</v>
      </c>
      <c r="D205" s="56">
        <f>IF(C205&gt;'finite population'!$E$5,0,IF(A205&gt;0,+D204*B205*$D$9/'finite population'!$E$4,+D204*B205*$D$9/C205))</f>
        <v>0</v>
      </c>
      <c r="E205" s="56">
        <f>IF(C205&gt;'finite population'!$E$5,0,IF(A205&gt;0,+E204*B205*$D$9/'finite population'!$E$4,+E204*B205*$D$9/C205))</f>
        <v>0</v>
      </c>
      <c r="F205" s="56">
        <f t="shared" si="8"/>
        <v>0</v>
      </c>
      <c r="G205" s="56">
        <f t="shared" si="9"/>
        <v>0</v>
      </c>
      <c r="H205" s="56">
        <f t="shared" si="10"/>
        <v>0</v>
      </c>
      <c r="I205" s="56">
        <f>IF(A205&lt;0,C205,'finite population'!$E$4)</f>
        <v>1</v>
      </c>
      <c r="J205" s="56">
        <f t="shared" si="11"/>
        <v>0</v>
      </c>
    </row>
    <row r="206" spans="1:10" x14ac:dyDescent="0.25">
      <c r="A206" s="56">
        <f>C206-'finite population'!$E$4</f>
        <v>190</v>
      </c>
      <c r="B206" s="56">
        <f>IF(C206&lt;'finite population'!$E$5,B205-1,1)</f>
        <v>1</v>
      </c>
      <c r="C206" s="56">
        <v>191</v>
      </c>
      <c r="D206" s="56">
        <f>IF(C206&gt;'finite population'!$E$5,0,IF(A206&gt;0,+D205*B206*$D$9/'finite population'!$E$4,+D205*B206*$D$9/C206))</f>
        <v>0</v>
      </c>
      <c r="E206" s="56">
        <f>IF(C206&gt;'finite population'!$E$5,0,IF(A206&gt;0,+E205*B206*$D$9/'finite population'!$E$4,+E205*B206*$D$9/C206))</f>
        <v>0</v>
      </c>
      <c r="F206" s="56">
        <f t="shared" si="8"/>
        <v>0</v>
      </c>
      <c r="G206" s="56">
        <f t="shared" si="9"/>
        <v>0</v>
      </c>
      <c r="H206" s="56">
        <f t="shared" si="10"/>
        <v>0</v>
      </c>
      <c r="I206" s="56">
        <f>IF(A206&lt;0,C206,'finite population'!$E$4)</f>
        <v>1</v>
      </c>
      <c r="J206" s="56">
        <f t="shared" si="11"/>
        <v>0</v>
      </c>
    </row>
    <row r="207" spans="1:10" x14ac:dyDescent="0.25">
      <c r="A207" s="56">
        <f>C207-'finite population'!$E$4</f>
        <v>191</v>
      </c>
      <c r="B207" s="56">
        <f>IF(C207&lt;'finite population'!$E$5,B206-1,1)</f>
        <v>1</v>
      </c>
      <c r="C207" s="56">
        <v>192</v>
      </c>
      <c r="D207" s="56">
        <f>IF(C207&gt;'finite population'!$E$5,0,IF(A207&gt;0,+D206*B207*$D$9/'finite population'!$E$4,+D206*B207*$D$9/C207))</f>
        <v>0</v>
      </c>
      <c r="E207" s="56">
        <f>IF(C207&gt;'finite population'!$E$5,0,IF(A207&gt;0,+E206*B207*$D$9/'finite population'!$E$4,+E206*B207*$D$9/C207))</f>
        <v>0</v>
      </c>
      <c r="F207" s="56">
        <f t="shared" ref="F207:F270" si="12">IF(A207&gt;0,+A207*E207,0)</f>
        <v>0</v>
      </c>
      <c r="G207" s="56">
        <f t="shared" ref="G207:G270" si="13">IF(A207&lt;0,+C207*E207,0)</f>
        <v>0</v>
      </c>
      <c r="H207" s="56">
        <f t="shared" ref="H207:H270" si="14">IF(A207&lt;0,E207,0)</f>
        <v>0</v>
      </c>
      <c r="I207" s="56">
        <f>IF(A207&lt;0,C207,'finite population'!$E$4)</f>
        <v>1</v>
      </c>
      <c r="J207" s="56">
        <f t="shared" ref="J207:J270" si="15">I207*E207</f>
        <v>0</v>
      </c>
    </row>
    <row r="208" spans="1:10" x14ac:dyDescent="0.25">
      <c r="A208" s="56">
        <f>C208-'finite population'!$E$4</f>
        <v>192</v>
      </c>
      <c r="B208" s="56">
        <f>IF(C208&lt;'finite population'!$E$5,B207-1,1)</f>
        <v>1</v>
      </c>
      <c r="C208" s="56">
        <v>193</v>
      </c>
      <c r="D208" s="56">
        <f>IF(C208&gt;'finite population'!$E$5,0,IF(A208&gt;0,+D207*B208*$D$9/'finite population'!$E$4,+D207*B208*$D$9/C208))</f>
        <v>0</v>
      </c>
      <c r="E208" s="56">
        <f>IF(C208&gt;'finite population'!$E$5,0,IF(A208&gt;0,+E207*B208*$D$9/'finite population'!$E$4,+E207*B208*$D$9/C208))</f>
        <v>0</v>
      </c>
      <c r="F208" s="56">
        <f t="shared" si="12"/>
        <v>0</v>
      </c>
      <c r="G208" s="56">
        <f t="shared" si="13"/>
        <v>0</v>
      </c>
      <c r="H208" s="56">
        <f t="shared" si="14"/>
        <v>0</v>
      </c>
      <c r="I208" s="56">
        <f>IF(A208&lt;0,C208,'finite population'!$E$4)</f>
        <v>1</v>
      </c>
      <c r="J208" s="56">
        <f t="shared" si="15"/>
        <v>0</v>
      </c>
    </row>
    <row r="209" spans="1:10" x14ac:dyDescent="0.25">
      <c r="A209" s="56">
        <f>C209-'finite population'!$E$4</f>
        <v>193</v>
      </c>
      <c r="B209" s="56">
        <f>IF(C209&lt;'finite population'!$E$5,B208-1,1)</f>
        <v>1</v>
      </c>
      <c r="C209" s="56">
        <v>194</v>
      </c>
      <c r="D209" s="56">
        <f>IF(C209&gt;'finite population'!$E$5,0,IF(A209&gt;0,+D208*B209*$D$9/'finite population'!$E$4,+D208*B209*$D$9/C209))</f>
        <v>0</v>
      </c>
      <c r="E209" s="56">
        <f>IF(C209&gt;'finite population'!$E$5,0,IF(A209&gt;0,+E208*B209*$D$9/'finite population'!$E$4,+E208*B209*$D$9/C209))</f>
        <v>0</v>
      </c>
      <c r="F209" s="56">
        <f t="shared" si="12"/>
        <v>0</v>
      </c>
      <c r="G209" s="56">
        <f t="shared" si="13"/>
        <v>0</v>
      </c>
      <c r="H209" s="56">
        <f t="shared" si="14"/>
        <v>0</v>
      </c>
      <c r="I209" s="56">
        <f>IF(A209&lt;0,C209,'finite population'!$E$4)</f>
        <v>1</v>
      </c>
      <c r="J209" s="56">
        <f t="shared" si="15"/>
        <v>0</v>
      </c>
    </row>
    <row r="210" spans="1:10" x14ac:dyDescent="0.25">
      <c r="A210" s="56">
        <f>C210-'finite population'!$E$4</f>
        <v>194</v>
      </c>
      <c r="B210" s="56">
        <f>IF(C210&lt;'finite population'!$E$5,B209-1,1)</f>
        <v>1</v>
      </c>
      <c r="C210" s="56">
        <v>195</v>
      </c>
      <c r="D210" s="56">
        <f>IF(C210&gt;'finite population'!$E$5,0,IF(A210&gt;0,+D209*B210*$D$9/'finite population'!$E$4,+D209*B210*$D$9/C210))</f>
        <v>0</v>
      </c>
      <c r="E210" s="56">
        <f>IF(C210&gt;'finite population'!$E$5,0,IF(A210&gt;0,+E209*B210*$D$9/'finite population'!$E$4,+E209*B210*$D$9/C210))</f>
        <v>0</v>
      </c>
      <c r="F210" s="56">
        <f t="shared" si="12"/>
        <v>0</v>
      </c>
      <c r="G210" s="56">
        <f t="shared" si="13"/>
        <v>0</v>
      </c>
      <c r="H210" s="56">
        <f t="shared" si="14"/>
        <v>0</v>
      </c>
      <c r="I210" s="56">
        <f>IF(A210&lt;0,C210,'finite population'!$E$4)</f>
        <v>1</v>
      </c>
      <c r="J210" s="56">
        <f t="shared" si="15"/>
        <v>0</v>
      </c>
    </row>
    <row r="211" spans="1:10" x14ac:dyDescent="0.25">
      <c r="A211" s="56">
        <f>C211-'finite population'!$E$4</f>
        <v>195</v>
      </c>
      <c r="B211" s="56">
        <f>IF(C211&lt;'finite population'!$E$5,B210-1,1)</f>
        <v>1</v>
      </c>
      <c r="C211" s="56">
        <v>196</v>
      </c>
      <c r="D211" s="56">
        <f>IF(C211&gt;'finite population'!$E$5,0,IF(A211&gt;0,+D210*B211*$D$9/'finite population'!$E$4,+D210*B211*$D$9/C211))</f>
        <v>0</v>
      </c>
      <c r="E211" s="56">
        <f>IF(C211&gt;'finite population'!$E$5,0,IF(A211&gt;0,+E210*B211*$D$9/'finite population'!$E$4,+E210*B211*$D$9/C211))</f>
        <v>0</v>
      </c>
      <c r="F211" s="56">
        <f t="shared" si="12"/>
        <v>0</v>
      </c>
      <c r="G211" s="56">
        <f t="shared" si="13"/>
        <v>0</v>
      </c>
      <c r="H211" s="56">
        <f t="shared" si="14"/>
        <v>0</v>
      </c>
      <c r="I211" s="56">
        <f>IF(A211&lt;0,C211,'finite population'!$E$4)</f>
        <v>1</v>
      </c>
      <c r="J211" s="56">
        <f t="shared" si="15"/>
        <v>0</v>
      </c>
    </row>
    <row r="212" spans="1:10" x14ac:dyDescent="0.25">
      <c r="A212" s="56">
        <f>C212-'finite population'!$E$4</f>
        <v>196</v>
      </c>
      <c r="B212" s="56">
        <f>IF(C212&lt;'finite population'!$E$5,B211-1,1)</f>
        <v>1</v>
      </c>
      <c r="C212" s="56">
        <v>197</v>
      </c>
      <c r="D212" s="56">
        <f>IF(C212&gt;'finite population'!$E$5,0,IF(A212&gt;0,+D211*B212*$D$9/'finite population'!$E$4,+D211*B212*$D$9/C212))</f>
        <v>0</v>
      </c>
      <c r="E212" s="56">
        <f>IF(C212&gt;'finite population'!$E$5,0,IF(A212&gt;0,+E211*B212*$D$9/'finite population'!$E$4,+E211*B212*$D$9/C212))</f>
        <v>0</v>
      </c>
      <c r="F212" s="56">
        <f t="shared" si="12"/>
        <v>0</v>
      </c>
      <c r="G212" s="56">
        <f t="shared" si="13"/>
        <v>0</v>
      </c>
      <c r="H212" s="56">
        <f t="shared" si="14"/>
        <v>0</v>
      </c>
      <c r="I212" s="56">
        <f>IF(A212&lt;0,C212,'finite population'!$E$4)</f>
        <v>1</v>
      </c>
      <c r="J212" s="56">
        <f t="shared" si="15"/>
        <v>0</v>
      </c>
    </row>
    <row r="213" spans="1:10" x14ac:dyDescent="0.25">
      <c r="A213" s="56">
        <f>C213-'finite population'!$E$4</f>
        <v>197</v>
      </c>
      <c r="B213" s="56">
        <f>IF(C213&lt;'finite population'!$E$5,B212-1,1)</f>
        <v>1</v>
      </c>
      <c r="C213" s="56">
        <v>198</v>
      </c>
      <c r="D213" s="56">
        <f>IF(C213&gt;'finite population'!$E$5,0,IF(A213&gt;0,+D212*B213*$D$9/'finite population'!$E$4,+D212*B213*$D$9/C213))</f>
        <v>0</v>
      </c>
      <c r="E213" s="56">
        <f>IF(C213&gt;'finite population'!$E$5,0,IF(A213&gt;0,+E212*B213*$D$9/'finite population'!$E$4,+E212*B213*$D$9/C213))</f>
        <v>0</v>
      </c>
      <c r="F213" s="56">
        <f t="shared" si="12"/>
        <v>0</v>
      </c>
      <c r="G213" s="56">
        <f t="shared" si="13"/>
        <v>0</v>
      </c>
      <c r="H213" s="56">
        <f t="shared" si="14"/>
        <v>0</v>
      </c>
      <c r="I213" s="56">
        <f>IF(A213&lt;0,C213,'finite population'!$E$4)</f>
        <v>1</v>
      </c>
      <c r="J213" s="56">
        <f t="shared" si="15"/>
        <v>0</v>
      </c>
    </row>
    <row r="214" spans="1:10" x14ac:dyDescent="0.25">
      <c r="A214" s="56">
        <f>C214-'finite population'!$E$4</f>
        <v>198</v>
      </c>
      <c r="B214" s="56">
        <f>IF(C214&lt;'finite population'!$E$5,B213-1,1)</f>
        <v>1</v>
      </c>
      <c r="C214" s="56">
        <v>199</v>
      </c>
      <c r="D214" s="56">
        <f>IF(C214&gt;'finite population'!$E$5,0,IF(A214&gt;0,+D213*B214*$D$9/'finite population'!$E$4,+D213*B214*$D$9/C214))</f>
        <v>0</v>
      </c>
      <c r="E214" s="56">
        <f>IF(C214&gt;'finite population'!$E$5,0,IF(A214&gt;0,+E213*B214*$D$9/'finite population'!$E$4,+E213*B214*$D$9/C214))</f>
        <v>0</v>
      </c>
      <c r="F214" s="56">
        <f t="shared" si="12"/>
        <v>0</v>
      </c>
      <c r="G214" s="56">
        <f t="shared" si="13"/>
        <v>0</v>
      </c>
      <c r="H214" s="56">
        <f t="shared" si="14"/>
        <v>0</v>
      </c>
      <c r="I214" s="56">
        <f>IF(A214&lt;0,C214,'finite population'!$E$4)</f>
        <v>1</v>
      </c>
      <c r="J214" s="56">
        <f t="shared" si="15"/>
        <v>0</v>
      </c>
    </row>
    <row r="215" spans="1:10" x14ac:dyDescent="0.25">
      <c r="A215" s="56">
        <f>C215-'finite population'!$E$4</f>
        <v>199</v>
      </c>
      <c r="B215" s="56">
        <f>IF(C215&lt;'finite population'!$E$5,B214-1,1)</f>
        <v>1</v>
      </c>
      <c r="C215" s="56">
        <v>200</v>
      </c>
      <c r="D215" s="56">
        <f>IF(C215&gt;'finite population'!$E$5,0,IF(A215&gt;0,+D214*B215*$D$9/'finite population'!$E$4,+D214*B215*$D$9/C215))</f>
        <v>0</v>
      </c>
      <c r="E215" s="56">
        <f>IF(C215&gt;'finite population'!$E$5,0,IF(A215&gt;0,+E214*B215*$D$9/'finite population'!$E$4,+E214*B215*$D$9/C215))</f>
        <v>0</v>
      </c>
      <c r="F215" s="56">
        <f t="shared" si="12"/>
        <v>0</v>
      </c>
      <c r="G215" s="56">
        <f t="shared" si="13"/>
        <v>0</v>
      </c>
      <c r="H215" s="56">
        <f t="shared" si="14"/>
        <v>0</v>
      </c>
      <c r="I215" s="56">
        <f>IF(A215&lt;0,C215,'finite population'!$E$4)</f>
        <v>1</v>
      </c>
      <c r="J215" s="56">
        <f t="shared" si="15"/>
        <v>0</v>
      </c>
    </row>
    <row r="216" spans="1:10" x14ac:dyDescent="0.25">
      <c r="A216" s="56">
        <f>C216-'finite population'!$E$4</f>
        <v>200</v>
      </c>
      <c r="B216" s="56">
        <f>IF(C216&lt;'finite population'!$E$5,B215-1,1)</f>
        <v>1</v>
      </c>
      <c r="C216" s="56">
        <v>201</v>
      </c>
      <c r="D216" s="56">
        <f>IF(C216&gt;'finite population'!$E$5,0,IF(A216&gt;0,+D215*B216*$D$9/'finite population'!$E$4,+D215*B216*$D$9/C216))</f>
        <v>0</v>
      </c>
      <c r="E216" s="56">
        <f>IF(C216&gt;'finite population'!$E$5,0,IF(A216&gt;0,+E215*B216*$D$9/'finite population'!$E$4,+E215*B216*$D$9/C216))</f>
        <v>0</v>
      </c>
      <c r="F216" s="56">
        <f t="shared" si="12"/>
        <v>0</v>
      </c>
      <c r="G216" s="56">
        <f t="shared" si="13"/>
        <v>0</v>
      </c>
      <c r="H216" s="56">
        <f t="shared" si="14"/>
        <v>0</v>
      </c>
      <c r="I216" s="56">
        <f>IF(A216&lt;0,C216,'finite population'!$E$4)</f>
        <v>1</v>
      </c>
      <c r="J216" s="56">
        <f t="shared" si="15"/>
        <v>0</v>
      </c>
    </row>
    <row r="217" spans="1:10" x14ac:dyDescent="0.25">
      <c r="A217" s="56">
        <f>C217-'finite population'!$E$4</f>
        <v>201</v>
      </c>
      <c r="B217" s="56">
        <f>IF(C217&lt;'finite population'!$E$5,B216-1,1)</f>
        <v>1</v>
      </c>
      <c r="C217" s="56">
        <v>202</v>
      </c>
      <c r="D217" s="56">
        <f>IF(C217&gt;'finite population'!$E$5,0,IF(A217&gt;0,+D216*B217*$D$9/'finite population'!$E$4,+D216*B217*$D$9/C217))</f>
        <v>0</v>
      </c>
      <c r="E217" s="56">
        <f>IF(C217&gt;'finite population'!$E$5,0,IF(A217&gt;0,+E216*B217*$D$9/'finite population'!$E$4,+E216*B217*$D$9/C217))</f>
        <v>0</v>
      </c>
      <c r="F217" s="56">
        <f t="shared" si="12"/>
        <v>0</v>
      </c>
      <c r="G217" s="56">
        <f t="shared" si="13"/>
        <v>0</v>
      </c>
      <c r="H217" s="56">
        <f t="shared" si="14"/>
        <v>0</v>
      </c>
      <c r="I217" s="56">
        <f>IF(A217&lt;0,C217,'finite population'!$E$4)</f>
        <v>1</v>
      </c>
      <c r="J217" s="56">
        <f t="shared" si="15"/>
        <v>0</v>
      </c>
    </row>
    <row r="218" spans="1:10" x14ac:dyDescent="0.25">
      <c r="A218" s="56">
        <f>C218-'finite population'!$E$4</f>
        <v>202</v>
      </c>
      <c r="B218" s="56">
        <f>IF(C218&lt;'finite population'!$E$5,B217-1,1)</f>
        <v>1</v>
      </c>
      <c r="C218" s="56">
        <v>203</v>
      </c>
      <c r="D218" s="56">
        <f>IF(C218&gt;'finite population'!$E$5,0,IF(A218&gt;0,+D217*B218*$D$9/'finite population'!$E$4,+D217*B218*$D$9/C218))</f>
        <v>0</v>
      </c>
      <c r="E218" s="56">
        <f>IF(C218&gt;'finite population'!$E$5,0,IF(A218&gt;0,+E217*B218*$D$9/'finite population'!$E$4,+E217*B218*$D$9/C218))</f>
        <v>0</v>
      </c>
      <c r="F218" s="56">
        <f t="shared" si="12"/>
        <v>0</v>
      </c>
      <c r="G218" s="56">
        <f t="shared" si="13"/>
        <v>0</v>
      </c>
      <c r="H218" s="56">
        <f t="shared" si="14"/>
        <v>0</v>
      </c>
      <c r="I218" s="56">
        <f>IF(A218&lt;0,C218,'finite population'!$E$4)</f>
        <v>1</v>
      </c>
      <c r="J218" s="56">
        <f t="shared" si="15"/>
        <v>0</v>
      </c>
    </row>
    <row r="219" spans="1:10" x14ac:dyDescent="0.25">
      <c r="A219" s="56">
        <f>C219-'finite population'!$E$4</f>
        <v>203</v>
      </c>
      <c r="B219" s="56">
        <f>IF(C219&lt;'finite population'!$E$5,B218-1,1)</f>
        <v>1</v>
      </c>
      <c r="C219" s="56">
        <v>204</v>
      </c>
      <c r="D219" s="56">
        <f>IF(C219&gt;'finite population'!$E$5,0,IF(A219&gt;0,+D218*B219*$D$9/'finite population'!$E$4,+D218*B219*$D$9/C219))</f>
        <v>0</v>
      </c>
      <c r="E219" s="56">
        <f>IF(C219&gt;'finite population'!$E$5,0,IF(A219&gt;0,+E218*B219*$D$9/'finite population'!$E$4,+E218*B219*$D$9/C219))</f>
        <v>0</v>
      </c>
      <c r="F219" s="56">
        <f t="shared" si="12"/>
        <v>0</v>
      </c>
      <c r="G219" s="56">
        <f t="shared" si="13"/>
        <v>0</v>
      </c>
      <c r="H219" s="56">
        <f t="shared" si="14"/>
        <v>0</v>
      </c>
      <c r="I219" s="56">
        <f>IF(A219&lt;0,C219,'finite population'!$E$4)</f>
        <v>1</v>
      </c>
      <c r="J219" s="56">
        <f t="shared" si="15"/>
        <v>0</v>
      </c>
    </row>
    <row r="220" spans="1:10" x14ac:dyDescent="0.25">
      <c r="A220" s="56">
        <f>C220-'finite population'!$E$4</f>
        <v>204</v>
      </c>
      <c r="B220" s="56">
        <f>IF(C220&lt;'finite population'!$E$5,B219-1,1)</f>
        <v>1</v>
      </c>
      <c r="C220" s="56">
        <v>205</v>
      </c>
      <c r="D220" s="56">
        <f>IF(C220&gt;'finite population'!$E$5,0,IF(A220&gt;0,+D219*B220*$D$9/'finite population'!$E$4,+D219*B220*$D$9/C220))</f>
        <v>0</v>
      </c>
      <c r="E220" s="56">
        <f>IF(C220&gt;'finite population'!$E$5,0,IF(A220&gt;0,+E219*B220*$D$9/'finite population'!$E$4,+E219*B220*$D$9/C220))</f>
        <v>0</v>
      </c>
      <c r="F220" s="56">
        <f t="shared" si="12"/>
        <v>0</v>
      </c>
      <c r="G220" s="56">
        <f t="shared" si="13"/>
        <v>0</v>
      </c>
      <c r="H220" s="56">
        <f t="shared" si="14"/>
        <v>0</v>
      </c>
      <c r="I220" s="56">
        <f>IF(A220&lt;0,C220,'finite population'!$E$4)</f>
        <v>1</v>
      </c>
      <c r="J220" s="56">
        <f t="shared" si="15"/>
        <v>0</v>
      </c>
    </row>
    <row r="221" spans="1:10" x14ac:dyDescent="0.25">
      <c r="A221" s="56">
        <f>C221-'finite population'!$E$4</f>
        <v>205</v>
      </c>
      <c r="B221" s="56">
        <f>IF(C221&lt;'finite population'!$E$5,B220-1,1)</f>
        <v>1</v>
      </c>
      <c r="C221" s="56">
        <v>206</v>
      </c>
      <c r="D221" s="56">
        <f>IF(C221&gt;'finite population'!$E$5,0,IF(A221&gt;0,+D220*B221*$D$9/'finite population'!$E$4,+D220*B221*$D$9/C221))</f>
        <v>0</v>
      </c>
      <c r="E221" s="56">
        <f>IF(C221&gt;'finite population'!$E$5,0,IF(A221&gt;0,+E220*B221*$D$9/'finite population'!$E$4,+E220*B221*$D$9/C221))</f>
        <v>0</v>
      </c>
      <c r="F221" s="56">
        <f t="shared" si="12"/>
        <v>0</v>
      </c>
      <c r="G221" s="56">
        <f t="shared" si="13"/>
        <v>0</v>
      </c>
      <c r="H221" s="56">
        <f t="shared" si="14"/>
        <v>0</v>
      </c>
      <c r="I221" s="56">
        <f>IF(A221&lt;0,C221,'finite population'!$E$4)</f>
        <v>1</v>
      </c>
      <c r="J221" s="56">
        <f t="shared" si="15"/>
        <v>0</v>
      </c>
    </row>
    <row r="222" spans="1:10" x14ac:dyDescent="0.25">
      <c r="A222" s="56">
        <f>C222-'finite population'!$E$4</f>
        <v>206</v>
      </c>
      <c r="B222" s="56">
        <f>IF(C222&lt;'finite population'!$E$5,B221-1,1)</f>
        <v>1</v>
      </c>
      <c r="C222" s="56">
        <v>207</v>
      </c>
      <c r="D222" s="56">
        <f>IF(C222&gt;'finite population'!$E$5,0,IF(A222&gt;0,+D221*B222*$D$9/'finite population'!$E$4,+D221*B222*$D$9/C222))</f>
        <v>0</v>
      </c>
      <c r="E222" s="56">
        <f>IF(C222&gt;'finite population'!$E$5,0,IF(A222&gt;0,+E221*B222*$D$9/'finite population'!$E$4,+E221*B222*$D$9/C222))</f>
        <v>0</v>
      </c>
      <c r="F222" s="56">
        <f t="shared" si="12"/>
        <v>0</v>
      </c>
      <c r="G222" s="56">
        <f t="shared" si="13"/>
        <v>0</v>
      </c>
      <c r="H222" s="56">
        <f t="shared" si="14"/>
        <v>0</v>
      </c>
      <c r="I222" s="56">
        <f>IF(A222&lt;0,C222,'finite population'!$E$4)</f>
        <v>1</v>
      </c>
      <c r="J222" s="56">
        <f t="shared" si="15"/>
        <v>0</v>
      </c>
    </row>
    <row r="223" spans="1:10" x14ac:dyDescent="0.25">
      <c r="A223" s="56">
        <f>C223-'finite population'!$E$4</f>
        <v>207</v>
      </c>
      <c r="B223" s="56">
        <f>IF(C223&lt;'finite population'!$E$5,B222-1,1)</f>
        <v>1</v>
      </c>
      <c r="C223" s="56">
        <v>208</v>
      </c>
      <c r="D223" s="56">
        <f>IF(C223&gt;'finite population'!$E$5,0,IF(A223&gt;0,+D222*B223*$D$9/'finite population'!$E$4,+D222*B223*$D$9/C223))</f>
        <v>0</v>
      </c>
      <c r="E223" s="56">
        <f>IF(C223&gt;'finite population'!$E$5,0,IF(A223&gt;0,+E222*B223*$D$9/'finite population'!$E$4,+E222*B223*$D$9/C223))</f>
        <v>0</v>
      </c>
      <c r="F223" s="56">
        <f t="shared" si="12"/>
        <v>0</v>
      </c>
      <c r="G223" s="56">
        <f t="shared" si="13"/>
        <v>0</v>
      </c>
      <c r="H223" s="56">
        <f t="shared" si="14"/>
        <v>0</v>
      </c>
      <c r="I223" s="56">
        <f>IF(A223&lt;0,C223,'finite population'!$E$4)</f>
        <v>1</v>
      </c>
      <c r="J223" s="56">
        <f t="shared" si="15"/>
        <v>0</v>
      </c>
    </row>
    <row r="224" spans="1:10" x14ac:dyDescent="0.25">
      <c r="A224" s="56">
        <f>C224-'finite population'!$E$4</f>
        <v>208</v>
      </c>
      <c r="B224" s="56">
        <f>IF(C224&lt;'finite population'!$E$5,B223-1,1)</f>
        <v>1</v>
      </c>
      <c r="C224" s="56">
        <v>209</v>
      </c>
      <c r="D224" s="56">
        <f>IF(C224&gt;'finite population'!$E$5,0,IF(A224&gt;0,+D223*B224*$D$9/'finite population'!$E$4,+D223*B224*$D$9/C224))</f>
        <v>0</v>
      </c>
      <c r="E224" s="56">
        <f>IF(C224&gt;'finite population'!$E$5,0,IF(A224&gt;0,+E223*B224*$D$9/'finite population'!$E$4,+E223*B224*$D$9/C224))</f>
        <v>0</v>
      </c>
      <c r="F224" s="56">
        <f t="shared" si="12"/>
        <v>0</v>
      </c>
      <c r="G224" s="56">
        <f t="shared" si="13"/>
        <v>0</v>
      </c>
      <c r="H224" s="56">
        <f t="shared" si="14"/>
        <v>0</v>
      </c>
      <c r="I224" s="56">
        <f>IF(A224&lt;0,C224,'finite population'!$E$4)</f>
        <v>1</v>
      </c>
      <c r="J224" s="56">
        <f t="shared" si="15"/>
        <v>0</v>
      </c>
    </row>
    <row r="225" spans="1:10" x14ac:dyDescent="0.25">
      <c r="A225" s="56">
        <f>C225-'finite population'!$E$4</f>
        <v>209</v>
      </c>
      <c r="B225" s="56">
        <f>IF(C225&lt;'finite population'!$E$5,B224-1,1)</f>
        <v>1</v>
      </c>
      <c r="C225" s="56">
        <v>210</v>
      </c>
      <c r="D225" s="56">
        <f>IF(C225&gt;'finite population'!$E$5,0,IF(A225&gt;0,+D224*B225*$D$9/'finite population'!$E$4,+D224*B225*$D$9/C225))</f>
        <v>0</v>
      </c>
      <c r="E225" s="56">
        <f>IF(C225&gt;'finite population'!$E$5,0,IF(A225&gt;0,+E224*B225*$D$9/'finite population'!$E$4,+E224*B225*$D$9/C225))</f>
        <v>0</v>
      </c>
      <c r="F225" s="56">
        <f t="shared" si="12"/>
        <v>0</v>
      </c>
      <c r="G225" s="56">
        <f t="shared" si="13"/>
        <v>0</v>
      </c>
      <c r="H225" s="56">
        <f t="shared" si="14"/>
        <v>0</v>
      </c>
      <c r="I225" s="56">
        <f>IF(A225&lt;0,C225,'finite population'!$E$4)</f>
        <v>1</v>
      </c>
      <c r="J225" s="56">
        <f t="shared" si="15"/>
        <v>0</v>
      </c>
    </row>
    <row r="226" spans="1:10" x14ac:dyDescent="0.25">
      <c r="A226" s="56">
        <f>C226-'finite population'!$E$4</f>
        <v>210</v>
      </c>
      <c r="B226" s="56">
        <f>IF(C226&lt;'finite population'!$E$5,B225-1,1)</f>
        <v>1</v>
      </c>
      <c r="C226" s="56">
        <v>211</v>
      </c>
      <c r="D226" s="56">
        <f>IF(C226&gt;'finite population'!$E$5,0,IF(A226&gt;0,+D225*B226*$D$9/'finite population'!$E$4,+D225*B226*$D$9/C226))</f>
        <v>0</v>
      </c>
      <c r="E226" s="56">
        <f>IF(C226&gt;'finite population'!$E$5,0,IF(A226&gt;0,+E225*B226*$D$9/'finite population'!$E$4,+E225*B226*$D$9/C226))</f>
        <v>0</v>
      </c>
      <c r="F226" s="56">
        <f t="shared" si="12"/>
        <v>0</v>
      </c>
      <c r="G226" s="56">
        <f t="shared" si="13"/>
        <v>0</v>
      </c>
      <c r="H226" s="56">
        <f t="shared" si="14"/>
        <v>0</v>
      </c>
      <c r="I226" s="56">
        <f>IF(A226&lt;0,C226,'finite population'!$E$4)</f>
        <v>1</v>
      </c>
      <c r="J226" s="56">
        <f t="shared" si="15"/>
        <v>0</v>
      </c>
    </row>
    <row r="227" spans="1:10" x14ac:dyDescent="0.25">
      <c r="A227" s="56">
        <f>C227-'finite population'!$E$4</f>
        <v>211</v>
      </c>
      <c r="B227" s="56">
        <f>IF(C227&lt;'finite population'!$E$5,B226-1,1)</f>
        <v>1</v>
      </c>
      <c r="C227" s="56">
        <v>212</v>
      </c>
      <c r="D227" s="56">
        <f>IF(C227&gt;'finite population'!$E$5,0,IF(A227&gt;0,+D226*B227*$D$9/'finite population'!$E$4,+D226*B227*$D$9/C227))</f>
        <v>0</v>
      </c>
      <c r="E227" s="56">
        <f>IF(C227&gt;'finite population'!$E$5,0,IF(A227&gt;0,+E226*B227*$D$9/'finite population'!$E$4,+E226*B227*$D$9/C227))</f>
        <v>0</v>
      </c>
      <c r="F227" s="56">
        <f t="shared" si="12"/>
        <v>0</v>
      </c>
      <c r="G227" s="56">
        <f t="shared" si="13"/>
        <v>0</v>
      </c>
      <c r="H227" s="56">
        <f t="shared" si="14"/>
        <v>0</v>
      </c>
      <c r="I227" s="56">
        <f>IF(A227&lt;0,C227,'finite population'!$E$4)</f>
        <v>1</v>
      </c>
      <c r="J227" s="56">
        <f t="shared" si="15"/>
        <v>0</v>
      </c>
    </row>
    <row r="228" spans="1:10" x14ac:dyDescent="0.25">
      <c r="A228" s="56">
        <f>C228-'finite population'!$E$4</f>
        <v>212</v>
      </c>
      <c r="B228" s="56">
        <f>IF(C228&lt;'finite population'!$E$5,B227-1,1)</f>
        <v>1</v>
      </c>
      <c r="C228" s="56">
        <v>213</v>
      </c>
      <c r="D228" s="56">
        <f>IF(C228&gt;'finite population'!$E$5,0,IF(A228&gt;0,+D227*B228*$D$9/'finite population'!$E$4,+D227*B228*$D$9/C228))</f>
        <v>0</v>
      </c>
      <c r="E228" s="56">
        <f>IF(C228&gt;'finite population'!$E$5,0,IF(A228&gt;0,+E227*B228*$D$9/'finite population'!$E$4,+E227*B228*$D$9/C228))</f>
        <v>0</v>
      </c>
      <c r="F228" s="56">
        <f t="shared" si="12"/>
        <v>0</v>
      </c>
      <c r="G228" s="56">
        <f t="shared" si="13"/>
        <v>0</v>
      </c>
      <c r="H228" s="56">
        <f t="shared" si="14"/>
        <v>0</v>
      </c>
      <c r="I228" s="56">
        <f>IF(A228&lt;0,C228,'finite population'!$E$4)</f>
        <v>1</v>
      </c>
      <c r="J228" s="56">
        <f t="shared" si="15"/>
        <v>0</v>
      </c>
    </row>
    <row r="229" spans="1:10" x14ac:dyDescent="0.25">
      <c r="A229" s="56">
        <f>C229-'finite population'!$E$4</f>
        <v>213</v>
      </c>
      <c r="B229" s="56">
        <f>IF(C229&lt;'finite population'!$E$5,B228-1,1)</f>
        <v>1</v>
      </c>
      <c r="C229" s="56">
        <v>214</v>
      </c>
      <c r="D229" s="56">
        <f>IF(C229&gt;'finite population'!$E$5,0,IF(A229&gt;0,+D228*B229*$D$9/'finite population'!$E$4,+D228*B229*$D$9/C229))</f>
        <v>0</v>
      </c>
      <c r="E229" s="56">
        <f>IF(C229&gt;'finite population'!$E$5,0,IF(A229&gt;0,+E228*B229*$D$9/'finite population'!$E$4,+E228*B229*$D$9/C229))</f>
        <v>0</v>
      </c>
      <c r="F229" s="56">
        <f t="shared" si="12"/>
        <v>0</v>
      </c>
      <c r="G229" s="56">
        <f t="shared" si="13"/>
        <v>0</v>
      </c>
      <c r="H229" s="56">
        <f t="shared" si="14"/>
        <v>0</v>
      </c>
      <c r="I229" s="56">
        <f>IF(A229&lt;0,C229,'finite population'!$E$4)</f>
        <v>1</v>
      </c>
      <c r="J229" s="56">
        <f t="shared" si="15"/>
        <v>0</v>
      </c>
    </row>
    <row r="230" spans="1:10" x14ac:dyDescent="0.25">
      <c r="A230" s="56">
        <f>C230-'finite population'!$E$4</f>
        <v>214</v>
      </c>
      <c r="B230" s="56">
        <f>IF(C230&lt;'finite population'!$E$5,B229-1,1)</f>
        <v>1</v>
      </c>
      <c r="C230" s="56">
        <v>215</v>
      </c>
      <c r="D230" s="56">
        <f>IF(C230&gt;'finite population'!$E$5,0,IF(A230&gt;0,+D229*B230*$D$9/'finite population'!$E$4,+D229*B230*$D$9/C230))</f>
        <v>0</v>
      </c>
      <c r="E230" s="56">
        <f>IF(C230&gt;'finite population'!$E$5,0,IF(A230&gt;0,+E229*B230*$D$9/'finite population'!$E$4,+E229*B230*$D$9/C230))</f>
        <v>0</v>
      </c>
      <c r="F230" s="56">
        <f t="shared" si="12"/>
        <v>0</v>
      </c>
      <c r="G230" s="56">
        <f t="shared" si="13"/>
        <v>0</v>
      </c>
      <c r="H230" s="56">
        <f t="shared" si="14"/>
        <v>0</v>
      </c>
      <c r="I230" s="56">
        <f>IF(A230&lt;0,C230,'finite population'!$E$4)</f>
        <v>1</v>
      </c>
      <c r="J230" s="56">
        <f t="shared" si="15"/>
        <v>0</v>
      </c>
    </row>
    <row r="231" spans="1:10" x14ac:dyDescent="0.25">
      <c r="A231" s="56">
        <f>C231-'finite population'!$E$4</f>
        <v>215</v>
      </c>
      <c r="B231" s="56">
        <f>IF(C231&lt;'finite population'!$E$5,B230-1,1)</f>
        <v>1</v>
      </c>
      <c r="C231" s="56">
        <v>216</v>
      </c>
      <c r="D231" s="56">
        <f>IF(C231&gt;'finite population'!$E$5,0,IF(A231&gt;0,+D230*B231*$D$9/'finite population'!$E$4,+D230*B231*$D$9/C231))</f>
        <v>0</v>
      </c>
      <c r="E231" s="56">
        <f>IF(C231&gt;'finite population'!$E$5,0,IF(A231&gt;0,+E230*B231*$D$9/'finite population'!$E$4,+E230*B231*$D$9/C231))</f>
        <v>0</v>
      </c>
      <c r="F231" s="56">
        <f t="shared" si="12"/>
        <v>0</v>
      </c>
      <c r="G231" s="56">
        <f t="shared" si="13"/>
        <v>0</v>
      </c>
      <c r="H231" s="56">
        <f t="shared" si="14"/>
        <v>0</v>
      </c>
      <c r="I231" s="56">
        <f>IF(A231&lt;0,C231,'finite population'!$E$4)</f>
        <v>1</v>
      </c>
      <c r="J231" s="56">
        <f t="shared" si="15"/>
        <v>0</v>
      </c>
    </row>
    <row r="232" spans="1:10" x14ac:dyDescent="0.25">
      <c r="A232" s="56">
        <f>C232-'finite population'!$E$4</f>
        <v>216</v>
      </c>
      <c r="B232" s="56">
        <f>IF(C232&lt;'finite population'!$E$5,B231-1,1)</f>
        <v>1</v>
      </c>
      <c r="C232" s="56">
        <v>217</v>
      </c>
      <c r="D232" s="56">
        <f>IF(C232&gt;'finite population'!$E$5,0,IF(A232&gt;0,+D231*B232*$D$9/'finite population'!$E$4,+D231*B232*$D$9/C232))</f>
        <v>0</v>
      </c>
      <c r="E232" s="56">
        <f>IF(C232&gt;'finite population'!$E$5,0,IF(A232&gt;0,+E231*B232*$D$9/'finite population'!$E$4,+E231*B232*$D$9/C232))</f>
        <v>0</v>
      </c>
      <c r="F232" s="56">
        <f t="shared" si="12"/>
        <v>0</v>
      </c>
      <c r="G232" s="56">
        <f t="shared" si="13"/>
        <v>0</v>
      </c>
      <c r="H232" s="56">
        <f t="shared" si="14"/>
        <v>0</v>
      </c>
      <c r="I232" s="56">
        <f>IF(A232&lt;0,C232,'finite population'!$E$4)</f>
        <v>1</v>
      </c>
      <c r="J232" s="56">
        <f t="shared" si="15"/>
        <v>0</v>
      </c>
    </row>
    <row r="233" spans="1:10" x14ac:dyDescent="0.25">
      <c r="A233" s="56">
        <f>C233-'finite population'!$E$4</f>
        <v>217</v>
      </c>
      <c r="B233" s="56">
        <f>IF(C233&lt;'finite population'!$E$5,B232-1,1)</f>
        <v>1</v>
      </c>
      <c r="C233" s="56">
        <v>218</v>
      </c>
      <c r="D233" s="56">
        <f>IF(C233&gt;'finite population'!$E$5,0,IF(A233&gt;0,+D232*B233*$D$9/'finite population'!$E$4,+D232*B233*$D$9/C233))</f>
        <v>0</v>
      </c>
      <c r="E233" s="56">
        <f>IF(C233&gt;'finite population'!$E$5,0,IF(A233&gt;0,+E232*B233*$D$9/'finite population'!$E$4,+E232*B233*$D$9/C233))</f>
        <v>0</v>
      </c>
      <c r="F233" s="56">
        <f t="shared" si="12"/>
        <v>0</v>
      </c>
      <c r="G233" s="56">
        <f t="shared" si="13"/>
        <v>0</v>
      </c>
      <c r="H233" s="56">
        <f t="shared" si="14"/>
        <v>0</v>
      </c>
      <c r="I233" s="56">
        <f>IF(A233&lt;0,C233,'finite population'!$E$4)</f>
        <v>1</v>
      </c>
      <c r="J233" s="56">
        <f t="shared" si="15"/>
        <v>0</v>
      </c>
    </row>
    <row r="234" spans="1:10" x14ac:dyDescent="0.25">
      <c r="A234" s="56">
        <f>C234-'finite population'!$E$4</f>
        <v>218</v>
      </c>
      <c r="B234" s="56">
        <f>IF(C234&lt;'finite population'!$E$5,B233-1,1)</f>
        <v>1</v>
      </c>
      <c r="C234" s="56">
        <v>219</v>
      </c>
      <c r="D234" s="56">
        <f>IF(C234&gt;'finite population'!$E$5,0,IF(A234&gt;0,+D233*B234*$D$9/'finite population'!$E$4,+D233*B234*$D$9/C234))</f>
        <v>0</v>
      </c>
      <c r="E234" s="56">
        <f>IF(C234&gt;'finite population'!$E$5,0,IF(A234&gt;0,+E233*B234*$D$9/'finite population'!$E$4,+E233*B234*$D$9/C234))</f>
        <v>0</v>
      </c>
      <c r="F234" s="56">
        <f t="shared" si="12"/>
        <v>0</v>
      </c>
      <c r="G234" s="56">
        <f t="shared" si="13"/>
        <v>0</v>
      </c>
      <c r="H234" s="56">
        <f t="shared" si="14"/>
        <v>0</v>
      </c>
      <c r="I234" s="56">
        <f>IF(A234&lt;0,C234,'finite population'!$E$4)</f>
        <v>1</v>
      </c>
      <c r="J234" s="56">
        <f t="shared" si="15"/>
        <v>0</v>
      </c>
    </row>
    <row r="235" spans="1:10" x14ac:dyDescent="0.25">
      <c r="A235" s="56">
        <f>C235-'finite population'!$E$4</f>
        <v>219</v>
      </c>
      <c r="B235" s="56">
        <f>IF(C235&lt;'finite population'!$E$5,B234-1,1)</f>
        <v>1</v>
      </c>
      <c r="C235" s="56">
        <v>220</v>
      </c>
      <c r="D235" s="56">
        <f>IF(C235&gt;'finite population'!$E$5,0,IF(A235&gt;0,+D234*B235*$D$9/'finite population'!$E$4,+D234*B235*$D$9/C235))</f>
        <v>0</v>
      </c>
      <c r="E235" s="56">
        <f>IF(C235&gt;'finite population'!$E$5,0,IF(A235&gt;0,+E234*B235*$D$9/'finite population'!$E$4,+E234*B235*$D$9/C235))</f>
        <v>0</v>
      </c>
      <c r="F235" s="56">
        <f t="shared" si="12"/>
        <v>0</v>
      </c>
      <c r="G235" s="56">
        <f t="shared" si="13"/>
        <v>0</v>
      </c>
      <c r="H235" s="56">
        <f t="shared" si="14"/>
        <v>0</v>
      </c>
      <c r="I235" s="56">
        <f>IF(A235&lt;0,C235,'finite population'!$E$4)</f>
        <v>1</v>
      </c>
      <c r="J235" s="56">
        <f t="shared" si="15"/>
        <v>0</v>
      </c>
    </row>
    <row r="236" spans="1:10" x14ac:dyDescent="0.25">
      <c r="A236" s="56">
        <f>C236-'finite population'!$E$4</f>
        <v>220</v>
      </c>
      <c r="B236" s="56">
        <f>IF(C236&lt;'finite population'!$E$5,B235-1,1)</f>
        <v>1</v>
      </c>
      <c r="C236" s="56">
        <v>221</v>
      </c>
      <c r="D236" s="56">
        <f>IF(C236&gt;'finite population'!$E$5,0,IF(A236&gt;0,+D235*B236*$D$9/'finite population'!$E$4,+D235*B236*$D$9/C236))</f>
        <v>0</v>
      </c>
      <c r="E236" s="56">
        <f>IF(C236&gt;'finite population'!$E$5,0,IF(A236&gt;0,+E235*B236*$D$9/'finite population'!$E$4,+E235*B236*$D$9/C236))</f>
        <v>0</v>
      </c>
      <c r="F236" s="56">
        <f t="shared" si="12"/>
        <v>0</v>
      </c>
      <c r="G236" s="56">
        <f t="shared" si="13"/>
        <v>0</v>
      </c>
      <c r="H236" s="56">
        <f t="shared" si="14"/>
        <v>0</v>
      </c>
      <c r="I236" s="56">
        <f>IF(A236&lt;0,C236,'finite population'!$E$4)</f>
        <v>1</v>
      </c>
      <c r="J236" s="56">
        <f t="shared" si="15"/>
        <v>0</v>
      </c>
    </row>
    <row r="237" spans="1:10" x14ac:dyDescent="0.25">
      <c r="A237" s="56">
        <f>C237-'finite population'!$E$4</f>
        <v>221</v>
      </c>
      <c r="B237" s="56">
        <f>IF(C237&lt;'finite population'!$E$5,B236-1,1)</f>
        <v>1</v>
      </c>
      <c r="C237" s="56">
        <v>222</v>
      </c>
      <c r="D237" s="56">
        <f>IF(C237&gt;'finite population'!$E$5,0,IF(A237&gt;0,+D236*B237*$D$9/'finite population'!$E$4,+D236*B237*$D$9/C237))</f>
        <v>0</v>
      </c>
      <c r="E237" s="56">
        <f>IF(C237&gt;'finite population'!$E$5,0,IF(A237&gt;0,+E236*B237*$D$9/'finite population'!$E$4,+E236*B237*$D$9/C237))</f>
        <v>0</v>
      </c>
      <c r="F237" s="56">
        <f t="shared" si="12"/>
        <v>0</v>
      </c>
      <c r="G237" s="56">
        <f t="shared" si="13"/>
        <v>0</v>
      </c>
      <c r="H237" s="56">
        <f t="shared" si="14"/>
        <v>0</v>
      </c>
      <c r="I237" s="56">
        <f>IF(A237&lt;0,C237,'finite population'!$E$4)</f>
        <v>1</v>
      </c>
      <c r="J237" s="56">
        <f t="shared" si="15"/>
        <v>0</v>
      </c>
    </row>
    <row r="238" spans="1:10" x14ac:dyDescent="0.25">
      <c r="A238" s="56">
        <f>C238-'finite population'!$E$4</f>
        <v>222</v>
      </c>
      <c r="B238" s="56">
        <f>IF(C238&lt;'finite population'!$E$5,B237-1,1)</f>
        <v>1</v>
      </c>
      <c r="C238" s="56">
        <v>223</v>
      </c>
      <c r="D238" s="56">
        <f>IF(C238&gt;'finite population'!$E$5,0,IF(A238&gt;0,+D237*B238*$D$9/'finite population'!$E$4,+D237*B238*$D$9/C238))</f>
        <v>0</v>
      </c>
      <c r="E238" s="56">
        <f>IF(C238&gt;'finite population'!$E$5,0,IF(A238&gt;0,+E237*B238*$D$9/'finite population'!$E$4,+E237*B238*$D$9/C238))</f>
        <v>0</v>
      </c>
      <c r="F238" s="56">
        <f t="shared" si="12"/>
        <v>0</v>
      </c>
      <c r="G238" s="56">
        <f t="shared" si="13"/>
        <v>0</v>
      </c>
      <c r="H238" s="56">
        <f t="shared" si="14"/>
        <v>0</v>
      </c>
      <c r="I238" s="56">
        <f>IF(A238&lt;0,C238,'finite population'!$E$4)</f>
        <v>1</v>
      </c>
      <c r="J238" s="56">
        <f t="shared" si="15"/>
        <v>0</v>
      </c>
    </row>
    <row r="239" spans="1:10" x14ac:dyDescent="0.25">
      <c r="A239" s="56">
        <f>C239-'finite population'!$E$4</f>
        <v>223</v>
      </c>
      <c r="B239" s="56">
        <f>IF(C239&lt;'finite population'!$E$5,B238-1,1)</f>
        <v>1</v>
      </c>
      <c r="C239" s="56">
        <v>224</v>
      </c>
      <c r="D239" s="56">
        <f>IF(C239&gt;'finite population'!$E$5,0,IF(A239&gt;0,+D238*B239*$D$9/'finite population'!$E$4,+D238*B239*$D$9/C239))</f>
        <v>0</v>
      </c>
      <c r="E239" s="56">
        <f>IF(C239&gt;'finite population'!$E$5,0,IF(A239&gt;0,+E238*B239*$D$9/'finite population'!$E$4,+E238*B239*$D$9/C239))</f>
        <v>0</v>
      </c>
      <c r="F239" s="56">
        <f t="shared" si="12"/>
        <v>0</v>
      </c>
      <c r="G239" s="56">
        <f t="shared" si="13"/>
        <v>0</v>
      </c>
      <c r="H239" s="56">
        <f t="shared" si="14"/>
        <v>0</v>
      </c>
      <c r="I239" s="56">
        <f>IF(A239&lt;0,C239,'finite population'!$E$4)</f>
        <v>1</v>
      </c>
      <c r="J239" s="56">
        <f t="shared" si="15"/>
        <v>0</v>
      </c>
    </row>
    <row r="240" spans="1:10" x14ac:dyDescent="0.25">
      <c r="A240" s="56">
        <f>C240-'finite population'!$E$4</f>
        <v>224</v>
      </c>
      <c r="B240" s="56">
        <f>IF(C240&lt;'finite population'!$E$5,B239-1,1)</f>
        <v>1</v>
      </c>
      <c r="C240" s="56">
        <v>225</v>
      </c>
      <c r="D240" s="56">
        <f>IF(C240&gt;'finite population'!$E$5,0,IF(A240&gt;0,+D239*B240*$D$9/'finite population'!$E$4,+D239*B240*$D$9/C240))</f>
        <v>0</v>
      </c>
      <c r="E240" s="56">
        <f>IF(C240&gt;'finite population'!$E$5,0,IF(A240&gt;0,+E239*B240*$D$9/'finite population'!$E$4,+E239*B240*$D$9/C240))</f>
        <v>0</v>
      </c>
      <c r="F240" s="56">
        <f t="shared" si="12"/>
        <v>0</v>
      </c>
      <c r="G240" s="56">
        <f t="shared" si="13"/>
        <v>0</v>
      </c>
      <c r="H240" s="56">
        <f t="shared" si="14"/>
        <v>0</v>
      </c>
      <c r="I240" s="56">
        <f>IF(A240&lt;0,C240,'finite population'!$E$4)</f>
        <v>1</v>
      </c>
      <c r="J240" s="56">
        <f t="shared" si="15"/>
        <v>0</v>
      </c>
    </row>
    <row r="241" spans="1:10" x14ac:dyDescent="0.25">
      <c r="A241" s="56">
        <f>C241-'finite population'!$E$4</f>
        <v>225</v>
      </c>
      <c r="B241" s="56">
        <f>IF(C241&lt;'finite population'!$E$5,B240-1,1)</f>
        <v>1</v>
      </c>
      <c r="C241" s="56">
        <v>226</v>
      </c>
      <c r="D241" s="56">
        <f>IF(C241&gt;'finite population'!$E$5,0,IF(A241&gt;0,+D240*B241*$D$9/'finite population'!$E$4,+D240*B241*$D$9/C241))</f>
        <v>0</v>
      </c>
      <c r="E241" s="56">
        <f>IF(C241&gt;'finite population'!$E$5,0,IF(A241&gt;0,+E240*B241*$D$9/'finite population'!$E$4,+E240*B241*$D$9/C241))</f>
        <v>0</v>
      </c>
      <c r="F241" s="56">
        <f t="shared" si="12"/>
        <v>0</v>
      </c>
      <c r="G241" s="56">
        <f t="shared" si="13"/>
        <v>0</v>
      </c>
      <c r="H241" s="56">
        <f t="shared" si="14"/>
        <v>0</v>
      </c>
      <c r="I241" s="56">
        <f>IF(A241&lt;0,C241,'finite population'!$E$4)</f>
        <v>1</v>
      </c>
      <c r="J241" s="56">
        <f t="shared" si="15"/>
        <v>0</v>
      </c>
    </row>
    <row r="242" spans="1:10" x14ac:dyDescent="0.25">
      <c r="A242" s="56">
        <f>C242-'finite population'!$E$4</f>
        <v>226</v>
      </c>
      <c r="B242" s="56">
        <f>IF(C242&lt;'finite population'!$E$5,B241-1,1)</f>
        <v>1</v>
      </c>
      <c r="C242" s="56">
        <v>227</v>
      </c>
      <c r="D242" s="56">
        <f>IF(C242&gt;'finite population'!$E$5,0,IF(A242&gt;0,+D241*B242*$D$9/'finite population'!$E$4,+D241*B242*$D$9/C242))</f>
        <v>0</v>
      </c>
      <c r="E242" s="56">
        <f>IF(C242&gt;'finite population'!$E$5,0,IF(A242&gt;0,+E241*B242*$D$9/'finite population'!$E$4,+E241*B242*$D$9/C242))</f>
        <v>0</v>
      </c>
      <c r="F242" s="56">
        <f t="shared" si="12"/>
        <v>0</v>
      </c>
      <c r="G242" s="56">
        <f t="shared" si="13"/>
        <v>0</v>
      </c>
      <c r="H242" s="56">
        <f t="shared" si="14"/>
        <v>0</v>
      </c>
      <c r="I242" s="56">
        <f>IF(A242&lt;0,C242,'finite population'!$E$4)</f>
        <v>1</v>
      </c>
      <c r="J242" s="56">
        <f t="shared" si="15"/>
        <v>0</v>
      </c>
    </row>
    <row r="243" spans="1:10" x14ac:dyDescent="0.25">
      <c r="A243" s="56">
        <f>C243-'finite population'!$E$4</f>
        <v>227</v>
      </c>
      <c r="B243" s="56">
        <f>IF(C243&lt;'finite population'!$E$5,B242-1,1)</f>
        <v>1</v>
      </c>
      <c r="C243" s="56">
        <v>228</v>
      </c>
      <c r="D243" s="56">
        <f>IF(C243&gt;'finite population'!$E$5,0,IF(A243&gt;0,+D242*B243*$D$9/'finite population'!$E$4,+D242*B243*$D$9/C243))</f>
        <v>0</v>
      </c>
      <c r="E243" s="56">
        <f>IF(C243&gt;'finite population'!$E$5,0,IF(A243&gt;0,+E242*B243*$D$9/'finite population'!$E$4,+E242*B243*$D$9/C243))</f>
        <v>0</v>
      </c>
      <c r="F243" s="56">
        <f t="shared" si="12"/>
        <v>0</v>
      </c>
      <c r="G243" s="56">
        <f t="shared" si="13"/>
        <v>0</v>
      </c>
      <c r="H243" s="56">
        <f t="shared" si="14"/>
        <v>0</v>
      </c>
      <c r="I243" s="56">
        <f>IF(A243&lt;0,C243,'finite population'!$E$4)</f>
        <v>1</v>
      </c>
      <c r="J243" s="56">
        <f t="shared" si="15"/>
        <v>0</v>
      </c>
    </row>
    <row r="244" spans="1:10" x14ac:dyDescent="0.25">
      <c r="A244" s="56">
        <f>C244-'finite population'!$E$4</f>
        <v>228</v>
      </c>
      <c r="B244" s="56">
        <f>IF(C244&lt;'finite population'!$E$5,B243-1,1)</f>
        <v>1</v>
      </c>
      <c r="C244" s="56">
        <v>229</v>
      </c>
      <c r="D244" s="56">
        <f>IF(C244&gt;'finite population'!$E$5,0,IF(A244&gt;0,+D243*B244*$D$9/'finite population'!$E$4,+D243*B244*$D$9/C244))</f>
        <v>0</v>
      </c>
      <c r="E244" s="56">
        <f>IF(C244&gt;'finite population'!$E$5,0,IF(A244&gt;0,+E243*B244*$D$9/'finite population'!$E$4,+E243*B244*$D$9/C244))</f>
        <v>0</v>
      </c>
      <c r="F244" s="56">
        <f t="shared" si="12"/>
        <v>0</v>
      </c>
      <c r="G244" s="56">
        <f t="shared" si="13"/>
        <v>0</v>
      </c>
      <c r="H244" s="56">
        <f t="shared" si="14"/>
        <v>0</v>
      </c>
      <c r="I244" s="56">
        <f>IF(A244&lt;0,C244,'finite population'!$E$4)</f>
        <v>1</v>
      </c>
      <c r="J244" s="56">
        <f t="shared" si="15"/>
        <v>0</v>
      </c>
    </row>
    <row r="245" spans="1:10" x14ac:dyDescent="0.25">
      <c r="A245" s="56">
        <f>C245-'finite population'!$E$4</f>
        <v>229</v>
      </c>
      <c r="B245" s="56">
        <f>IF(C245&lt;'finite population'!$E$5,B244-1,1)</f>
        <v>1</v>
      </c>
      <c r="C245" s="56">
        <v>230</v>
      </c>
      <c r="D245" s="56">
        <f>IF(C245&gt;'finite population'!$E$5,0,IF(A245&gt;0,+D244*B245*$D$9/'finite population'!$E$4,+D244*B245*$D$9/C245))</f>
        <v>0</v>
      </c>
      <c r="E245" s="56">
        <f>IF(C245&gt;'finite population'!$E$5,0,IF(A245&gt;0,+E244*B245*$D$9/'finite population'!$E$4,+E244*B245*$D$9/C245))</f>
        <v>0</v>
      </c>
      <c r="F245" s="56">
        <f t="shared" si="12"/>
        <v>0</v>
      </c>
      <c r="G245" s="56">
        <f t="shared" si="13"/>
        <v>0</v>
      </c>
      <c r="H245" s="56">
        <f t="shared" si="14"/>
        <v>0</v>
      </c>
      <c r="I245" s="56">
        <f>IF(A245&lt;0,C245,'finite population'!$E$4)</f>
        <v>1</v>
      </c>
      <c r="J245" s="56">
        <f t="shared" si="15"/>
        <v>0</v>
      </c>
    </row>
    <row r="246" spans="1:10" x14ac:dyDescent="0.25">
      <c r="A246" s="56">
        <f>C246-'finite population'!$E$4</f>
        <v>230</v>
      </c>
      <c r="B246" s="56">
        <f>IF(C246&lt;'finite population'!$E$5,B245-1,1)</f>
        <v>1</v>
      </c>
      <c r="C246" s="56">
        <v>231</v>
      </c>
      <c r="D246" s="56">
        <f>IF(C246&gt;'finite population'!$E$5,0,IF(A246&gt;0,+D245*B246*$D$9/'finite population'!$E$4,+D245*B246*$D$9/C246))</f>
        <v>0</v>
      </c>
      <c r="E246" s="56">
        <f>IF(C246&gt;'finite population'!$E$5,0,IF(A246&gt;0,+E245*B246*$D$9/'finite population'!$E$4,+E245*B246*$D$9/C246))</f>
        <v>0</v>
      </c>
      <c r="F246" s="56">
        <f t="shared" si="12"/>
        <v>0</v>
      </c>
      <c r="G246" s="56">
        <f t="shared" si="13"/>
        <v>0</v>
      </c>
      <c r="H246" s="56">
        <f t="shared" si="14"/>
        <v>0</v>
      </c>
      <c r="I246" s="56">
        <f>IF(A246&lt;0,C246,'finite population'!$E$4)</f>
        <v>1</v>
      </c>
      <c r="J246" s="56">
        <f t="shared" si="15"/>
        <v>0</v>
      </c>
    </row>
    <row r="247" spans="1:10" x14ac:dyDescent="0.25">
      <c r="A247" s="56">
        <f>C247-'finite population'!$E$4</f>
        <v>231</v>
      </c>
      <c r="B247" s="56">
        <f>IF(C247&lt;'finite population'!$E$5,B246-1,1)</f>
        <v>1</v>
      </c>
      <c r="C247" s="56">
        <v>232</v>
      </c>
      <c r="D247" s="56">
        <f>IF(C247&gt;'finite population'!$E$5,0,IF(A247&gt;0,+D246*B247*$D$9/'finite population'!$E$4,+D246*B247*$D$9/C247))</f>
        <v>0</v>
      </c>
      <c r="E247" s="56">
        <f>IF(C247&gt;'finite population'!$E$5,0,IF(A247&gt;0,+E246*B247*$D$9/'finite population'!$E$4,+E246*B247*$D$9/C247))</f>
        <v>0</v>
      </c>
      <c r="F247" s="56">
        <f t="shared" si="12"/>
        <v>0</v>
      </c>
      <c r="G247" s="56">
        <f t="shared" si="13"/>
        <v>0</v>
      </c>
      <c r="H247" s="56">
        <f t="shared" si="14"/>
        <v>0</v>
      </c>
      <c r="I247" s="56">
        <f>IF(A247&lt;0,C247,'finite population'!$E$4)</f>
        <v>1</v>
      </c>
      <c r="J247" s="56">
        <f t="shared" si="15"/>
        <v>0</v>
      </c>
    </row>
    <row r="248" spans="1:10" x14ac:dyDescent="0.25">
      <c r="A248" s="56">
        <f>C248-'finite population'!$E$4</f>
        <v>232</v>
      </c>
      <c r="B248" s="56">
        <f>IF(C248&lt;'finite population'!$E$5,B247-1,1)</f>
        <v>1</v>
      </c>
      <c r="C248" s="56">
        <v>233</v>
      </c>
      <c r="D248" s="56">
        <f>IF(C248&gt;'finite population'!$E$5,0,IF(A248&gt;0,+D247*B248*$D$9/'finite population'!$E$4,+D247*B248*$D$9/C248))</f>
        <v>0</v>
      </c>
      <c r="E248" s="56">
        <f>IF(C248&gt;'finite population'!$E$5,0,IF(A248&gt;0,+E247*B248*$D$9/'finite population'!$E$4,+E247*B248*$D$9/C248))</f>
        <v>0</v>
      </c>
      <c r="F248" s="56">
        <f t="shared" si="12"/>
        <v>0</v>
      </c>
      <c r="G248" s="56">
        <f t="shared" si="13"/>
        <v>0</v>
      </c>
      <c r="H248" s="56">
        <f t="shared" si="14"/>
        <v>0</v>
      </c>
      <c r="I248" s="56">
        <f>IF(A248&lt;0,C248,'finite population'!$E$4)</f>
        <v>1</v>
      </c>
      <c r="J248" s="56">
        <f t="shared" si="15"/>
        <v>0</v>
      </c>
    </row>
    <row r="249" spans="1:10" x14ac:dyDescent="0.25">
      <c r="A249" s="56">
        <f>C249-'finite population'!$E$4</f>
        <v>233</v>
      </c>
      <c r="B249" s="56">
        <f>IF(C249&lt;'finite population'!$E$5,B248-1,1)</f>
        <v>1</v>
      </c>
      <c r="C249" s="56">
        <v>234</v>
      </c>
      <c r="D249" s="56">
        <f>IF(C249&gt;'finite population'!$E$5,0,IF(A249&gt;0,+D248*B249*$D$9/'finite population'!$E$4,+D248*B249*$D$9/C249))</f>
        <v>0</v>
      </c>
      <c r="E249" s="56">
        <f>IF(C249&gt;'finite population'!$E$5,0,IF(A249&gt;0,+E248*B249*$D$9/'finite population'!$E$4,+E248*B249*$D$9/C249))</f>
        <v>0</v>
      </c>
      <c r="F249" s="56">
        <f t="shared" si="12"/>
        <v>0</v>
      </c>
      <c r="G249" s="56">
        <f t="shared" si="13"/>
        <v>0</v>
      </c>
      <c r="H249" s="56">
        <f t="shared" si="14"/>
        <v>0</v>
      </c>
      <c r="I249" s="56">
        <f>IF(A249&lt;0,C249,'finite population'!$E$4)</f>
        <v>1</v>
      </c>
      <c r="J249" s="56">
        <f t="shared" si="15"/>
        <v>0</v>
      </c>
    </row>
    <row r="250" spans="1:10" x14ac:dyDescent="0.25">
      <c r="A250" s="56">
        <f>C250-'finite population'!$E$4</f>
        <v>234</v>
      </c>
      <c r="B250" s="56">
        <f>IF(C250&lt;'finite population'!$E$5,B249-1,1)</f>
        <v>1</v>
      </c>
      <c r="C250" s="56">
        <v>235</v>
      </c>
      <c r="D250" s="56">
        <f>IF(C250&gt;'finite population'!$E$5,0,IF(A250&gt;0,+D249*B250*$D$9/'finite population'!$E$4,+D249*B250*$D$9/C250))</f>
        <v>0</v>
      </c>
      <c r="E250" s="56">
        <f>IF(C250&gt;'finite population'!$E$5,0,IF(A250&gt;0,+E249*B250*$D$9/'finite population'!$E$4,+E249*B250*$D$9/C250))</f>
        <v>0</v>
      </c>
      <c r="F250" s="56">
        <f t="shared" si="12"/>
        <v>0</v>
      </c>
      <c r="G250" s="56">
        <f t="shared" si="13"/>
        <v>0</v>
      </c>
      <c r="H250" s="56">
        <f t="shared" si="14"/>
        <v>0</v>
      </c>
      <c r="I250" s="56">
        <f>IF(A250&lt;0,C250,'finite population'!$E$4)</f>
        <v>1</v>
      </c>
      <c r="J250" s="56">
        <f t="shared" si="15"/>
        <v>0</v>
      </c>
    </row>
    <row r="251" spans="1:10" x14ac:dyDescent="0.25">
      <c r="A251" s="56">
        <f>C251-'finite population'!$E$4</f>
        <v>235</v>
      </c>
      <c r="B251" s="56">
        <f>IF(C251&lt;'finite population'!$E$5,B250-1,1)</f>
        <v>1</v>
      </c>
      <c r="C251" s="56">
        <v>236</v>
      </c>
      <c r="D251" s="56">
        <f>IF(C251&gt;'finite population'!$E$5,0,IF(A251&gt;0,+D250*B251*$D$9/'finite population'!$E$4,+D250*B251*$D$9/C251))</f>
        <v>0</v>
      </c>
      <c r="E251" s="56">
        <f>IF(C251&gt;'finite population'!$E$5,0,IF(A251&gt;0,+E250*B251*$D$9/'finite population'!$E$4,+E250*B251*$D$9/C251))</f>
        <v>0</v>
      </c>
      <c r="F251" s="56">
        <f t="shared" si="12"/>
        <v>0</v>
      </c>
      <c r="G251" s="56">
        <f t="shared" si="13"/>
        <v>0</v>
      </c>
      <c r="H251" s="56">
        <f t="shared" si="14"/>
        <v>0</v>
      </c>
      <c r="I251" s="56">
        <f>IF(A251&lt;0,C251,'finite population'!$E$4)</f>
        <v>1</v>
      </c>
      <c r="J251" s="56">
        <f t="shared" si="15"/>
        <v>0</v>
      </c>
    </row>
    <row r="252" spans="1:10" x14ac:dyDescent="0.25">
      <c r="A252" s="56">
        <f>C252-'finite population'!$E$4</f>
        <v>236</v>
      </c>
      <c r="B252" s="56">
        <f>IF(C252&lt;'finite population'!$E$5,B251-1,1)</f>
        <v>1</v>
      </c>
      <c r="C252" s="56">
        <v>237</v>
      </c>
      <c r="D252" s="56">
        <f>IF(C252&gt;'finite population'!$E$5,0,IF(A252&gt;0,+D251*B252*$D$9/'finite population'!$E$4,+D251*B252*$D$9/C252))</f>
        <v>0</v>
      </c>
      <c r="E252" s="56">
        <f>IF(C252&gt;'finite population'!$E$5,0,IF(A252&gt;0,+E251*B252*$D$9/'finite population'!$E$4,+E251*B252*$D$9/C252))</f>
        <v>0</v>
      </c>
      <c r="F252" s="56">
        <f t="shared" si="12"/>
        <v>0</v>
      </c>
      <c r="G252" s="56">
        <f t="shared" si="13"/>
        <v>0</v>
      </c>
      <c r="H252" s="56">
        <f t="shared" si="14"/>
        <v>0</v>
      </c>
      <c r="I252" s="56">
        <f>IF(A252&lt;0,C252,'finite population'!$E$4)</f>
        <v>1</v>
      </c>
      <c r="J252" s="56">
        <f t="shared" si="15"/>
        <v>0</v>
      </c>
    </row>
    <row r="253" spans="1:10" x14ac:dyDescent="0.25">
      <c r="A253" s="56">
        <f>C253-'finite population'!$E$4</f>
        <v>237</v>
      </c>
      <c r="B253" s="56">
        <f>IF(C253&lt;'finite population'!$E$5,B252-1,1)</f>
        <v>1</v>
      </c>
      <c r="C253" s="56">
        <v>238</v>
      </c>
      <c r="D253" s="56">
        <f>IF(C253&gt;'finite population'!$E$5,0,IF(A253&gt;0,+D252*B253*$D$9/'finite population'!$E$4,+D252*B253*$D$9/C253))</f>
        <v>0</v>
      </c>
      <c r="E253" s="56">
        <f>IF(C253&gt;'finite population'!$E$5,0,IF(A253&gt;0,+E252*B253*$D$9/'finite population'!$E$4,+E252*B253*$D$9/C253))</f>
        <v>0</v>
      </c>
      <c r="F253" s="56">
        <f t="shared" si="12"/>
        <v>0</v>
      </c>
      <c r="G253" s="56">
        <f t="shared" si="13"/>
        <v>0</v>
      </c>
      <c r="H253" s="56">
        <f t="shared" si="14"/>
        <v>0</v>
      </c>
      <c r="I253" s="56">
        <f>IF(A253&lt;0,C253,'finite population'!$E$4)</f>
        <v>1</v>
      </c>
      <c r="J253" s="56">
        <f t="shared" si="15"/>
        <v>0</v>
      </c>
    </row>
    <row r="254" spans="1:10" x14ac:dyDescent="0.25">
      <c r="A254" s="56">
        <f>C254-'finite population'!$E$4</f>
        <v>238</v>
      </c>
      <c r="B254" s="56">
        <f>IF(C254&lt;'finite population'!$E$5,B253-1,1)</f>
        <v>1</v>
      </c>
      <c r="C254" s="56">
        <v>239</v>
      </c>
      <c r="D254" s="56">
        <f>IF(C254&gt;'finite population'!$E$5,0,IF(A254&gt;0,+D253*B254*$D$9/'finite population'!$E$4,+D253*B254*$D$9/C254))</f>
        <v>0</v>
      </c>
      <c r="E254" s="56">
        <f>IF(C254&gt;'finite population'!$E$5,0,IF(A254&gt;0,+E253*B254*$D$9/'finite population'!$E$4,+E253*B254*$D$9/C254))</f>
        <v>0</v>
      </c>
      <c r="F254" s="56">
        <f t="shared" si="12"/>
        <v>0</v>
      </c>
      <c r="G254" s="56">
        <f t="shared" si="13"/>
        <v>0</v>
      </c>
      <c r="H254" s="56">
        <f t="shared" si="14"/>
        <v>0</v>
      </c>
      <c r="I254" s="56">
        <f>IF(A254&lt;0,C254,'finite population'!$E$4)</f>
        <v>1</v>
      </c>
      <c r="J254" s="56">
        <f t="shared" si="15"/>
        <v>0</v>
      </c>
    </row>
    <row r="255" spans="1:10" x14ac:dyDescent="0.25">
      <c r="A255" s="56">
        <f>C255-'finite population'!$E$4</f>
        <v>239</v>
      </c>
      <c r="B255" s="56">
        <f>IF(C255&lt;'finite population'!$E$5,B254-1,1)</f>
        <v>1</v>
      </c>
      <c r="C255" s="56">
        <v>240</v>
      </c>
      <c r="D255" s="56">
        <f>IF(C255&gt;'finite population'!$E$5,0,IF(A255&gt;0,+D254*B255*$D$9/'finite population'!$E$4,+D254*B255*$D$9/C255))</f>
        <v>0</v>
      </c>
      <c r="E255" s="56">
        <f>IF(C255&gt;'finite population'!$E$5,0,IF(A255&gt;0,+E254*B255*$D$9/'finite population'!$E$4,+E254*B255*$D$9/C255))</f>
        <v>0</v>
      </c>
      <c r="F255" s="56">
        <f t="shared" si="12"/>
        <v>0</v>
      </c>
      <c r="G255" s="56">
        <f t="shared" si="13"/>
        <v>0</v>
      </c>
      <c r="H255" s="56">
        <f t="shared" si="14"/>
        <v>0</v>
      </c>
      <c r="I255" s="56">
        <f>IF(A255&lt;0,C255,'finite population'!$E$4)</f>
        <v>1</v>
      </c>
      <c r="J255" s="56">
        <f t="shared" si="15"/>
        <v>0</v>
      </c>
    </row>
    <row r="256" spans="1:10" x14ac:dyDescent="0.25">
      <c r="A256" s="56">
        <f>C256-'finite population'!$E$4</f>
        <v>240</v>
      </c>
      <c r="B256" s="56">
        <f>IF(C256&lt;'finite population'!$E$5,B255-1,1)</f>
        <v>1</v>
      </c>
      <c r="C256" s="56">
        <v>241</v>
      </c>
      <c r="D256" s="56">
        <f>IF(C256&gt;'finite population'!$E$5,0,IF(A256&gt;0,+D255*B256*$D$9/'finite population'!$E$4,+D255*B256*$D$9/C256))</f>
        <v>0</v>
      </c>
      <c r="E256" s="56">
        <f>IF(C256&gt;'finite population'!$E$5,0,IF(A256&gt;0,+E255*B256*$D$9/'finite population'!$E$4,+E255*B256*$D$9/C256))</f>
        <v>0</v>
      </c>
      <c r="F256" s="56">
        <f t="shared" si="12"/>
        <v>0</v>
      </c>
      <c r="G256" s="56">
        <f t="shared" si="13"/>
        <v>0</v>
      </c>
      <c r="H256" s="56">
        <f t="shared" si="14"/>
        <v>0</v>
      </c>
      <c r="I256" s="56">
        <f>IF(A256&lt;0,C256,'finite population'!$E$4)</f>
        <v>1</v>
      </c>
      <c r="J256" s="56">
        <f t="shared" si="15"/>
        <v>0</v>
      </c>
    </row>
    <row r="257" spans="1:10" x14ac:dyDescent="0.25">
      <c r="A257" s="56">
        <f>C257-'finite population'!$E$4</f>
        <v>241</v>
      </c>
      <c r="B257" s="56">
        <f>IF(C257&lt;'finite population'!$E$5,B256-1,1)</f>
        <v>1</v>
      </c>
      <c r="C257" s="56">
        <v>242</v>
      </c>
      <c r="D257" s="56">
        <f>IF(C257&gt;'finite population'!$E$5,0,IF(A257&gt;0,+D256*B257*$D$9/'finite population'!$E$4,+D256*B257*$D$9/C257))</f>
        <v>0</v>
      </c>
      <c r="E257" s="56">
        <f>IF(C257&gt;'finite population'!$E$5,0,IF(A257&gt;0,+E256*B257*$D$9/'finite population'!$E$4,+E256*B257*$D$9/C257))</f>
        <v>0</v>
      </c>
      <c r="F257" s="56">
        <f t="shared" si="12"/>
        <v>0</v>
      </c>
      <c r="G257" s="56">
        <f t="shared" si="13"/>
        <v>0</v>
      </c>
      <c r="H257" s="56">
        <f t="shared" si="14"/>
        <v>0</v>
      </c>
      <c r="I257" s="56">
        <f>IF(A257&lt;0,C257,'finite population'!$E$4)</f>
        <v>1</v>
      </c>
      <c r="J257" s="56">
        <f t="shared" si="15"/>
        <v>0</v>
      </c>
    </row>
    <row r="258" spans="1:10" x14ac:dyDescent="0.25">
      <c r="A258" s="56">
        <f>C258-'finite population'!$E$4</f>
        <v>242</v>
      </c>
      <c r="B258" s="56">
        <f>IF(C258&lt;'finite population'!$E$5,B257-1,1)</f>
        <v>1</v>
      </c>
      <c r="C258" s="56">
        <v>243</v>
      </c>
      <c r="D258" s="56">
        <f>IF(C258&gt;'finite population'!$E$5,0,IF(A258&gt;0,+D257*B258*$D$9/'finite population'!$E$4,+D257*B258*$D$9/C258))</f>
        <v>0</v>
      </c>
      <c r="E258" s="56">
        <f>IF(C258&gt;'finite population'!$E$5,0,IF(A258&gt;0,+E257*B258*$D$9/'finite population'!$E$4,+E257*B258*$D$9/C258))</f>
        <v>0</v>
      </c>
      <c r="F258" s="56">
        <f t="shared" si="12"/>
        <v>0</v>
      </c>
      <c r="G258" s="56">
        <f t="shared" si="13"/>
        <v>0</v>
      </c>
      <c r="H258" s="56">
        <f t="shared" si="14"/>
        <v>0</v>
      </c>
      <c r="I258" s="56">
        <f>IF(A258&lt;0,C258,'finite population'!$E$4)</f>
        <v>1</v>
      </c>
      <c r="J258" s="56">
        <f t="shared" si="15"/>
        <v>0</v>
      </c>
    </row>
    <row r="259" spans="1:10" x14ac:dyDescent="0.25">
      <c r="A259" s="56">
        <f>C259-'finite population'!$E$4</f>
        <v>243</v>
      </c>
      <c r="B259" s="56">
        <f>IF(C259&lt;'finite population'!$E$5,B258-1,1)</f>
        <v>1</v>
      </c>
      <c r="C259" s="56">
        <v>244</v>
      </c>
      <c r="D259" s="56">
        <f>IF(C259&gt;'finite population'!$E$5,0,IF(A259&gt;0,+D258*B259*$D$9/'finite population'!$E$4,+D258*B259*$D$9/C259))</f>
        <v>0</v>
      </c>
      <c r="E259" s="56">
        <f>IF(C259&gt;'finite population'!$E$5,0,IF(A259&gt;0,+E258*B259*$D$9/'finite population'!$E$4,+E258*B259*$D$9/C259))</f>
        <v>0</v>
      </c>
      <c r="F259" s="56">
        <f t="shared" si="12"/>
        <v>0</v>
      </c>
      <c r="G259" s="56">
        <f t="shared" si="13"/>
        <v>0</v>
      </c>
      <c r="H259" s="56">
        <f t="shared" si="14"/>
        <v>0</v>
      </c>
      <c r="I259" s="56">
        <f>IF(A259&lt;0,C259,'finite population'!$E$4)</f>
        <v>1</v>
      </c>
      <c r="J259" s="56">
        <f t="shared" si="15"/>
        <v>0</v>
      </c>
    </row>
    <row r="260" spans="1:10" x14ac:dyDescent="0.25">
      <c r="A260" s="56">
        <f>C260-'finite population'!$E$4</f>
        <v>244</v>
      </c>
      <c r="B260" s="56">
        <f>IF(C260&lt;'finite population'!$E$5,B259-1,1)</f>
        <v>1</v>
      </c>
      <c r="C260" s="56">
        <v>245</v>
      </c>
      <c r="D260" s="56">
        <f>IF(C260&gt;'finite population'!$E$5,0,IF(A260&gt;0,+D259*B260*$D$9/'finite population'!$E$4,+D259*B260*$D$9/C260))</f>
        <v>0</v>
      </c>
      <c r="E260" s="56">
        <f>IF(C260&gt;'finite population'!$E$5,0,IF(A260&gt;0,+E259*B260*$D$9/'finite population'!$E$4,+E259*B260*$D$9/C260))</f>
        <v>0</v>
      </c>
      <c r="F260" s="56">
        <f t="shared" si="12"/>
        <v>0</v>
      </c>
      <c r="G260" s="56">
        <f t="shared" si="13"/>
        <v>0</v>
      </c>
      <c r="H260" s="56">
        <f t="shared" si="14"/>
        <v>0</v>
      </c>
      <c r="I260" s="56">
        <f>IF(A260&lt;0,C260,'finite population'!$E$4)</f>
        <v>1</v>
      </c>
      <c r="J260" s="56">
        <f t="shared" si="15"/>
        <v>0</v>
      </c>
    </row>
    <row r="261" spans="1:10" x14ac:dyDescent="0.25">
      <c r="A261" s="56">
        <f>C261-'finite population'!$E$4</f>
        <v>245</v>
      </c>
      <c r="B261" s="56">
        <f>IF(C261&lt;'finite population'!$E$5,B260-1,1)</f>
        <v>1</v>
      </c>
      <c r="C261" s="56">
        <v>246</v>
      </c>
      <c r="D261" s="56">
        <f>IF(C261&gt;'finite population'!$E$5,0,IF(A261&gt;0,+D260*B261*$D$9/'finite population'!$E$4,+D260*B261*$D$9/C261))</f>
        <v>0</v>
      </c>
      <c r="E261" s="56">
        <f>IF(C261&gt;'finite population'!$E$5,0,IF(A261&gt;0,+E260*B261*$D$9/'finite population'!$E$4,+E260*B261*$D$9/C261))</f>
        <v>0</v>
      </c>
      <c r="F261" s="56">
        <f t="shared" si="12"/>
        <v>0</v>
      </c>
      <c r="G261" s="56">
        <f t="shared" si="13"/>
        <v>0</v>
      </c>
      <c r="H261" s="56">
        <f t="shared" si="14"/>
        <v>0</v>
      </c>
      <c r="I261" s="56">
        <f>IF(A261&lt;0,C261,'finite population'!$E$4)</f>
        <v>1</v>
      </c>
      <c r="J261" s="56">
        <f t="shared" si="15"/>
        <v>0</v>
      </c>
    </row>
    <row r="262" spans="1:10" x14ac:dyDescent="0.25">
      <c r="A262" s="56">
        <f>C262-'finite population'!$E$4</f>
        <v>246</v>
      </c>
      <c r="B262" s="56">
        <f>IF(C262&lt;'finite population'!$E$5,B261-1,1)</f>
        <v>1</v>
      </c>
      <c r="C262" s="56">
        <v>247</v>
      </c>
      <c r="D262" s="56">
        <f>IF(C262&gt;'finite population'!$E$5,0,IF(A262&gt;0,+D261*B262*$D$9/'finite population'!$E$4,+D261*B262*$D$9/C262))</f>
        <v>0</v>
      </c>
      <c r="E262" s="56">
        <f>IF(C262&gt;'finite population'!$E$5,0,IF(A262&gt;0,+E261*B262*$D$9/'finite population'!$E$4,+E261*B262*$D$9/C262))</f>
        <v>0</v>
      </c>
      <c r="F262" s="56">
        <f t="shared" si="12"/>
        <v>0</v>
      </c>
      <c r="G262" s="56">
        <f t="shared" si="13"/>
        <v>0</v>
      </c>
      <c r="H262" s="56">
        <f t="shared" si="14"/>
        <v>0</v>
      </c>
      <c r="I262" s="56">
        <f>IF(A262&lt;0,C262,'finite population'!$E$4)</f>
        <v>1</v>
      </c>
      <c r="J262" s="56">
        <f t="shared" si="15"/>
        <v>0</v>
      </c>
    </row>
    <row r="263" spans="1:10" x14ac:dyDescent="0.25">
      <c r="A263" s="56">
        <f>C263-'finite population'!$E$4</f>
        <v>247</v>
      </c>
      <c r="B263" s="56">
        <f>IF(C263&lt;'finite population'!$E$5,B262-1,1)</f>
        <v>1</v>
      </c>
      <c r="C263" s="56">
        <v>248</v>
      </c>
      <c r="D263" s="56">
        <f>IF(C263&gt;'finite population'!$E$5,0,IF(A263&gt;0,+D262*B263*$D$9/'finite population'!$E$4,+D262*B263*$D$9/C263))</f>
        <v>0</v>
      </c>
      <c r="E263" s="56">
        <f>IF(C263&gt;'finite population'!$E$5,0,IF(A263&gt;0,+E262*B263*$D$9/'finite population'!$E$4,+E262*B263*$D$9/C263))</f>
        <v>0</v>
      </c>
      <c r="F263" s="56">
        <f t="shared" si="12"/>
        <v>0</v>
      </c>
      <c r="G263" s="56">
        <f t="shared" si="13"/>
        <v>0</v>
      </c>
      <c r="H263" s="56">
        <f t="shared" si="14"/>
        <v>0</v>
      </c>
      <c r="I263" s="56">
        <f>IF(A263&lt;0,C263,'finite population'!$E$4)</f>
        <v>1</v>
      </c>
      <c r="J263" s="56">
        <f t="shared" si="15"/>
        <v>0</v>
      </c>
    </row>
    <row r="264" spans="1:10" x14ac:dyDescent="0.25">
      <c r="A264" s="56">
        <f>C264-'finite population'!$E$4</f>
        <v>248</v>
      </c>
      <c r="B264" s="56">
        <f>IF(C264&lt;'finite population'!$E$5,B263-1,1)</f>
        <v>1</v>
      </c>
      <c r="C264" s="56">
        <v>249</v>
      </c>
      <c r="D264" s="56">
        <f>IF(C264&gt;'finite population'!$E$5,0,IF(A264&gt;0,+D263*B264*$D$9/'finite population'!$E$4,+D263*B264*$D$9/C264))</f>
        <v>0</v>
      </c>
      <c r="E264" s="56">
        <f>IF(C264&gt;'finite population'!$E$5,0,IF(A264&gt;0,+E263*B264*$D$9/'finite population'!$E$4,+E263*B264*$D$9/C264))</f>
        <v>0</v>
      </c>
      <c r="F264" s="56">
        <f t="shared" si="12"/>
        <v>0</v>
      </c>
      <c r="G264" s="56">
        <f t="shared" si="13"/>
        <v>0</v>
      </c>
      <c r="H264" s="56">
        <f t="shared" si="14"/>
        <v>0</v>
      </c>
      <c r="I264" s="56">
        <f>IF(A264&lt;0,C264,'finite population'!$E$4)</f>
        <v>1</v>
      </c>
      <c r="J264" s="56">
        <f t="shared" si="15"/>
        <v>0</v>
      </c>
    </row>
    <row r="265" spans="1:10" x14ac:dyDescent="0.25">
      <c r="A265" s="56">
        <f>C265-'finite population'!$E$4</f>
        <v>249</v>
      </c>
      <c r="B265" s="56">
        <f>IF(C265&lt;'finite population'!$E$5,B264-1,1)</f>
        <v>1</v>
      </c>
      <c r="C265" s="56">
        <v>250</v>
      </c>
      <c r="D265" s="56">
        <f>IF(C265&gt;'finite population'!$E$5,0,IF(A265&gt;0,+D264*B265*$D$9/'finite population'!$E$4,+D264*B265*$D$9/C265))</f>
        <v>0</v>
      </c>
      <c r="E265" s="56">
        <f>IF(C265&gt;'finite population'!$E$5,0,IF(A265&gt;0,+E264*B265*$D$9/'finite population'!$E$4,+E264*B265*$D$9/C265))</f>
        <v>0</v>
      </c>
      <c r="F265" s="56">
        <f t="shared" si="12"/>
        <v>0</v>
      </c>
      <c r="G265" s="56">
        <f t="shared" si="13"/>
        <v>0</v>
      </c>
      <c r="H265" s="56">
        <f t="shared" si="14"/>
        <v>0</v>
      </c>
      <c r="I265" s="56">
        <f>IF(A265&lt;0,C265,'finite population'!$E$4)</f>
        <v>1</v>
      </c>
      <c r="J265" s="56">
        <f t="shared" si="15"/>
        <v>0</v>
      </c>
    </row>
    <row r="266" spans="1:10" x14ac:dyDescent="0.25">
      <c r="A266" s="56">
        <f>C266-'finite population'!$E$4</f>
        <v>250</v>
      </c>
      <c r="B266" s="56">
        <f>IF(C266&lt;'finite population'!$E$5,B265-1,1)</f>
        <v>1</v>
      </c>
      <c r="C266" s="56">
        <v>251</v>
      </c>
      <c r="D266" s="56">
        <f>IF(C266&gt;'finite population'!$E$5,0,IF(A266&gt;0,+D265*B266*$D$9/'finite population'!$E$4,+D265*B266*$D$9/C266))</f>
        <v>0</v>
      </c>
      <c r="E266" s="56">
        <f>IF(C266&gt;'finite population'!$E$5,0,IF(A266&gt;0,+E265*B266*$D$9/'finite population'!$E$4,+E265*B266*$D$9/C266))</f>
        <v>0</v>
      </c>
      <c r="F266" s="56">
        <f t="shared" si="12"/>
        <v>0</v>
      </c>
      <c r="G266" s="56">
        <f t="shared" si="13"/>
        <v>0</v>
      </c>
      <c r="H266" s="56">
        <f t="shared" si="14"/>
        <v>0</v>
      </c>
      <c r="I266" s="56">
        <f>IF(A266&lt;0,C266,'finite population'!$E$4)</f>
        <v>1</v>
      </c>
      <c r="J266" s="56">
        <f t="shared" si="15"/>
        <v>0</v>
      </c>
    </row>
    <row r="267" spans="1:10" x14ac:dyDescent="0.25">
      <c r="A267" s="56">
        <f>C267-'finite population'!$E$4</f>
        <v>251</v>
      </c>
      <c r="B267" s="56">
        <f>IF(C267&lt;'finite population'!$E$5,B266-1,1)</f>
        <v>1</v>
      </c>
      <c r="C267" s="56">
        <v>252</v>
      </c>
      <c r="D267" s="56">
        <f>IF(C267&gt;'finite population'!$E$5,0,IF(A267&gt;0,+D266*B267*$D$9/'finite population'!$E$4,+D266*B267*$D$9/C267))</f>
        <v>0</v>
      </c>
      <c r="E267" s="56">
        <f>IF(C267&gt;'finite population'!$E$5,0,IF(A267&gt;0,+E266*B267*$D$9/'finite population'!$E$4,+E266*B267*$D$9/C267))</f>
        <v>0</v>
      </c>
      <c r="F267" s="56">
        <f t="shared" si="12"/>
        <v>0</v>
      </c>
      <c r="G267" s="56">
        <f t="shared" si="13"/>
        <v>0</v>
      </c>
      <c r="H267" s="56">
        <f t="shared" si="14"/>
        <v>0</v>
      </c>
      <c r="I267" s="56">
        <f>IF(A267&lt;0,C267,'finite population'!$E$4)</f>
        <v>1</v>
      </c>
      <c r="J267" s="56">
        <f t="shared" si="15"/>
        <v>0</v>
      </c>
    </row>
    <row r="268" spans="1:10" x14ac:dyDescent="0.25">
      <c r="A268" s="56">
        <f>C268-'finite population'!$E$4</f>
        <v>252</v>
      </c>
      <c r="B268" s="56">
        <f>IF(C268&lt;'finite population'!$E$5,B267-1,1)</f>
        <v>1</v>
      </c>
      <c r="C268" s="56">
        <v>253</v>
      </c>
      <c r="D268" s="56">
        <f>IF(C268&gt;'finite population'!$E$5,0,IF(A268&gt;0,+D267*B268*$D$9/'finite population'!$E$4,+D267*B268*$D$9/C268))</f>
        <v>0</v>
      </c>
      <c r="E268" s="56">
        <f>IF(C268&gt;'finite population'!$E$5,0,IF(A268&gt;0,+E267*B268*$D$9/'finite population'!$E$4,+E267*B268*$D$9/C268))</f>
        <v>0</v>
      </c>
      <c r="F268" s="56">
        <f t="shared" si="12"/>
        <v>0</v>
      </c>
      <c r="G268" s="56">
        <f t="shared" si="13"/>
        <v>0</v>
      </c>
      <c r="H268" s="56">
        <f t="shared" si="14"/>
        <v>0</v>
      </c>
      <c r="I268" s="56">
        <f>IF(A268&lt;0,C268,'finite population'!$E$4)</f>
        <v>1</v>
      </c>
      <c r="J268" s="56">
        <f t="shared" si="15"/>
        <v>0</v>
      </c>
    </row>
    <row r="269" spans="1:10" x14ac:dyDescent="0.25">
      <c r="A269" s="56">
        <f>C269-'finite population'!$E$4</f>
        <v>253</v>
      </c>
      <c r="B269" s="56">
        <f>IF(C269&lt;'finite population'!$E$5,B268-1,1)</f>
        <v>1</v>
      </c>
      <c r="C269" s="56">
        <v>254</v>
      </c>
      <c r="D269" s="56">
        <f>IF(C269&gt;'finite population'!$E$5,0,IF(A269&gt;0,+D268*B269*$D$9/'finite population'!$E$4,+D268*B269*$D$9/C269))</f>
        <v>0</v>
      </c>
      <c r="E269" s="56">
        <f>IF(C269&gt;'finite population'!$E$5,0,IF(A269&gt;0,+E268*B269*$D$9/'finite population'!$E$4,+E268*B269*$D$9/C269))</f>
        <v>0</v>
      </c>
      <c r="F269" s="56">
        <f t="shared" si="12"/>
        <v>0</v>
      </c>
      <c r="G269" s="56">
        <f t="shared" si="13"/>
        <v>0</v>
      </c>
      <c r="H269" s="56">
        <f t="shared" si="14"/>
        <v>0</v>
      </c>
      <c r="I269" s="56">
        <f>IF(A269&lt;0,C269,'finite population'!$E$4)</f>
        <v>1</v>
      </c>
      <c r="J269" s="56">
        <f t="shared" si="15"/>
        <v>0</v>
      </c>
    </row>
    <row r="270" spans="1:10" x14ac:dyDescent="0.25">
      <c r="A270" s="56">
        <f>C270-'finite population'!$E$4</f>
        <v>254</v>
      </c>
      <c r="B270" s="56">
        <f>IF(C270&lt;'finite population'!$E$5,B269-1,1)</f>
        <v>1</v>
      </c>
      <c r="C270" s="56">
        <v>255</v>
      </c>
      <c r="D270" s="56">
        <f>IF(C270&gt;'finite population'!$E$5,0,IF(A270&gt;0,+D269*B270*$D$9/'finite population'!$E$4,+D269*B270*$D$9/C270))</f>
        <v>0</v>
      </c>
      <c r="E270" s="56">
        <f>IF(C270&gt;'finite population'!$E$5,0,IF(A270&gt;0,+E269*B270*$D$9/'finite population'!$E$4,+E269*B270*$D$9/C270))</f>
        <v>0</v>
      </c>
      <c r="F270" s="56">
        <f t="shared" si="12"/>
        <v>0</v>
      </c>
      <c r="G270" s="56">
        <f t="shared" si="13"/>
        <v>0</v>
      </c>
      <c r="H270" s="56">
        <f t="shared" si="14"/>
        <v>0</v>
      </c>
      <c r="I270" s="56">
        <f>IF(A270&lt;0,C270,'finite population'!$E$4)</f>
        <v>1</v>
      </c>
      <c r="J270" s="56">
        <f t="shared" si="15"/>
        <v>0</v>
      </c>
    </row>
    <row r="271" spans="1:10" x14ac:dyDescent="0.25">
      <c r="A271" s="56">
        <f>C271-'finite population'!$E$4</f>
        <v>255</v>
      </c>
      <c r="B271" s="56">
        <f>IF(C271&lt;'finite population'!$E$5,B270-1,1)</f>
        <v>1</v>
      </c>
      <c r="C271" s="56">
        <v>256</v>
      </c>
      <c r="D271" s="56">
        <f>IF(C271&gt;'finite population'!$E$5,0,IF(A271&gt;0,+D270*B271*$D$9/'finite population'!$E$4,+D270*B271*$D$9/C271))</f>
        <v>0</v>
      </c>
      <c r="E271" s="56">
        <f>IF(C271&gt;'finite population'!$E$5,0,IF(A271&gt;0,+E270*B271*$D$9/'finite population'!$E$4,+E270*B271*$D$9/C271))</f>
        <v>0</v>
      </c>
      <c r="F271" s="56">
        <f t="shared" ref="F271:F334" si="16">IF(A271&gt;0,+A271*E271,0)</f>
        <v>0</v>
      </c>
      <c r="G271" s="56">
        <f t="shared" ref="G271:G334" si="17">IF(A271&lt;0,+C271*E271,0)</f>
        <v>0</v>
      </c>
      <c r="H271" s="56">
        <f t="shared" ref="H271:H334" si="18">IF(A271&lt;0,E271,0)</f>
        <v>0</v>
      </c>
      <c r="I271" s="56">
        <f>IF(A271&lt;0,C271,'finite population'!$E$4)</f>
        <v>1</v>
      </c>
      <c r="J271" s="56">
        <f t="shared" ref="J271:J334" si="19">I271*E271</f>
        <v>0</v>
      </c>
    </row>
    <row r="272" spans="1:10" x14ac:dyDescent="0.25">
      <c r="A272" s="56">
        <f>C272-'finite population'!$E$4</f>
        <v>256</v>
      </c>
      <c r="B272" s="56">
        <f>IF(C272&lt;'finite population'!$E$5,B271-1,1)</f>
        <v>1</v>
      </c>
      <c r="C272" s="56">
        <v>257</v>
      </c>
      <c r="D272" s="56">
        <f>IF(C272&gt;'finite population'!$E$5,0,IF(A272&gt;0,+D271*B272*$D$9/'finite population'!$E$4,+D271*B272*$D$9/C272))</f>
        <v>0</v>
      </c>
      <c r="E272" s="56">
        <f>IF(C272&gt;'finite population'!$E$5,0,IF(A272&gt;0,+E271*B272*$D$9/'finite population'!$E$4,+E271*B272*$D$9/C272))</f>
        <v>0</v>
      </c>
      <c r="F272" s="56">
        <f t="shared" si="16"/>
        <v>0</v>
      </c>
      <c r="G272" s="56">
        <f t="shared" si="17"/>
        <v>0</v>
      </c>
      <c r="H272" s="56">
        <f t="shared" si="18"/>
        <v>0</v>
      </c>
      <c r="I272" s="56">
        <f>IF(A272&lt;0,C272,'finite population'!$E$4)</f>
        <v>1</v>
      </c>
      <c r="J272" s="56">
        <f t="shared" si="19"/>
        <v>0</v>
      </c>
    </row>
    <row r="273" spans="1:10" x14ac:dyDescent="0.25">
      <c r="A273" s="56">
        <f>C273-'finite population'!$E$4</f>
        <v>257</v>
      </c>
      <c r="B273" s="56">
        <f>IF(C273&lt;'finite population'!$E$5,B272-1,1)</f>
        <v>1</v>
      </c>
      <c r="C273" s="56">
        <v>258</v>
      </c>
      <c r="D273" s="56">
        <f>IF(C273&gt;'finite population'!$E$5,0,IF(A273&gt;0,+D272*B273*$D$9/'finite population'!$E$4,+D272*B273*$D$9/C273))</f>
        <v>0</v>
      </c>
      <c r="E273" s="56">
        <f>IF(C273&gt;'finite population'!$E$5,0,IF(A273&gt;0,+E272*B273*$D$9/'finite population'!$E$4,+E272*B273*$D$9/C273))</f>
        <v>0</v>
      </c>
      <c r="F273" s="56">
        <f t="shared" si="16"/>
        <v>0</v>
      </c>
      <c r="G273" s="56">
        <f t="shared" si="17"/>
        <v>0</v>
      </c>
      <c r="H273" s="56">
        <f t="shared" si="18"/>
        <v>0</v>
      </c>
      <c r="I273" s="56">
        <f>IF(A273&lt;0,C273,'finite population'!$E$4)</f>
        <v>1</v>
      </c>
      <c r="J273" s="56">
        <f t="shared" si="19"/>
        <v>0</v>
      </c>
    </row>
    <row r="274" spans="1:10" x14ac:dyDescent="0.25">
      <c r="A274" s="56">
        <f>C274-'finite population'!$E$4</f>
        <v>258</v>
      </c>
      <c r="B274" s="56">
        <f>IF(C274&lt;'finite population'!$E$5,B273-1,1)</f>
        <v>1</v>
      </c>
      <c r="C274" s="56">
        <v>259</v>
      </c>
      <c r="D274" s="56">
        <f>IF(C274&gt;'finite population'!$E$5,0,IF(A274&gt;0,+D273*B274*$D$9/'finite population'!$E$4,+D273*B274*$D$9/C274))</f>
        <v>0</v>
      </c>
      <c r="E274" s="56">
        <f>IF(C274&gt;'finite population'!$E$5,0,IF(A274&gt;0,+E273*B274*$D$9/'finite population'!$E$4,+E273*B274*$D$9/C274))</f>
        <v>0</v>
      </c>
      <c r="F274" s="56">
        <f t="shared" si="16"/>
        <v>0</v>
      </c>
      <c r="G274" s="56">
        <f t="shared" si="17"/>
        <v>0</v>
      </c>
      <c r="H274" s="56">
        <f t="shared" si="18"/>
        <v>0</v>
      </c>
      <c r="I274" s="56">
        <f>IF(A274&lt;0,C274,'finite population'!$E$4)</f>
        <v>1</v>
      </c>
      <c r="J274" s="56">
        <f t="shared" si="19"/>
        <v>0</v>
      </c>
    </row>
    <row r="275" spans="1:10" x14ac:dyDescent="0.25">
      <c r="A275" s="56">
        <f>C275-'finite population'!$E$4</f>
        <v>259</v>
      </c>
      <c r="B275" s="56">
        <f>IF(C275&lt;'finite population'!$E$5,B274-1,1)</f>
        <v>1</v>
      </c>
      <c r="C275" s="56">
        <v>260</v>
      </c>
      <c r="D275" s="56">
        <f>IF(C275&gt;'finite population'!$E$5,0,IF(A275&gt;0,+D274*B275*$D$9/'finite population'!$E$4,+D274*B275*$D$9/C275))</f>
        <v>0</v>
      </c>
      <c r="E275" s="56">
        <f>IF(C275&gt;'finite population'!$E$5,0,IF(A275&gt;0,+E274*B275*$D$9/'finite population'!$E$4,+E274*B275*$D$9/C275))</f>
        <v>0</v>
      </c>
      <c r="F275" s="56">
        <f t="shared" si="16"/>
        <v>0</v>
      </c>
      <c r="G275" s="56">
        <f t="shared" si="17"/>
        <v>0</v>
      </c>
      <c r="H275" s="56">
        <f t="shared" si="18"/>
        <v>0</v>
      </c>
      <c r="I275" s="56">
        <f>IF(A275&lt;0,C275,'finite population'!$E$4)</f>
        <v>1</v>
      </c>
      <c r="J275" s="56">
        <f t="shared" si="19"/>
        <v>0</v>
      </c>
    </row>
    <row r="276" spans="1:10" x14ac:dyDescent="0.25">
      <c r="A276" s="56">
        <f>C276-'finite population'!$E$4</f>
        <v>260</v>
      </c>
      <c r="B276" s="56">
        <f>IF(C276&lt;'finite population'!$E$5,B275-1,1)</f>
        <v>1</v>
      </c>
      <c r="C276" s="56">
        <v>261</v>
      </c>
      <c r="D276" s="56">
        <f>IF(C276&gt;'finite population'!$E$5,0,IF(A276&gt;0,+D275*B276*$D$9/'finite population'!$E$4,+D275*B276*$D$9/C276))</f>
        <v>0</v>
      </c>
      <c r="E276" s="56">
        <f>IF(C276&gt;'finite population'!$E$5,0,IF(A276&gt;0,+E275*B276*$D$9/'finite population'!$E$4,+E275*B276*$D$9/C276))</f>
        <v>0</v>
      </c>
      <c r="F276" s="56">
        <f t="shared" si="16"/>
        <v>0</v>
      </c>
      <c r="G276" s="56">
        <f t="shared" si="17"/>
        <v>0</v>
      </c>
      <c r="H276" s="56">
        <f t="shared" si="18"/>
        <v>0</v>
      </c>
      <c r="I276" s="56">
        <f>IF(A276&lt;0,C276,'finite population'!$E$4)</f>
        <v>1</v>
      </c>
      <c r="J276" s="56">
        <f t="shared" si="19"/>
        <v>0</v>
      </c>
    </row>
    <row r="277" spans="1:10" x14ac:dyDescent="0.25">
      <c r="A277" s="56">
        <f>C277-'finite population'!$E$4</f>
        <v>261</v>
      </c>
      <c r="B277" s="56">
        <f>IF(C277&lt;'finite population'!$E$5,B276-1,1)</f>
        <v>1</v>
      </c>
      <c r="C277" s="56">
        <v>262</v>
      </c>
      <c r="D277" s="56">
        <f>IF(C277&gt;'finite population'!$E$5,0,IF(A277&gt;0,+D276*B277*$D$9/'finite population'!$E$4,+D276*B277*$D$9/C277))</f>
        <v>0</v>
      </c>
      <c r="E277" s="56">
        <f>IF(C277&gt;'finite population'!$E$5,0,IF(A277&gt;0,+E276*B277*$D$9/'finite population'!$E$4,+E276*B277*$D$9/C277))</f>
        <v>0</v>
      </c>
      <c r="F277" s="56">
        <f t="shared" si="16"/>
        <v>0</v>
      </c>
      <c r="G277" s="56">
        <f t="shared" si="17"/>
        <v>0</v>
      </c>
      <c r="H277" s="56">
        <f t="shared" si="18"/>
        <v>0</v>
      </c>
      <c r="I277" s="56">
        <f>IF(A277&lt;0,C277,'finite population'!$E$4)</f>
        <v>1</v>
      </c>
      <c r="J277" s="56">
        <f t="shared" si="19"/>
        <v>0</v>
      </c>
    </row>
    <row r="278" spans="1:10" x14ac:dyDescent="0.25">
      <c r="A278" s="56">
        <f>C278-'finite population'!$E$4</f>
        <v>262</v>
      </c>
      <c r="B278" s="56">
        <f>IF(C278&lt;'finite population'!$E$5,B277-1,1)</f>
        <v>1</v>
      </c>
      <c r="C278" s="56">
        <v>263</v>
      </c>
      <c r="D278" s="56">
        <f>IF(C278&gt;'finite population'!$E$5,0,IF(A278&gt;0,+D277*B278*$D$9/'finite population'!$E$4,+D277*B278*$D$9/C278))</f>
        <v>0</v>
      </c>
      <c r="E278" s="56">
        <f>IF(C278&gt;'finite population'!$E$5,0,IF(A278&gt;0,+E277*B278*$D$9/'finite population'!$E$4,+E277*B278*$D$9/C278))</f>
        <v>0</v>
      </c>
      <c r="F278" s="56">
        <f t="shared" si="16"/>
        <v>0</v>
      </c>
      <c r="G278" s="56">
        <f t="shared" si="17"/>
        <v>0</v>
      </c>
      <c r="H278" s="56">
        <f t="shared" si="18"/>
        <v>0</v>
      </c>
      <c r="I278" s="56">
        <f>IF(A278&lt;0,C278,'finite population'!$E$4)</f>
        <v>1</v>
      </c>
      <c r="J278" s="56">
        <f t="shared" si="19"/>
        <v>0</v>
      </c>
    </row>
    <row r="279" spans="1:10" x14ac:dyDescent="0.25">
      <c r="A279" s="56">
        <f>C279-'finite population'!$E$4</f>
        <v>263</v>
      </c>
      <c r="B279" s="56">
        <f>IF(C279&lt;'finite population'!$E$5,B278-1,1)</f>
        <v>1</v>
      </c>
      <c r="C279" s="56">
        <v>264</v>
      </c>
      <c r="D279" s="56">
        <f>IF(C279&gt;'finite population'!$E$5,0,IF(A279&gt;0,+D278*B279*$D$9/'finite population'!$E$4,+D278*B279*$D$9/C279))</f>
        <v>0</v>
      </c>
      <c r="E279" s="56">
        <f>IF(C279&gt;'finite population'!$E$5,0,IF(A279&gt;0,+E278*B279*$D$9/'finite population'!$E$4,+E278*B279*$D$9/C279))</f>
        <v>0</v>
      </c>
      <c r="F279" s="56">
        <f t="shared" si="16"/>
        <v>0</v>
      </c>
      <c r="G279" s="56">
        <f t="shared" si="17"/>
        <v>0</v>
      </c>
      <c r="H279" s="56">
        <f t="shared" si="18"/>
        <v>0</v>
      </c>
      <c r="I279" s="56">
        <f>IF(A279&lt;0,C279,'finite population'!$E$4)</f>
        <v>1</v>
      </c>
      <c r="J279" s="56">
        <f t="shared" si="19"/>
        <v>0</v>
      </c>
    </row>
    <row r="280" spans="1:10" x14ac:dyDescent="0.25">
      <c r="A280" s="56">
        <f>C280-'finite population'!$E$4</f>
        <v>264</v>
      </c>
      <c r="B280" s="56">
        <f>IF(C280&lt;'finite population'!$E$5,B279-1,1)</f>
        <v>1</v>
      </c>
      <c r="C280" s="56">
        <v>265</v>
      </c>
      <c r="D280" s="56">
        <f>IF(C280&gt;'finite population'!$E$5,0,IF(A280&gt;0,+D279*B280*$D$9/'finite population'!$E$4,+D279*B280*$D$9/C280))</f>
        <v>0</v>
      </c>
      <c r="E280" s="56">
        <f>IF(C280&gt;'finite population'!$E$5,0,IF(A280&gt;0,+E279*B280*$D$9/'finite population'!$E$4,+E279*B280*$D$9/C280))</f>
        <v>0</v>
      </c>
      <c r="F280" s="56">
        <f t="shared" si="16"/>
        <v>0</v>
      </c>
      <c r="G280" s="56">
        <f t="shared" si="17"/>
        <v>0</v>
      </c>
      <c r="H280" s="56">
        <f t="shared" si="18"/>
        <v>0</v>
      </c>
      <c r="I280" s="56">
        <f>IF(A280&lt;0,C280,'finite population'!$E$4)</f>
        <v>1</v>
      </c>
      <c r="J280" s="56">
        <f t="shared" si="19"/>
        <v>0</v>
      </c>
    </row>
    <row r="281" spans="1:10" x14ac:dyDescent="0.25">
      <c r="A281" s="56">
        <f>C281-'finite population'!$E$4</f>
        <v>265</v>
      </c>
      <c r="B281" s="56">
        <f>IF(C281&lt;'finite population'!$E$5,B280-1,1)</f>
        <v>1</v>
      </c>
      <c r="C281" s="56">
        <v>266</v>
      </c>
      <c r="D281" s="56">
        <f>IF(C281&gt;'finite population'!$E$5,0,IF(A281&gt;0,+D280*B281*$D$9/'finite population'!$E$4,+D280*B281*$D$9/C281))</f>
        <v>0</v>
      </c>
      <c r="E281" s="56">
        <f>IF(C281&gt;'finite population'!$E$5,0,IF(A281&gt;0,+E280*B281*$D$9/'finite population'!$E$4,+E280*B281*$D$9/C281))</f>
        <v>0</v>
      </c>
      <c r="F281" s="56">
        <f t="shared" si="16"/>
        <v>0</v>
      </c>
      <c r="G281" s="56">
        <f t="shared" si="17"/>
        <v>0</v>
      </c>
      <c r="H281" s="56">
        <f t="shared" si="18"/>
        <v>0</v>
      </c>
      <c r="I281" s="56">
        <f>IF(A281&lt;0,C281,'finite population'!$E$4)</f>
        <v>1</v>
      </c>
      <c r="J281" s="56">
        <f t="shared" si="19"/>
        <v>0</v>
      </c>
    </row>
    <row r="282" spans="1:10" x14ac:dyDescent="0.25">
      <c r="A282" s="56">
        <f>C282-'finite population'!$E$4</f>
        <v>266</v>
      </c>
      <c r="B282" s="56">
        <f>IF(C282&lt;'finite population'!$E$5,B281-1,1)</f>
        <v>1</v>
      </c>
      <c r="C282" s="56">
        <v>267</v>
      </c>
      <c r="D282" s="56">
        <f>IF(C282&gt;'finite population'!$E$5,0,IF(A282&gt;0,+D281*B282*$D$9/'finite population'!$E$4,+D281*B282*$D$9/C282))</f>
        <v>0</v>
      </c>
      <c r="E282" s="56">
        <f>IF(C282&gt;'finite population'!$E$5,0,IF(A282&gt;0,+E281*B282*$D$9/'finite population'!$E$4,+E281*B282*$D$9/C282))</f>
        <v>0</v>
      </c>
      <c r="F282" s="56">
        <f t="shared" si="16"/>
        <v>0</v>
      </c>
      <c r="G282" s="56">
        <f t="shared" si="17"/>
        <v>0</v>
      </c>
      <c r="H282" s="56">
        <f t="shared" si="18"/>
        <v>0</v>
      </c>
      <c r="I282" s="56">
        <f>IF(A282&lt;0,C282,'finite population'!$E$4)</f>
        <v>1</v>
      </c>
      <c r="J282" s="56">
        <f t="shared" si="19"/>
        <v>0</v>
      </c>
    </row>
    <row r="283" spans="1:10" x14ac:dyDescent="0.25">
      <c r="A283" s="56">
        <f>C283-'finite population'!$E$4</f>
        <v>267</v>
      </c>
      <c r="B283" s="56">
        <f>IF(C283&lt;'finite population'!$E$5,B282-1,1)</f>
        <v>1</v>
      </c>
      <c r="C283" s="56">
        <v>268</v>
      </c>
      <c r="D283" s="56">
        <f>IF(C283&gt;'finite population'!$E$5,0,IF(A283&gt;0,+D282*B283*$D$9/'finite population'!$E$4,+D282*B283*$D$9/C283))</f>
        <v>0</v>
      </c>
      <c r="E283" s="56">
        <f>IF(C283&gt;'finite population'!$E$5,0,IF(A283&gt;0,+E282*B283*$D$9/'finite population'!$E$4,+E282*B283*$D$9/C283))</f>
        <v>0</v>
      </c>
      <c r="F283" s="56">
        <f t="shared" si="16"/>
        <v>0</v>
      </c>
      <c r="G283" s="56">
        <f t="shared" si="17"/>
        <v>0</v>
      </c>
      <c r="H283" s="56">
        <f t="shared" si="18"/>
        <v>0</v>
      </c>
      <c r="I283" s="56">
        <f>IF(A283&lt;0,C283,'finite population'!$E$4)</f>
        <v>1</v>
      </c>
      <c r="J283" s="56">
        <f t="shared" si="19"/>
        <v>0</v>
      </c>
    </row>
    <row r="284" spans="1:10" x14ac:dyDescent="0.25">
      <c r="A284" s="56">
        <f>C284-'finite population'!$E$4</f>
        <v>268</v>
      </c>
      <c r="B284" s="56">
        <f>IF(C284&lt;'finite population'!$E$5,B283-1,1)</f>
        <v>1</v>
      </c>
      <c r="C284" s="56">
        <v>269</v>
      </c>
      <c r="D284" s="56">
        <f>IF(C284&gt;'finite population'!$E$5,0,IF(A284&gt;0,+D283*B284*$D$9/'finite population'!$E$4,+D283*B284*$D$9/C284))</f>
        <v>0</v>
      </c>
      <c r="E284" s="56">
        <f>IF(C284&gt;'finite population'!$E$5,0,IF(A284&gt;0,+E283*B284*$D$9/'finite population'!$E$4,+E283*B284*$D$9/C284))</f>
        <v>0</v>
      </c>
      <c r="F284" s="56">
        <f t="shared" si="16"/>
        <v>0</v>
      </c>
      <c r="G284" s="56">
        <f t="shared" si="17"/>
        <v>0</v>
      </c>
      <c r="H284" s="56">
        <f t="shared" si="18"/>
        <v>0</v>
      </c>
      <c r="I284" s="56">
        <f>IF(A284&lt;0,C284,'finite population'!$E$4)</f>
        <v>1</v>
      </c>
      <c r="J284" s="56">
        <f t="shared" si="19"/>
        <v>0</v>
      </c>
    </row>
    <row r="285" spans="1:10" x14ac:dyDescent="0.25">
      <c r="A285" s="56">
        <f>C285-'finite population'!$E$4</f>
        <v>269</v>
      </c>
      <c r="B285" s="56">
        <f>IF(C285&lt;'finite population'!$E$5,B284-1,1)</f>
        <v>1</v>
      </c>
      <c r="C285" s="56">
        <v>270</v>
      </c>
      <c r="D285" s="56">
        <f>IF(C285&gt;'finite population'!$E$5,0,IF(A285&gt;0,+D284*B285*$D$9/'finite population'!$E$4,+D284*B285*$D$9/C285))</f>
        <v>0</v>
      </c>
      <c r="E285" s="56">
        <f>IF(C285&gt;'finite population'!$E$5,0,IF(A285&gt;0,+E284*B285*$D$9/'finite population'!$E$4,+E284*B285*$D$9/C285))</f>
        <v>0</v>
      </c>
      <c r="F285" s="56">
        <f t="shared" si="16"/>
        <v>0</v>
      </c>
      <c r="G285" s="56">
        <f t="shared" si="17"/>
        <v>0</v>
      </c>
      <c r="H285" s="56">
        <f t="shared" si="18"/>
        <v>0</v>
      </c>
      <c r="I285" s="56">
        <f>IF(A285&lt;0,C285,'finite population'!$E$4)</f>
        <v>1</v>
      </c>
      <c r="J285" s="56">
        <f t="shared" si="19"/>
        <v>0</v>
      </c>
    </row>
    <row r="286" spans="1:10" x14ac:dyDescent="0.25">
      <c r="A286" s="56">
        <f>C286-'finite population'!$E$4</f>
        <v>270</v>
      </c>
      <c r="B286" s="56">
        <f>IF(C286&lt;'finite population'!$E$5,B285-1,1)</f>
        <v>1</v>
      </c>
      <c r="C286" s="56">
        <v>271</v>
      </c>
      <c r="D286" s="56">
        <f>IF(C286&gt;'finite population'!$E$5,0,IF(A286&gt;0,+D285*B286*$D$9/'finite population'!$E$4,+D285*B286*$D$9/C286))</f>
        <v>0</v>
      </c>
      <c r="E286" s="56">
        <f>IF(C286&gt;'finite population'!$E$5,0,IF(A286&gt;0,+E285*B286*$D$9/'finite population'!$E$4,+E285*B286*$D$9/C286))</f>
        <v>0</v>
      </c>
      <c r="F286" s="56">
        <f t="shared" si="16"/>
        <v>0</v>
      </c>
      <c r="G286" s="56">
        <f t="shared" si="17"/>
        <v>0</v>
      </c>
      <c r="H286" s="56">
        <f t="shared" si="18"/>
        <v>0</v>
      </c>
      <c r="I286" s="56">
        <f>IF(A286&lt;0,C286,'finite population'!$E$4)</f>
        <v>1</v>
      </c>
      <c r="J286" s="56">
        <f t="shared" si="19"/>
        <v>0</v>
      </c>
    </row>
    <row r="287" spans="1:10" x14ac:dyDescent="0.25">
      <c r="A287" s="56">
        <f>C287-'finite population'!$E$4</f>
        <v>271</v>
      </c>
      <c r="B287" s="56">
        <f>IF(C287&lt;'finite population'!$E$5,B286-1,1)</f>
        <v>1</v>
      </c>
      <c r="C287" s="56">
        <v>272</v>
      </c>
      <c r="D287" s="56">
        <f>IF(C287&gt;'finite population'!$E$5,0,IF(A287&gt;0,+D286*B287*$D$9/'finite population'!$E$4,+D286*B287*$D$9/C287))</f>
        <v>0</v>
      </c>
      <c r="E287" s="56">
        <f>IF(C287&gt;'finite population'!$E$5,0,IF(A287&gt;0,+E286*B287*$D$9/'finite population'!$E$4,+E286*B287*$D$9/C287))</f>
        <v>0</v>
      </c>
      <c r="F287" s="56">
        <f t="shared" si="16"/>
        <v>0</v>
      </c>
      <c r="G287" s="56">
        <f t="shared" si="17"/>
        <v>0</v>
      </c>
      <c r="H287" s="56">
        <f t="shared" si="18"/>
        <v>0</v>
      </c>
      <c r="I287" s="56">
        <f>IF(A287&lt;0,C287,'finite population'!$E$4)</f>
        <v>1</v>
      </c>
      <c r="J287" s="56">
        <f t="shared" si="19"/>
        <v>0</v>
      </c>
    </row>
    <row r="288" spans="1:10" x14ac:dyDescent="0.25">
      <c r="A288" s="56">
        <f>C288-'finite population'!$E$4</f>
        <v>272</v>
      </c>
      <c r="B288" s="56">
        <f>IF(C288&lt;'finite population'!$E$5,B287-1,1)</f>
        <v>1</v>
      </c>
      <c r="C288" s="56">
        <v>273</v>
      </c>
      <c r="D288" s="56">
        <f>IF(C288&gt;'finite population'!$E$5,0,IF(A288&gt;0,+D287*B288*$D$9/'finite population'!$E$4,+D287*B288*$D$9/C288))</f>
        <v>0</v>
      </c>
      <c r="E288" s="56">
        <f>IF(C288&gt;'finite population'!$E$5,0,IF(A288&gt;0,+E287*B288*$D$9/'finite population'!$E$4,+E287*B288*$D$9/C288))</f>
        <v>0</v>
      </c>
      <c r="F288" s="56">
        <f t="shared" si="16"/>
        <v>0</v>
      </c>
      <c r="G288" s="56">
        <f t="shared" si="17"/>
        <v>0</v>
      </c>
      <c r="H288" s="56">
        <f t="shared" si="18"/>
        <v>0</v>
      </c>
      <c r="I288" s="56">
        <f>IF(A288&lt;0,C288,'finite population'!$E$4)</f>
        <v>1</v>
      </c>
      <c r="J288" s="56">
        <f t="shared" si="19"/>
        <v>0</v>
      </c>
    </row>
    <row r="289" spans="1:10" x14ac:dyDescent="0.25">
      <c r="A289" s="56">
        <f>C289-'finite population'!$E$4</f>
        <v>273</v>
      </c>
      <c r="B289" s="56">
        <f>IF(C289&lt;'finite population'!$E$5,B288-1,1)</f>
        <v>1</v>
      </c>
      <c r="C289" s="56">
        <v>274</v>
      </c>
      <c r="D289" s="56">
        <f>IF(C289&gt;'finite population'!$E$5,0,IF(A289&gt;0,+D288*B289*$D$9/'finite population'!$E$4,+D288*B289*$D$9/C289))</f>
        <v>0</v>
      </c>
      <c r="E289" s="56">
        <f>IF(C289&gt;'finite population'!$E$5,0,IF(A289&gt;0,+E288*B289*$D$9/'finite population'!$E$4,+E288*B289*$D$9/C289))</f>
        <v>0</v>
      </c>
      <c r="F289" s="56">
        <f t="shared" si="16"/>
        <v>0</v>
      </c>
      <c r="G289" s="56">
        <f t="shared" si="17"/>
        <v>0</v>
      </c>
      <c r="H289" s="56">
        <f t="shared" si="18"/>
        <v>0</v>
      </c>
      <c r="I289" s="56">
        <f>IF(A289&lt;0,C289,'finite population'!$E$4)</f>
        <v>1</v>
      </c>
      <c r="J289" s="56">
        <f t="shared" si="19"/>
        <v>0</v>
      </c>
    </row>
    <row r="290" spans="1:10" x14ac:dyDescent="0.25">
      <c r="A290" s="56">
        <f>C290-'finite population'!$E$4</f>
        <v>274</v>
      </c>
      <c r="B290" s="56">
        <f>IF(C290&lt;'finite population'!$E$5,B289-1,1)</f>
        <v>1</v>
      </c>
      <c r="C290" s="56">
        <v>275</v>
      </c>
      <c r="D290" s="56">
        <f>IF(C290&gt;'finite population'!$E$5,0,IF(A290&gt;0,+D289*B290*$D$9/'finite population'!$E$4,+D289*B290*$D$9/C290))</f>
        <v>0</v>
      </c>
      <c r="E290" s="56">
        <f>IF(C290&gt;'finite population'!$E$5,0,IF(A290&gt;0,+E289*B290*$D$9/'finite population'!$E$4,+E289*B290*$D$9/C290))</f>
        <v>0</v>
      </c>
      <c r="F290" s="56">
        <f t="shared" si="16"/>
        <v>0</v>
      </c>
      <c r="G290" s="56">
        <f t="shared" si="17"/>
        <v>0</v>
      </c>
      <c r="H290" s="56">
        <f t="shared" si="18"/>
        <v>0</v>
      </c>
      <c r="I290" s="56">
        <f>IF(A290&lt;0,C290,'finite population'!$E$4)</f>
        <v>1</v>
      </c>
      <c r="J290" s="56">
        <f t="shared" si="19"/>
        <v>0</v>
      </c>
    </row>
    <row r="291" spans="1:10" x14ac:dyDescent="0.25">
      <c r="A291" s="56">
        <f>C291-'finite population'!$E$4</f>
        <v>275</v>
      </c>
      <c r="B291" s="56">
        <f>IF(C291&lt;'finite population'!$E$5,B290-1,1)</f>
        <v>1</v>
      </c>
      <c r="C291" s="56">
        <v>276</v>
      </c>
      <c r="D291" s="56">
        <f>IF(C291&gt;'finite population'!$E$5,0,IF(A291&gt;0,+D290*B291*$D$9/'finite population'!$E$4,+D290*B291*$D$9/C291))</f>
        <v>0</v>
      </c>
      <c r="E291" s="56">
        <f>IF(C291&gt;'finite population'!$E$5,0,IF(A291&gt;0,+E290*B291*$D$9/'finite population'!$E$4,+E290*B291*$D$9/C291))</f>
        <v>0</v>
      </c>
      <c r="F291" s="56">
        <f t="shared" si="16"/>
        <v>0</v>
      </c>
      <c r="G291" s="56">
        <f t="shared" si="17"/>
        <v>0</v>
      </c>
      <c r="H291" s="56">
        <f t="shared" si="18"/>
        <v>0</v>
      </c>
      <c r="I291" s="56">
        <f>IF(A291&lt;0,C291,'finite population'!$E$4)</f>
        <v>1</v>
      </c>
      <c r="J291" s="56">
        <f t="shared" si="19"/>
        <v>0</v>
      </c>
    </row>
    <row r="292" spans="1:10" x14ac:dyDescent="0.25">
      <c r="A292" s="56">
        <f>C292-'finite population'!$E$4</f>
        <v>276</v>
      </c>
      <c r="B292" s="56">
        <f>IF(C292&lt;'finite population'!$E$5,B291-1,1)</f>
        <v>1</v>
      </c>
      <c r="C292" s="56">
        <v>277</v>
      </c>
      <c r="D292" s="56">
        <f>IF(C292&gt;'finite population'!$E$5,0,IF(A292&gt;0,+D291*B292*$D$9/'finite population'!$E$4,+D291*B292*$D$9/C292))</f>
        <v>0</v>
      </c>
      <c r="E292" s="56">
        <f>IF(C292&gt;'finite population'!$E$5,0,IF(A292&gt;0,+E291*B292*$D$9/'finite population'!$E$4,+E291*B292*$D$9/C292))</f>
        <v>0</v>
      </c>
      <c r="F292" s="56">
        <f t="shared" si="16"/>
        <v>0</v>
      </c>
      <c r="G292" s="56">
        <f t="shared" si="17"/>
        <v>0</v>
      </c>
      <c r="H292" s="56">
        <f t="shared" si="18"/>
        <v>0</v>
      </c>
      <c r="I292" s="56">
        <f>IF(A292&lt;0,C292,'finite population'!$E$4)</f>
        <v>1</v>
      </c>
      <c r="J292" s="56">
        <f t="shared" si="19"/>
        <v>0</v>
      </c>
    </row>
    <row r="293" spans="1:10" x14ac:dyDescent="0.25">
      <c r="A293" s="56">
        <f>C293-'finite population'!$E$4</f>
        <v>277</v>
      </c>
      <c r="B293" s="56">
        <f>IF(C293&lt;'finite population'!$E$5,B292-1,1)</f>
        <v>1</v>
      </c>
      <c r="C293" s="56">
        <v>278</v>
      </c>
      <c r="D293" s="56">
        <f>IF(C293&gt;'finite population'!$E$5,0,IF(A293&gt;0,+D292*B293*$D$9/'finite population'!$E$4,+D292*B293*$D$9/C293))</f>
        <v>0</v>
      </c>
      <c r="E293" s="56">
        <f>IF(C293&gt;'finite population'!$E$5,0,IF(A293&gt;0,+E292*B293*$D$9/'finite population'!$E$4,+E292*B293*$D$9/C293))</f>
        <v>0</v>
      </c>
      <c r="F293" s="56">
        <f t="shared" si="16"/>
        <v>0</v>
      </c>
      <c r="G293" s="56">
        <f t="shared" si="17"/>
        <v>0</v>
      </c>
      <c r="H293" s="56">
        <f t="shared" si="18"/>
        <v>0</v>
      </c>
      <c r="I293" s="56">
        <f>IF(A293&lt;0,C293,'finite population'!$E$4)</f>
        <v>1</v>
      </c>
      <c r="J293" s="56">
        <f t="shared" si="19"/>
        <v>0</v>
      </c>
    </row>
    <row r="294" spans="1:10" x14ac:dyDescent="0.25">
      <c r="A294" s="56">
        <f>C294-'finite population'!$E$4</f>
        <v>278</v>
      </c>
      <c r="B294" s="56">
        <f>IF(C294&lt;'finite population'!$E$5,B293-1,1)</f>
        <v>1</v>
      </c>
      <c r="C294" s="56">
        <v>279</v>
      </c>
      <c r="D294" s="56">
        <f>IF(C294&gt;'finite population'!$E$5,0,IF(A294&gt;0,+D293*B294*$D$9/'finite population'!$E$4,+D293*B294*$D$9/C294))</f>
        <v>0</v>
      </c>
      <c r="E294" s="56">
        <f>IF(C294&gt;'finite population'!$E$5,0,IF(A294&gt;0,+E293*B294*$D$9/'finite population'!$E$4,+E293*B294*$D$9/C294))</f>
        <v>0</v>
      </c>
      <c r="F294" s="56">
        <f t="shared" si="16"/>
        <v>0</v>
      </c>
      <c r="G294" s="56">
        <f t="shared" si="17"/>
        <v>0</v>
      </c>
      <c r="H294" s="56">
        <f t="shared" si="18"/>
        <v>0</v>
      </c>
      <c r="I294" s="56">
        <f>IF(A294&lt;0,C294,'finite population'!$E$4)</f>
        <v>1</v>
      </c>
      <c r="J294" s="56">
        <f t="shared" si="19"/>
        <v>0</v>
      </c>
    </row>
    <row r="295" spans="1:10" x14ac:dyDescent="0.25">
      <c r="A295" s="56">
        <f>C295-'finite population'!$E$4</f>
        <v>279</v>
      </c>
      <c r="B295" s="56">
        <f>IF(C295&lt;'finite population'!$E$5,B294-1,1)</f>
        <v>1</v>
      </c>
      <c r="C295" s="56">
        <v>280</v>
      </c>
      <c r="D295" s="56">
        <f>IF(C295&gt;'finite population'!$E$5,0,IF(A295&gt;0,+D294*B295*$D$9/'finite population'!$E$4,+D294*B295*$D$9/C295))</f>
        <v>0</v>
      </c>
      <c r="E295" s="56">
        <f>IF(C295&gt;'finite population'!$E$5,0,IF(A295&gt;0,+E294*B295*$D$9/'finite population'!$E$4,+E294*B295*$D$9/C295))</f>
        <v>0</v>
      </c>
      <c r="F295" s="56">
        <f t="shared" si="16"/>
        <v>0</v>
      </c>
      <c r="G295" s="56">
        <f t="shared" si="17"/>
        <v>0</v>
      </c>
      <c r="H295" s="56">
        <f t="shared" si="18"/>
        <v>0</v>
      </c>
      <c r="I295" s="56">
        <f>IF(A295&lt;0,C295,'finite population'!$E$4)</f>
        <v>1</v>
      </c>
      <c r="J295" s="56">
        <f t="shared" si="19"/>
        <v>0</v>
      </c>
    </row>
    <row r="296" spans="1:10" x14ac:dyDescent="0.25">
      <c r="A296" s="56">
        <f>C296-'finite population'!$E$4</f>
        <v>280</v>
      </c>
      <c r="B296" s="56">
        <f>IF(C296&lt;'finite population'!$E$5,B295-1,1)</f>
        <v>1</v>
      </c>
      <c r="C296" s="56">
        <v>281</v>
      </c>
      <c r="D296" s="56">
        <f>IF(C296&gt;'finite population'!$E$5,0,IF(A296&gt;0,+D295*B296*$D$9/'finite population'!$E$4,+D295*B296*$D$9/C296))</f>
        <v>0</v>
      </c>
      <c r="E296" s="56">
        <f>IF(C296&gt;'finite population'!$E$5,0,IF(A296&gt;0,+E295*B296*$D$9/'finite population'!$E$4,+E295*B296*$D$9/C296))</f>
        <v>0</v>
      </c>
      <c r="F296" s="56">
        <f t="shared" si="16"/>
        <v>0</v>
      </c>
      <c r="G296" s="56">
        <f t="shared" si="17"/>
        <v>0</v>
      </c>
      <c r="H296" s="56">
        <f t="shared" si="18"/>
        <v>0</v>
      </c>
      <c r="I296" s="56">
        <f>IF(A296&lt;0,C296,'finite population'!$E$4)</f>
        <v>1</v>
      </c>
      <c r="J296" s="56">
        <f t="shared" si="19"/>
        <v>0</v>
      </c>
    </row>
    <row r="297" spans="1:10" x14ac:dyDescent="0.25">
      <c r="A297" s="56">
        <f>C297-'finite population'!$E$4</f>
        <v>281</v>
      </c>
      <c r="B297" s="56">
        <f>IF(C297&lt;'finite population'!$E$5,B296-1,1)</f>
        <v>1</v>
      </c>
      <c r="C297" s="56">
        <v>282</v>
      </c>
      <c r="D297" s="56">
        <f>IF(C297&gt;'finite population'!$E$5,0,IF(A297&gt;0,+D296*B297*$D$9/'finite population'!$E$4,+D296*B297*$D$9/C297))</f>
        <v>0</v>
      </c>
      <c r="E297" s="56">
        <f>IF(C297&gt;'finite population'!$E$5,0,IF(A297&gt;0,+E296*B297*$D$9/'finite population'!$E$4,+E296*B297*$D$9/C297))</f>
        <v>0</v>
      </c>
      <c r="F297" s="56">
        <f t="shared" si="16"/>
        <v>0</v>
      </c>
      <c r="G297" s="56">
        <f t="shared" si="17"/>
        <v>0</v>
      </c>
      <c r="H297" s="56">
        <f t="shared" si="18"/>
        <v>0</v>
      </c>
      <c r="I297" s="56">
        <f>IF(A297&lt;0,C297,'finite population'!$E$4)</f>
        <v>1</v>
      </c>
      <c r="J297" s="56">
        <f t="shared" si="19"/>
        <v>0</v>
      </c>
    </row>
    <row r="298" spans="1:10" x14ac:dyDescent="0.25">
      <c r="A298" s="56">
        <f>C298-'finite population'!$E$4</f>
        <v>282</v>
      </c>
      <c r="B298" s="56">
        <f>IF(C298&lt;'finite population'!$E$5,B297-1,1)</f>
        <v>1</v>
      </c>
      <c r="C298" s="56">
        <v>283</v>
      </c>
      <c r="D298" s="56">
        <f>IF(C298&gt;'finite population'!$E$5,0,IF(A298&gt;0,+D297*B298*$D$9/'finite population'!$E$4,+D297*B298*$D$9/C298))</f>
        <v>0</v>
      </c>
      <c r="E298" s="56">
        <f>IF(C298&gt;'finite population'!$E$5,0,IF(A298&gt;0,+E297*B298*$D$9/'finite population'!$E$4,+E297*B298*$D$9/C298))</f>
        <v>0</v>
      </c>
      <c r="F298" s="56">
        <f t="shared" si="16"/>
        <v>0</v>
      </c>
      <c r="G298" s="56">
        <f t="shared" si="17"/>
        <v>0</v>
      </c>
      <c r="H298" s="56">
        <f t="shared" si="18"/>
        <v>0</v>
      </c>
      <c r="I298" s="56">
        <f>IF(A298&lt;0,C298,'finite population'!$E$4)</f>
        <v>1</v>
      </c>
      <c r="J298" s="56">
        <f t="shared" si="19"/>
        <v>0</v>
      </c>
    </row>
    <row r="299" spans="1:10" x14ac:dyDescent="0.25">
      <c r="A299" s="56">
        <f>C299-'finite population'!$E$4</f>
        <v>283</v>
      </c>
      <c r="B299" s="56">
        <f>IF(C299&lt;'finite population'!$E$5,B298-1,1)</f>
        <v>1</v>
      </c>
      <c r="C299" s="56">
        <v>284</v>
      </c>
      <c r="D299" s="56">
        <f>IF(C299&gt;'finite population'!$E$5,0,IF(A299&gt;0,+D298*B299*$D$9/'finite population'!$E$4,+D298*B299*$D$9/C299))</f>
        <v>0</v>
      </c>
      <c r="E299" s="56">
        <f>IF(C299&gt;'finite population'!$E$5,0,IF(A299&gt;0,+E298*B299*$D$9/'finite population'!$E$4,+E298*B299*$D$9/C299))</f>
        <v>0</v>
      </c>
      <c r="F299" s="56">
        <f t="shared" si="16"/>
        <v>0</v>
      </c>
      <c r="G299" s="56">
        <f t="shared" si="17"/>
        <v>0</v>
      </c>
      <c r="H299" s="56">
        <f t="shared" si="18"/>
        <v>0</v>
      </c>
      <c r="I299" s="56">
        <f>IF(A299&lt;0,C299,'finite population'!$E$4)</f>
        <v>1</v>
      </c>
      <c r="J299" s="56">
        <f t="shared" si="19"/>
        <v>0</v>
      </c>
    </row>
    <row r="300" spans="1:10" x14ac:dyDescent="0.25">
      <c r="A300" s="56">
        <f>C300-'finite population'!$E$4</f>
        <v>284</v>
      </c>
      <c r="B300" s="56">
        <f>IF(C300&lt;'finite population'!$E$5,B299-1,1)</f>
        <v>1</v>
      </c>
      <c r="C300" s="56">
        <v>285</v>
      </c>
      <c r="D300" s="56">
        <f>IF(C300&gt;'finite population'!$E$5,0,IF(A300&gt;0,+D299*B300*$D$9/'finite population'!$E$4,+D299*B300*$D$9/C300))</f>
        <v>0</v>
      </c>
      <c r="E300" s="56">
        <f>IF(C300&gt;'finite population'!$E$5,0,IF(A300&gt;0,+E299*B300*$D$9/'finite population'!$E$4,+E299*B300*$D$9/C300))</f>
        <v>0</v>
      </c>
      <c r="F300" s="56">
        <f t="shared" si="16"/>
        <v>0</v>
      </c>
      <c r="G300" s="56">
        <f t="shared" si="17"/>
        <v>0</v>
      </c>
      <c r="H300" s="56">
        <f t="shared" si="18"/>
        <v>0</v>
      </c>
      <c r="I300" s="56">
        <f>IF(A300&lt;0,C300,'finite population'!$E$4)</f>
        <v>1</v>
      </c>
      <c r="J300" s="56">
        <f t="shared" si="19"/>
        <v>0</v>
      </c>
    </row>
    <row r="301" spans="1:10" x14ac:dyDescent="0.25">
      <c r="A301" s="56">
        <f>C301-'finite population'!$E$4</f>
        <v>285</v>
      </c>
      <c r="B301" s="56">
        <f>IF(C301&lt;'finite population'!$E$5,B300-1,1)</f>
        <v>1</v>
      </c>
      <c r="C301" s="56">
        <v>286</v>
      </c>
      <c r="D301" s="56">
        <f>IF(C301&gt;'finite population'!$E$5,0,IF(A301&gt;0,+D300*B301*$D$9/'finite population'!$E$4,+D300*B301*$D$9/C301))</f>
        <v>0</v>
      </c>
      <c r="E301" s="56">
        <f>IF(C301&gt;'finite population'!$E$5,0,IF(A301&gt;0,+E300*B301*$D$9/'finite population'!$E$4,+E300*B301*$D$9/C301))</f>
        <v>0</v>
      </c>
      <c r="F301" s="56">
        <f t="shared" si="16"/>
        <v>0</v>
      </c>
      <c r="G301" s="56">
        <f t="shared" si="17"/>
        <v>0</v>
      </c>
      <c r="H301" s="56">
        <f t="shared" si="18"/>
        <v>0</v>
      </c>
      <c r="I301" s="56">
        <f>IF(A301&lt;0,C301,'finite population'!$E$4)</f>
        <v>1</v>
      </c>
      <c r="J301" s="56">
        <f t="shared" si="19"/>
        <v>0</v>
      </c>
    </row>
    <row r="302" spans="1:10" x14ac:dyDescent="0.25">
      <c r="A302" s="56">
        <f>C302-'finite population'!$E$4</f>
        <v>286</v>
      </c>
      <c r="B302" s="56">
        <f>IF(C302&lt;'finite population'!$E$5,B301-1,1)</f>
        <v>1</v>
      </c>
      <c r="C302" s="56">
        <v>287</v>
      </c>
      <c r="D302" s="56">
        <f>IF(C302&gt;'finite population'!$E$5,0,IF(A302&gt;0,+D301*B302*$D$9/'finite population'!$E$4,+D301*B302*$D$9/C302))</f>
        <v>0</v>
      </c>
      <c r="E302" s="56">
        <f>IF(C302&gt;'finite population'!$E$5,0,IF(A302&gt;0,+E301*B302*$D$9/'finite population'!$E$4,+E301*B302*$D$9/C302))</f>
        <v>0</v>
      </c>
      <c r="F302" s="56">
        <f t="shared" si="16"/>
        <v>0</v>
      </c>
      <c r="G302" s="56">
        <f t="shared" si="17"/>
        <v>0</v>
      </c>
      <c r="H302" s="56">
        <f t="shared" si="18"/>
        <v>0</v>
      </c>
      <c r="I302" s="56">
        <f>IF(A302&lt;0,C302,'finite population'!$E$4)</f>
        <v>1</v>
      </c>
      <c r="J302" s="56">
        <f t="shared" si="19"/>
        <v>0</v>
      </c>
    </row>
    <row r="303" spans="1:10" x14ac:dyDescent="0.25">
      <c r="A303" s="56">
        <f>C303-'finite population'!$E$4</f>
        <v>287</v>
      </c>
      <c r="B303" s="56">
        <f>IF(C303&lt;'finite population'!$E$5,B302-1,1)</f>
        <v>1</v>
      </c>
      <c r="C303" s="56">
        <v>288</v>
      </c>
      <c r="D303" s="56">
        <f>IF(C303&gt;'finite population'!$E$5,0,IF(A303&gt;0,+D302*B303*$D$9/'finite population'!$E$4,+D302*B303*$D$9/C303))</f>
        <v>0</v>
      </c>
      <c r="E303" s="56">
        <f>IF(C303&gt;'finite population'!$E$5,0,IF(A303&gt;0,+E302*B303*$D$9/'finite population'!$E$4,+E302*B303*$D$9/C303))</f>
        <v>0</v>
      </c>
      <c r="F303" s="56">
        <f t="shared" si="16"/>
        <v>0</v>
      </c>
      <c r="G303" s="56">
        <f t="shared" si="17"/>
        <v>0</v>
      </c>
      <c r="H303" s="56">
        <f t="shared" si="18"/>
        <v>0</v>
      </c>
      <c r="I303" s="56">
        <f>IF(A303&lt;0,C303,'finite population'!$E$4)</f>
        <v>1</v>
      </c>
      <c r="J303" s="56">
        <f t="shared" si="19"/>
        <v>0</v>
      </c>
    </row>
    <row r="304" spans="1:10" x14ac:dyDescent="0.25">
      <c r="A304" s="56">
        <f>C304-'finite population'!$E$4</f>
        <v>288</v>
      </c>
      <c r="B304" s="56">
        <f>IF(C304&lt;'finite population'!$E$5,B303-1,1)</f>
        <v>1</v>
      </c>
      <c r="C304" s="56">
        <v>289</v>
      </c>
      <c r="D304" s="56">
        <f>IF(C304&gt;'finite population'!$E$5,0,IF(A304&gt;0,+D303*B304*$D$9/'finite population'!$E$4,+D303*B304*$D$9/C304))</f>
        <v>0</v>
      </c>
      <c r="E304" s="56">
        <f>IF(C304&gt;'finite population'!$E$5,0,IF(A304&gt;0,+E303*B304*$D$9/'finite population'!$E$4,+E303*B304*$D$9/C304))</f>
        <v>0</v>
      </c>
      <c r="F304" s="56">
        <f t="shared" si="16"/>
        <v>0</v>
      </c>
      <c r="G304" s="56">
        <f t="shared" si="17"/>
        <v>0</v>
      </c>
      <c r="H304" s="56">
        <f t="shared" si="18"/>
        <v>0</v>
      </c>
      <c r="I304" s="56">
        <f>IF(A304&lt;0,C304,'finite population'!$E$4)</f>
        <v>1</v>
      </c>
      <c r="J304" s="56">
        <f t="shared" si="19"/>
        <v>0</v>
      </c>
    </row>
    <row r="305" spans="1:10" x14ac:dyDescent="0.25">
      <c r="A305" s="56">
        <f>C305-'finite population'!$E$4</f>
        <v>289</v>
      </c>
      <c r="B305" s="56">
        <f>IF(C305&lt;'finite population'!$E$5,B304-1,1)</f>
        <v>1</v>
      </c>
      <c r="C305" s="56">
        <v>290</v>
      </c>
      <c r="D305" s="56">
        <f>IF(C305&gt;'finite population'!$E$5,0,IF(A305&gt;0,+D304*B305*$D$9/'finite population'!$E$4,+D304*B305*$D$9/C305))</f>
        <v>0</v>
      </c>
      <c r="E305" s="56">
        <f>IF(C305&gt;'finite population'!$E$5,0,IF(A305&gt;0,+E304*B305*$D$9/'finite population'!$E$4,+E304*B305*$D$9/C305))</f>
        <v>0</v>
      </c>
      <c r="F305" s="56">
        <f t="shared" si="16"/>
        <v>0</v>
      </c>
      <c r="G305" s="56">
        <f t="shared" si="17"/>
        <v>0</v>
      </c>
      <c r="H305" s="56">
        <f t="shared" si="18"/>
        <v>0</v>
      </c>
      <c r="I305" s="56">
        <f>IF(A305&lt;0,C305,'finite population'!$E$4)</f>
        <v>1</v>
      </c>
      <c r="J305" s="56">
        <f t="shared" si="19"/>
        <v>0</v>
      </c>
    </row>
    <row r="306" spans="1:10" x14ac:dyDescent="0.25">
      <c r="A306" s="56">
        <f>C306-'finite population'!$E$4</f>
        <v>290</v>
      </c>
      <c r="B306" s="56">
        <f>IF(C306&lt;'finite population'!$E$5,B305-1,1)</f>
        <v>1</v>
      </c>
      <c r="C306" s="56">
        <v>291</v>
      </c>
      <c r="D306" s="56">
        <f>IF(C306&gt;'finite population'!$E$5,0,IF(A306&gt;0,+D305*B306*$D$9/'finite population'!$E$4,+D305*B306*$D$9/C306))</f>
        <v>0</v>
      </c>
      <c r="E306" s="56">
        <f>IF(C306&gt;'finite population'!$E$5,0,IF(A306&gt;0,+E305*B306*$D$9/'finite population'!$E$4,+E305*B306*$D$9/C306))</f>
        <v>0</v>
      </c>
      <c r="F306" s="56">
        <f t="shared" si="16"/>
        <v>0</v>
      </c>
      <c r="G306" s="56">
        <f t="shared" si="17"/>
        <v>0</v>
      </c>
      <c r="H306" s="56">
        <f t="shared" si="18"/>
        <v>0</v>
      </c>
      <c r="I306" s="56">
        <f>IF(A306&lt;0,C306,'finite population'!$E$4)</f>
        <v>1</v>
      </c>
      <c r="J306" s="56">
        <f t="shared" si="19"/>
        <v>0</v>
      </c>
    </row>
    <row r="307" spans="1:10" x14ac:dyDescent="0.25">
      <c r="A307" s="56">
        <f>C307-'finite population'!$E$4</f>
        <v>291</v>
      </c>
      <c r="B307" s="56">
        <f>IF(C307&lt;'finite population'!$E$5,B306-1,1)</f>
        <v>1</v>
      </c>
      <c r="C307" s="56">
        <v>292</v>
      </c>
      <c r="D307" s="56">
        <f>IF(C307&gt;'finite population'!$E$5,0,IF(A307&gt;0,+D306*B307*$D$9/'finite population'!$E$4,+D306*B307*$D$9/C307))</f>
        <v>0</v>
      </c>
      <c r="E307" s="56">
        <f>IF(C307&gt;'finite population'!$E$5,0,IF(A307&gt;0,+E306*B307*$D$9/'finite population'!$E$4,+E306*B307*$D$9/C307))</f>
        <v>0</v>
      </c>
      <c r="F307" s="56">
        <f t="shared" si="16"/>
        <v>0</v>
      </c>
      <c r="G307" s="56">
        <f t="shared" si="17"/>
        <v>0</v>
      </c>
      <c r="H307" s="56">
        <f t="shared" si="18"/>
        <v>0</v>
      </c>
      <c r="I307" s="56">
        <f>IF(A307&lt;0,C307,'finite population'!$E$4)</f>
        <v>1</v>
      </c>
      <c r="J307" s="56">
        <f t="shared" si="19"/>
        <v>0</v>
      </c>
    </row>
    <row r="308" spans="1:10" x14ac:dyDescent="0.25">
      <c r="A308" s="56">
        <f>C308-'finite population'!$E$4</f>
        <v>292</v>
      </c>
      <c r="B308" s="56">
        <f>IF(C308&lt;'finite population'!$E$5,B307-1,1)</f>
        <v>1</v>
      </c>
      <c r="C308" s="56">
        <v>293</v>
      </c>
      <c r="D308" s="56">
        <f>IF(C308&gt;'finite population'!$E$5,0,IF(A308&gt;0,+D307*B308*$D$9/'finite population'!$E$4,+D307*B308*$D$9/C308))</f>
        <v>0</v>
      </c>
      <c r="E308" s="56">
        <f>IF(C308&gt;'finite population'!$E$5,0,IF(A308&gt;0,+E307*B308*$D$9/'finite population'!$E$4,+E307*B308*$D$9/C308))</f>
        <v>0</v>
      </c>
      <c r="F308" s="56">
        <f t="shared" si="16"/>
        <v>0</v>
      </c>
      <c r="G308" s="56">
        <f t="shared" si="17"/>
        <v>0</v>
      </c>
      <c r="H308" s="56">
        <f t="shared" si="18"/>
        <v>0</v>
      </c>
      <c r="I308" s="56">
        <f>IF(A308&lt;0,C308,'finite population'!$E$4)</f>
        <v>1</v>
      </c>
      <c r="J308" s="56">
        <f t="shared" si="19"/>
        <v>0</v>
      </c>
    </row>
    <row r="309" spans="1:10" x14ac:dyDescent="0.25">
      <c r="A309" s="56">
        <f>C309-'finite population'!$E$4</f>
        <v>293</v>
      </c>
      <c r="B309" s="56">
        <f>IF(C309&lt;'finite population'!$E$5,B308-1,1)</f>
        <v>1</v>
      </c>
      <c r="C309" s="56">
        <v>294</v>
      </c>
      <c r="D309" s="56">
        <f>IF(C309&gt;'finite population'!$E$5,0,IF(A309&gt;0,+D308*B309*$D$9/'finite population'!$E$4,+D308*B309*$D$9/C309))</f>
        <v>0</v>
      </c>
      <c r="E309" s="56">
        <f>IF(C309&gt;'finite population'!$E$5,0,IF(A309&gt;0,+E308*B309*$D$9/'finite population'!$E$4,+E308*B309*$D$9/C309))</f>
        <v>0</v>
      </c>
      <c r="F309" s="56">
        <f t="shared" si="16"/>
        <v>0</v>
      </c>
      <c r="G309" s="56">
        <f t="shared" si="17"/>
        <v>0</v>
      </c>
      <c r="H309" s="56">
        <f t="shared" si="18"/>
        <v>0</v>
      </c>
      <c r="I309" s="56">
        <f>IF(A309&lt;0,C309,'finite population'!$E$4)</f>
        <v>1</v>
      </c>
      <c r="J309" s="56">
        <f t="shared" si="19"/>
        <v>0</v>
      </c>
    </row>
    <row r="310" spans="1:10" x14ac:dyDescent="0.25">
      <c r="A310" s="56">
        <f>C310-'finite population'!$E$4</f>
        <v>294</v>
      </c>
      <c r="B310" s="56">
        <f>IF(C310&lt;'finite population'!$E$5,B309-1,1)</f>
        <v>1</v>
      </c>
      <c r="C310" s="56">
        <v>295</v>
      </c>
      <c r="D310" s="56">
        <f>IF(C310&gt;'finite population'!$E$5,0,IF(A310&gt;0,+D309*B310*$D$9/'finite population'!$E$4,+D309*B310*$D$9/C310))</f>
        <v>0</v>
      </c>
      <c r="E310" s="56">
        <f>IF(C310&gt;'finite population'!$E$5,0,IF(A310&gt;0,+E309*B310*$D$9/'finite population'!$E$4,+E309*B310*$D$9/C310))</f>
        <v>0</v>
      </c>
      <c r="F310" s="56">
        <f t="shared" si="16"/>
        <v>0</v>
      </c>
      <c r="G310" s="56">
        <f t="shared" si="17"/>
        <v>0</v>
      </c>
      <c r="H310" s="56">
        <f t="shared" si="18"/>
        <v>0</v>
      </c>
      <c r="I310" s="56">
        <f>IF(A310&lt;0,C310,'finite population'!$E$4)</f>
        <v>1</v>
      </c>
      <c r="J310" s="56">
        <f t="shared" si="19"/>
        <v>0</v>
      </c>
    </row>
    <row r="311" spans="1:10" x14ac:dyDescent="0.25">
      <c r="A311" s="56">
        <f>C311-'finite population'!$E$4</f>
        <v>295</v>
      </c>
      <c r="B311" s="56">
        <f>IF(C311&lt;'finite population'!$E$5,B310-1,1)</f>
        <v>1</v>
      </c>
      <c r="C311" s="56">
        <v>296</v>
      </c>
      <c r="D311" s="56">
        <f>IF(C311&gt;'finite population'!$E$5,0,IF(A311&gt;0,+D310*B311*$D$9/'finite population'!$E$4,+D310*B311*$D$9/C311))</f>
        <v>0</v>
      </c>
      <c r="E311" s="56">
        <f>IF(C311&gt;'finite population'!$E$5,0,IF(A311&gt;0,+E310*B311*$D$9/'finite population'!$E$4,+E310*B311*$D$9/C311))</f>
        <v>0</v>
      </c>
      <c r="F311" s="56">
        <f t="shared" si="16"/>
        <v>0</v>
      </c>
      <c r="G311" s="56">
        <f t="shared" si="17"/>
        <v>0</v>
      </c>
      <c r="H311" s="56">
        <f t="shared" si="18"/>
        <v>0</v>
      </c>
      <c r="I311" s="56">
        <f>IF(A311&lt;0,C311,'finite population'!$E$4)</f>
        <v>1</v>
      </c>
      <c r="J311" s="56">
        <f t="shared" si="19"/>
        <v>0</v>
      </c>
    </row>
    <row r="312" spans="1:10" x14ac:dyDescent="0.25">
      <c r="A312" s="56">
        <f>C312-'finite population'!$E$4</f>
        <v>296</v>
      </c>
      <c r="B312" s="56">
        <f>IF(C312&lt;'finite population'!$E$5,B311-1,1)</f>
        <v>1</v>
      </c>
      <c r="C312" s="56">
        <v>297</v>
      </c>
      <c r="D312" s="56">
        <f>IF(C312&gt;'finite population'!$E$5,0,IF(A312&gt;0,+D311*B312*$D$9/'finite population'!$E$4,+D311*B312*$D$9/C312))</f>
        <v>0</v>
      </c>
      <c r="E312" s="56">
        <f>IF(C312&gt;'finite population'!$E$5,0,IF(A312&gt;0,+E311*B312*$D$9/'finite population'!$E$4,+E311*B312*$D$9/C312))</f>
        <v>0</v>
      </c>
      <c r="F312" s="56">
        <f t="shared" si="16"/>
        <v>0</v>
      </c>
      <c r="G312" s="56">
        <f t="shared" si="17"/>
        <v>0</v>
      </c>
      <c r="H312" s="56">
        <f t="shared" si="18"/>
        <v>0</v>
      </c>
      <c r="I312" s="56">
        <f>IF(A312&lt;0,C312,'finite population'!$E$4)</f>
        <v>1</v>
      </c>
      <c r="J312" s="56">
        <f t="shared" si="19"/>
        <v>0</v>
      </c>
    </row>
    <row r="313" spans="1:10" x14ac:dyDescent="0.25">
      <c r="A313" s="56">
        <f>C313-'finite population'!$E$4</f>
        <v>297</v>
      </c>
      <c r="B313" s="56">
        <f>IF(C313&lt;'finite population'!$E$5,B312-1,1)</f>
        <v>1</v>
      </c>
      <c r="C313" s="56">
        <v>298</v>
      </c>
      <c r="D313" s="56">
        <f>IF(C313&gt;'finite population'!$E$5,0,IF(A313&gt;0,+D312*B313*$D$9/'finite population'!$E$4,+D312*B313*$D$9/C313))</f>
        <v>0</v>
      </c>
      <c r="E313" s="56">
        <f>IF(C313&gt;'finite population'!$E$5,0,IF(A313&gt;0,+E312*B313*$D$9/'finite population'!$E$4,+E312*B313*$D$9/C313))</f>
        <v>0</v>
      </c>
      <c r="F313" s="56">
        <f t="shared" si="16"/>
        <v>0</v>
      </c>
      <c r="G313" s="56">
        <f t="shared" si="17"/>
        <v>0</v>
      </c>
      <c r="H313" s="56">
        <f t="shared" si="18"/>
        <v>0</v>
      </c>
      <c r="I313" s="56">
        <f>IF(A313&lt;0,C313,'finite population'!$E$4)</f>
        <v>1</v>
      </c>
      <c r="J313" s="56">
        <f t="shared" si="19"/>
        <v>0</v>
      </c>
    </row>
    <row r="314" spans="1:10" x14ac:dyDescent="0.25">
      <c r="A314" s="56">
        <f>C314-'finite population'!$E$4</f>
        <v>298</v>
      </c>
      <c r="B314" s="56">
        <f>IF(C314&lt;'finite population'!$E$5,B313-1,1)</f>
        <v>1</v>
      </c>
      <c r="C314" s="56">
        <v>299</v>
      </c>
      <c r="D314" s="56">
        <f>IF(C314&gt;'finite population'!$E$5,0,IF(A314&gt;0,+D313*B314*$D$9/'finite population'!$E$4,+D313*B314*$D$9/C314))</f>
        <v>0</v>
      </c>
      <c r="E314" s="56">
        <f>IF(C314&gt;'finite population'!$E$5,0,IF(A314&gt;0,+E313*B314*$D$9/'finite population'!$E$4,+E313*B314*$D$9/C314))</f>
        <v>0</v>
      </c>
      <c r="F314" s="56">
        <f t="shared" si="16"/>
        <v>0</v>
      </c>
      <c r="G314" s="56">
        <f t="shared" si="17"/>
        <v>0</v>
      </c>
      <c r="H314" s="56">
        <f t="shared" si="18"/>
        <v>0</v>
      </c>
      <c r="I314" s="56">
        <f>IF(A314&lt;0,C314,'finite population'!$E$4)</f>
        <v>1</v>
      </c>
      <c r="J314" s="56">
        <f t="shared" si="19"/>
        <v>0</v>
      </c>
    </row>
    <row r="315" spans="1:10" x14ac:dyDescent="0.25">
      <c r="A315" s="56">
        <f>C315-'finite population'!$E$4</f>
        <v>299</v>
      </c>
      <c r="B315" s="56">
        <f>IF(C315&lt;'finite population'!$E$5,B314-1,1)</f>
        <v>1</v>
      </c>
      <c r="C315" s="56">
        <v>300</v>
      </c>
      <c r="D315" s="56">
        <f>IF(C315&gt;'finite population'!$E$5,0,IF(A315&gt;0,+D314*B315*$D$9/'finite population'!$E$4,+D314*B315*$D$9/C315))</f>
        <v>0</v>
      </c>
      <c r="E315" s="56">
        <f>IF(C315&gt;'finite population'!$E$5,0,IF(A315&gt;0,+E314*B315*$D$9/'finite population'!$E$4,+E314*B315*$D$9/C315))</f>
        <v>0</v>
      </c>
      <c r="F315" s="56">
        <f t="shared" si="16"/>
        <v>0</v>
      </c>
      <c r="G315" s="56">
        <f t="shared" si="17"/>
        <v>0</v>
      </c>
      <c r="H315" s="56">
        <f t="shared" si="18"/>
        <v>0</v>
      </c>
      <c r="I315" s="56">
        <f>IF(A315&lt;0,C315,'finite population'!$E$4)</f>
        <v>1</v>
      </c>
      <c r="J315" s="56">
        <f t="shared" si="19"/>
        <v>0</v>
      </c>
    </row>
    <row r="316" spans="1:10" x14ac:dyDescent="0.25">
      <c r="A316" s="56">
        <f>C316-'finite population'!$E$4</f>
        <v>300</v>
      </c>
      <c r="B316" s="56">
        <f>IF(C316&lt;'finite population'!$E$5,B315-1,1)</f>
        <v>1</v>
      </c>
      <c r="C316" s="56">
        <v>301</v>
      </c>
      <c r="D316" s="56">
        <f>IF(C316&gt;'finite population'!$E$5,0,IF(A316&gt;0,+D315*B316*$D$9/'finite population'!$E$4,+D315*B316*$D$9/C316))</f>
        <v>0</v>
      </c>
      <c r="E316" s="56">
        <f>IF(C316&gt;'finite population'!$E$5,0,IF(A316&gt;0,+E315*B316*$D$9/'finite population'!$E$4,+E315*B316*$D$9/C316))</f>
        <v>0</v>
      </c>
      <c r="F316" s="56">
        <f t="shared" si="16"/>
        <v>0</v>
      </c>
      <c r="G316" s="56">
        <f t="shared" si="17"/>
        <v>0</v>
      </c>
      <c r="H316" s="56">
        <f t="shared" si="18"/>
        <v>0</v>
      </c>
      <c r="I316" s="56">
        <f>IF(A316&lt;0,C316,'finite population'!$E$4)</f>
        <v>1</v>
      </c>
      <c r="J316" s="56">
        <f t="shared" si="19"/>
        <v>0</v>
      </c>
    </row>
    <row r="317" spans="1:10" x14ac:dyDescent="0.25">
      <c r="A317" s="56">
        <f>C317-'finite population'!$E$4</f>
        <v>301</v>
      </c>
      <c r="B317" s="56">
        <f>IF(C317&lt;'finite population'!$E$5,B316-1,1)</f>
        <v>1</v>
      </c>
      <c r="C317" s="56">
        <v>302</v>
      </c>
      <c r="D317" s="56">
        <f>IF(C317&gt;'finite population'!$E$5,0,IF(A317&gt;0,+D316*B317*$D$9/'finite population'!$E$4,+D316*B317*$D$9/C317))</f>
        <v>0</v>
      </c>
      <c r="E317" s="56">
        <f>IF(C317&gt;'finite population'!$E$5,0,IF(A317&gt;0,+E316*B317*$D$9/'finite population'!$E$4,+E316*B317*$D$9/C317))</f>
        <v>0</v>
      </c>
      <c r="F317" s="56">
        <f t="shared" si="16"/>
        <v>0</v>
      </c>
      <c r="G317" s="56">
        <f t="shared" si="17"/>
        <v>0</v>
      </c>
      <c r="H317" s="56">
        <f t="shared" si="18"/>
        <v>0</v>
      </c>
      <c r="I317" s="56">
        <f>IF(A317&lt;0,C317,'finite population'!$E$4)</f>
        <v>1</v>
      </c>
      <c r="J317" s="56">
        <f t="shared" si="19"/>
        <v>0</v>
      </c>
    </row>
    <row r="318" spans="1:10" x14ac:dyDescent="0.25">
      <c r="A318" s="56">
        <f>C318-'finite population'!$E$4</f>
        <v>302</v>
      </c>
      <c r="B318" s="56">
        <f>IF(C318&lt;'finite population'!$E$5,B317-1,1)</f>
        <v>1</v>
      </c>
      <c r="C318" s="56">
        <v>303</v>
      </c>
      <c r="D318" s="56">
        <f>IF(C318&gt;'finite population'!$E$5,0,IF(A318&gt;0,+D317*B318*$D$9/'finite population'!$E$4,+D317*B318*$D$9/C318))</f>
        <v>0</v>
      </c>
      <c r="E318" s="56">
        <f>IF(C318&gt;'finite population'!$E$5,0,IF(A318&gt;0,+E317*B318*$D$9/'finite population'!$E$4,+E317*B318*$D$9/C318))</f>
        <v>0</v>
      </c>
      <c r="F318" s="56">
        <f t="shared" si="16"/>
        <v>0</v>
      </c>
      <c r="G318" s="56">
        <f t="shared" si="17"/>
        <v>0</v>
      </c>
      <c r="H318" s="56">
        <f t="shared" si="18"/>
        <v>0</v>
      </c>
      <c r="I318" s="56">
        <f>IF(A318&lt;0,C318,'finite population'!$E$4)</f>
        <v>1</v>
      </c>
      <c r="J318" s="56">
        <f t="shared" si="19"/>
        <v>0</v>
      </c>
    </row>
    <row r="319" spans="1:10" x14ac:dyDescent="0.25">
      <c r="A319" s="56">
        <f>C319-'finite population'!$E$4</f>
        <v>303</v>
      </c>
      <c r="B319" s="56">
        <f>IF(C319&lt;'finite population'!$E$5,B318-1,1)</f>
        <v>1</v>
      </c>
      <c r="C319" s="56">
        <v>304</v>
      </c>
      <c r="D319" s="56">
        <f>IF(C319&gt;'finite population'!$E$5,0,IF(A319&gt;0,+D318*B319*$D$9/'finite population'!$E$4,+D318*B319*$D$9/C319))</f>
        <v>0</v>
      </c>
      <c r="E319" s="56">
        <f>IF(C319&gt;'finite population'!$E$5,0,IF(A319&gt;0,+E318*B319*$D$9/'finite population'!$E$4,+E318*B319*$D$9/C319))</f>
        <v>0</v>
      </c>
      <c r="F319" s="56">
        <f t="shared" si="16"/>
        <v>0</v>
      </c>
      <c r="G319" s="56">
        <f t="shared" si="17"/>
        <v>0</v>
      </c>
      <c r="H319" s="56">
        <f t="shared" si="18"/>
        <v>0</v>
      </c>
      <c r="I319" s="56">
        <f>IF(A319&lt;0,C319,'finite population'!$E$4)</f>
        <v>1</v>
      </c>
      <c r="J319" s="56">
        <f t="shared" si="19"/>
        <v>0</v>
      </c>
    </row>
    <row r="320" spans="1:10" x14ac:dyDescent="0.25">
      <c r="A320" s="56">
        <f>C320-'finite population'!$E$4</f>
        <v>304</v>
      </c>
      <c r="B320" s="56">
        <f>IF(C320&lt;'finite population'!$E$5,B319-1,1)</f>
        <v>1</v>
      </c>
      <c r="C320" s="56">
        <v>305</v>
      </c>
      <c r="D320" s="56">
        <f>IF(C320&gt;'finite population'!$E$5,0,IF(A320&gt;0,+D319*B320*$D$9/'finite population'!$E$4,+D319*B320*$D$9/C320))</f>
        <v>0</v>
      </c>
      <c r="E320" s="56">
        <f>IF(C320&gt;'finite population'!$E$5,0,IF(A320&gt;0,+E319*B320*$D$9/'finite population'!$E$4,+E319*B320*$D$9/C320))</f>
        <v>0</v>
      </c>
      <c r="F320" s="56">
        <f t="shared" si="16"/>
        <v>0</v>
      </c>
      <c r="G320" s="56">
        <f t="shared" si="17"/>
        <v>0</v>
      </c>
      <c r="H320" s="56">
        <f t="shared" si="18"/>
        <v>0</v>
      </c>
      <c r="I320" s="56">
        <f>IF(A320&lt;0,C320,'finite population'!$E$4)</f>
        <v>1</v>
      </c>
      <c r="J320" s="56">
        <f t="shared" si="19"/>
        <v>0</v>
      </c>
    </row>
    <row r="321" spans="1:10" x14ac:dyDescent="0.25">
      <c r="A321" s="56">
        <f>C321-'finite population'!$E$4</f>
        <v>305</v>
      </c>
      <c r="B321" s="56">
        <f>IF(C321&lt;'finite population'!$E$5,B320-1,1)</f>
        <v>1</v>
      </c>
      <c r="C321" s="56">
        <v>306</v>
      </c>
      <c r="D321" s="56">
        <f>IF(C321&gt;'finite population'!$E$5,0,IF(A321&gt;0,+D320*B321*$D$9/'finite population'!$E$4,+D320*B321*$D$9/C321))</f>
        <v>0</v>
      </c>
      <c r="E321" s="56">
        <f>IF(C321&gt;'finite population'!$E$5,0,IF(A321&gt;0,+E320*B321*$D$9/'finite population'!$E$4,+E320*B321*$D$9/C321))</f>
        <v>0</v>
      </c>
      <c r="F321" s="56">
        <f t="shared" si="16"/>
        <v>0</v>
      </c>
      <c r="G321" s="56">
        <f t="shared" si="17"/>
        <v>0</v>
      </c>
      <c r="H321" s="56">
        <f t="shared" si="18"/>
        <v>0</v>
      </c>
      <c r="I321" s="56">
        <f>IF(A321&lt;0,C321,'finite population'!$E$4)</f>
        <v>1</v>
      </c>
      <c r="J321" s="56">
        <f t="shared" si="19"/>
        <v>0</v>
      </c>
    </row>
    <row r="322" spans="1:10" x14ac:dyDescent="0.25">
      <c r="A322" s="56">
        <f>C322-'finite population'!$E$4</f>
        <v>306</v>
      </c>
      <c r="B322" s="56">
        <f>IF(C322&lt;'finite population'!$E$5,B321-1,1)</f>
        <v>1</v>
      </c>
      <c r="C322" s="56">
        <v>307</v>
      </c>
      <c r="D322" s="56">
        <f>IF(C322&gt;'finite population'!$E$5,0,IF(A322&gt;0,+D321*B322*$D$9/'finite population'!$E$4,+D321*B322*$D$9/C322))</f>
        <v>0</v>
      </c>
      <c r="E322" s="56">
        <f>IF(C322&gt;'finite population'!$E$5,0,IF(A322&gt;0,+E321*B322*$D$9/'finite population'!$E$4,+E321*B322*$D$9/C322))</f>
        <v>0</v>
      </c>
      <c r="F322" s="56">
        <f t="shared" si="16"/>
        <v>0</v>
      </c>
      <c r="G322" s="56">
        <f t="shared" si="17"/>
        <v>0</v>
      </c>
      <c r="H322" s="56">
        <f t="shared" si="18"/>
        <v>0</v>
      </c>
      <c r="I322" s="56">
        <f>IF(A322&lt;0,C322,'finite population'!$E$4)</f>
        <v>1</v>
      </c>
      <c r="J322" s="56">
        <f t="shared" si="19"/>
        <v>0</v>
      </c>
    </row>
    <row r="323" spans="1:10" x14ac:dyDescent="0.25">
      <c r="A323" s="56">
        <f>C323-'finite population'!$E$4</f>
        <v>307</v>
      </c>
      <c r="B323" s="56">
        <f>IF(C323&lt;'finite population'!$E$5,B322-1,1)</f>
        <v>1</v>
      </c>
      <c r="C323" s="56">
        <v>308</v>
      </c>
      <c r="D323" s="56">
        <f>IF(C323&gt;'finite population'!$E$5,0,IF(A323&gt;0,+D322*B323*$D$9/'finite population'!$E$4,+D322*B323*$D$9/C323))</f>
        <v>0</v>
      </c>
      <c r="E323" s="56">
        <f>IF(C323&gt;'finite population'!$E$5,0,IF(A323&gt;0,+E322*B323*$D$9/'finite population'!$E$4,+E322*B323*$D$9/C323))</f>
        <v>0</v>
      </c>
      <c r="F323" s="56">
        <f t="shared" si="16"/>
        <v>0</v>
      </c>
      <c r="G323" s="56">
        <f t="shared" si="17"/>
        <v>0</v>
      </c>
      <c r="H323" s="56">
        <f t="shared" si="18"/>
        <v>0</v>
      </c>
      <c r="I323" s="56">
        <f>IF(A323&lt;0,C323,'finite population'!$E$4)</f>
        <v>1</v>
      </c>
      <c r="J323" s="56">
        <f t="shared" si="19"/>
        <v>0</v>
      </c>
    </row>
    <row r="324" spans="1:10" x14ac:dyDescent="0.25">
      <c r="A324" s="56">
        <f>C324-'finite population'!$E$4</f>
        <v>308</v>
      </c>
      <c r="B324" s="56">
        <f>IF(C324&lt;'finite population'!$E$5,B323-1,1)</f>
        <v>1</v>
      </c>
      <c r="C324" s="56">
        <v>309</v>
      </c>
      <c r="D324" s="56">
        <f>IF(C324&gt;'finite population'!$E$5,0,IF(A324&gt;0,+D323*B324*$D$9/'finite population'!$E$4,+D323*B324*$D$9/C324))</f>
        <v>0</v>
      </c>
      <c r="E324" s="56">
        <f>IF(C324&gt;'finite population'!$E$5,0,IF(A324&gt;0,+E323*B324*$D$9/'finite population'!$E$4,+E323*B324*$D$9/C324))</f>
        <v>0</v>
      </c>
      <c r="F324" s="56">
        <f t="shared" si="16"/>
        <v>0</v>
      </c>
      <c r="G324" s="56">
        <f t="shared" si="17"/>
        <v>0</v>
      </c>
      <c r="H324" s="56">
        <f t="shared" si="18"/>
        <v>0</v>
      </c>
      <c r="I324" s="56">
        <f>IF(A324&lt;0,C324,'finite population'!$E$4)</f>
        <v>1</v>
      </c>
      <c r="J324" s="56">
        <f t="shared" si="19"/>
        <v>0</v>
      </c>
    </row>
    <row r="325" spans="1:10" x14ac:dyDescent="0.25">
      <c r="A325" s="56">
        <f>C325-'finite population'!$E$4</f>
        <v>309</v>
      </c>
      <c r="B325" s="56">
        <f>IF(C325&lt;'finite population'!$E$5,B324-1,1)</f>
        <v>1</v>
      </c>
      <c r="C325" s="56">
        <v>310</v>
      </c>
      <c r="D325" s="56">
        <f>IF(C325&gt;'finite population'!$E$5,0,IF(A325&gt;0,+D324*B325*$D$9/'finite population'!$E$4,+D324*B325*$D$9/C325))</f>
        <v>0</v>
      </c>
      <c r="E325" s="56">
        <f>IF(C325&gt;'finite population'!$E$5,0,IF(A325&gt;0,+E324*B325*$D$9/'finite population'!$E$4,+E324*B325*$D$9/C325))</f>
        <v>0</v>
      </c>
      <c r="F325" s="56">
        <f t="shared" si="16"/>
        <v>0</v>
      </c>
      <c r="G325" s="56">
        <f t="shared" si="17"/>
        <v>0</v>
      </c>
      <c r="H325" s="56">
        <f t="shared" si="18"/>
        <v>0</v>
      </c>
      <c r="I325" s="56">
        <f>IF(A325&lt;0,C325,'finite population'!$E$4)</f>
        <v>1</v>
      </c>
      <c r="J325" s="56">
        <f t="shared" si="19"/>
        <v>0</v>
      </c>
    </row>
    <row r="326" spans="1:10" x14ac:dyDescent="0.25">
      <c r="A326" s="56">
        <f>C326-'finite population'!$E$4</f>
        <v>310</v>
      </c>
      <c r="B326" s="56">
        <f>IF(C326&lt;'finite population'!$E$5,B325-1,1)</f>
        <v>1</v>
      </c>
      <c r="C326" s="56">
        <v>311</v>
      </c>
      <c r="D326" s="56">
        <f>IF(C326&gt;'finite population'!$E$5,0,IF(A326&gt;0,+D325*B326*$D$9/'finite population'!$E$4,+D325*B326*$D$9/C326))</f>
        <v>0</v>
      </c>
      <c r="E326" s="56">
        <f>IF(C326&gt;'finite population'!$E$5,0,IF(A326&gt;0,+E325*B326*$D$9/'finite population'!$E$4,+E325*B326*$D$9/C326))</f>
        <v>0</v>
      </c>
      <c r="F326" s="56">
        <f t="shared" si="16"/>
        <v>0</v>
      </c>
      <c r="G326" s="56">
        <f t="shared" si="17"/>
        <v>0</v>
      </c>
      <c r="H326" s="56">
        <f t="shared" si="18"/>
        <v>0</v>
      </c>
      <c r="I326" s="56">
        <f>IF(A326&lt;0,C326,'finite population'!$E$4)</f>
        <v>1</v>
      </c>
      <c r="J326" s="56">
        <f t="shared" si="19"/>
        <v>0</v>
      </c>
    </row>
    <row r="327" spans="1:10" x14ac:dyDescent="0.25">
      <c r="A327" s="56">
        <f>C327-'finite population'!$E$4</f>
        <v>311</v>
      </c>
      <c r="B327" s="56">
        <f>IF(C327&lt;'finite population'!$E$5,B326-1,1)</f>
        <v>1</v>
      </c>
      <c r="C327" s="56">
        <v>312</v>
      </c>
      <c r="D327" s="56">
        <f>IF(C327&gt;'finite population'!$E$5,0,IF(A327&gt;0,+D326*B327*$D$9/'finite population'!$E$4,+D326*B327*$D$9/C327))</f>
        <v>0</v>
      </c>
      <c r="E327" s="56">
        <f>IF(C327&gt;'finite population'!$E$5,0,IF(A327&gt;0,+E326*B327*$D$9/'finite population'!$E$4,+E326*B327*$D$9/C327))</f>
        <v>0</v>
      </c>
      <c r="F327" s="56">
        <f t="shared" si="16"/>
        <v>0</v>
      </c>
      <c r="G327" s="56">
        <f t="shared" si="17"/>
        <v>0</v>
      </c>
      <c r="H327" s="56">
        <f t="shared" si="18"/>
        <v>0</v>
      </c>
      <c r="I327" s="56">
        <f>IF(A327&lt;0,C327,'finite population'!$E$4)</f>
        <v>1</v>
      </c>
      <c r="J327" s="56">
        <f t="shared" si="19"/>
        <v>0</v>
      </c>
    </row>
    <row r="328" spans="1:10" x14ac:dyDescent="0.25">
      <c r="A328" s="56">
        <f>C328-'finite population'!$E$4</f>
        <v>312</v>
      </c>
      <c r="B328" s="56">
        <f>IF(C328&lt;'finite population'!$E$5,B327-1,1)</f>
        <v>1</v>
      </c>
      <c r="C328" s="56">
        <v>313</v>
      </c>
      <c r="D328" s="56">
        <f>IF(C328&gt;'finite population'!$E$5,0,IF(A328&gt;0,+D327*B328*$D$9/'finite population'!$E$4,+D327*B328*$D$9/C328))</f>
        <v>0</v>
      </c>
      <c r="E328" s="56">
        <f>IF(C328&gt;'finite population'!$E$5,0,IF(A328&gt;0,+E327*B328*$D$9/'finite population'!$E$4,+E327*B328*$D$9/C328))</f>
        <v>0</v>
      </c>
      <c r="F328" s="56">
        <f t="shared" si="16"/>
        <v>0</v>
      </c>
      <c r="G328" s="56">
        <f t="shared" si="17"/>
        <v>0</v>
      </c>
      <c r="H328" s="56">
        <f t="shared" si="18"/>
        <v>0</v>
      </c>
      <c r="I328" s="56">
        <f>IF(A328&lt;0,C328,'finite population'!$E$4)</f>
        <v>1</v>
      </c>
      <c r="J328" s="56">
        <f t="shared" si="19"/>
        <v>0</v>
      </c>
    </row>
    <row r="329" spans="1:10" x14ac:dyDescent="0.25">
      <c r="A329" s="56">
        <f>C329-'finite population'!$E$4</f>
        <v>313</v>
      </c>
      <c r="B329" s="56">
        <f>IF(C329&lt;'finite population'!$E$5,B328-1,1)</f>
        <v>1</v>
      </c>
      <c r="C329" s="56">
        <v>314</v>
      </c>
      <c r="D329" s="56">
        <f>IF(C329&gt;'finite population'!$E$5,0,IF(A329&gt;0,+D328*B329*$D$9/'finite population'!$E$4,+D328*B329*$D$9/C329))</f>
        <v>0</v>
      </c>
      <c r="E329" s="56">
        <f>IF(C329&gt;'finite population'!$E$5,0,IF(A329&gt;0,+E328*B329*$D$9/'finite population'!$E$4,+E328*B329*$D$9/C329))</f>
        <v>0</v>
      </c>
      <c r="F329" s="56">
        <f t="shared" si="16"/>
        <v>0</v>
      </c>
      <c r="G329" s="56">
        <f t="shared" si="17"/>
        <v>0</v>
      </c>
      <c r="H329" s="56">
        <f t="shared" si="18"/>
        <v>0</v>
      </c>
      <c r="I329" s="56">
        <f>IF(A329&lt;0,C329,'finite population'!$E$4)</f>
        <v>1</v>
      </c>
      <c r="J329" s="56">
        <f t="shared" si="19"/>
        <v>0</v>
      </c>
    </row>
    <row r="330" spans="1:10" x14ac:dyDescent="0.25">
      <c r="A330" s="56">
        <f>C330-'finite population'!$E$4</f>
        <v>314</v>
      </c>
      <c r="B330" s="56">
        <f>IF(C330&lt;'finite population'!$E$5,B329-1,1)</f>
        <v>1</v>
      </c>
      <c r="C330" s="56">
        <v>315</v>
      </c>
      <c r="D330" s="56">
        <f>IF(C330&gt;'finite population'!$E$5,0,IF(A330&gt;0,+D329*B330*$D$9/'finite population'!$E$4,+D329*B330*$D$9/C330))</f>
        <v>0</v>
      </c>
      <c r="E330" s="56">
        <f>IF(C330&gt;'finite population'!$E$5,0,IF(A330&gt;0,+E329*B330*$D$9/'finite population'!$E$4,+E329*B330*$D$9/C330))</f>
        <v>0</v>
      </c>
      <c r="F330" s="56">
        <f t="shared" si="16"/>
        <v>0</v>
      </c>
      <c r="G330" s="56">
        <f t="shared" si="17"/>
        <v>0</v>
      </c>
      <c r="H330" s="56">
        <f t="shared" si="18"/>
        <v>0</v>
      </c>
      <c r="I330" s="56">
        <f>IF(A330&lt;0,C330,'finite population'!$E$4)</f>
        <v>1</v>
      </c>
      <c r="J330" s="56">
        <f t="shared" si="19"/>
        <v>0</v>
      </c>
    </row>
    <row r="331" spans="1:10" x14ac:dyDescent="0.25">
      <c r="A331" s="56">
        <f>C331-'finite population'!$E$4</f>
        <v>315</v>
      </c>
      <c r="B331" s="56">
        <f>IF(C331&lt;'finite population'!$E$5,B330-1,1)</f>
        <v>1</v>
      </c>
      <c r="C331" s="56">
        <v>316</v>
      </c>
      <c r="D331" s="56">
        <f>IF(C331&gt;'finite population'!$E$5,0,IF(A331&gt;0,+D330*B331*$D$9/'finite population'!$E$4,+D330*B331*$D$9/C331))</f>
        <v>0</v>
      </c>
      <c r="E331" s="56">
        <f>IF(C331&gt;'finite population'!$E$5,0,IF(A331&gt;0,+E330*B331*$D$9/'finite population'!$E$4,+E330*B331*$D$9/C331))</f>
        <v>0</v>
      </c>
      <c r="F331" s="56">
        <f t="shared" si="16"/>
        <v>0</v>
      </c>
      <c r="G331" s="56">
        <f t="shared" si="17"/>
        <v>0</v>
      </c>
      <c r="H331" s="56">
        <f t="shared" si="18"/>
        <v>0</v>
      </c>
      <c r="I331" s="56">
        <f>IF(A331&lt;0,C331,'finite population'!$E$4)</f>
        <v>1</v>
      </c>
      <c r="J331" s="56">
        <f t="shared" si="19"/>
        <v>0</v>
      </c>
    </row>
    <row r="332" spans="1:10" x14ac:dyDescent="0.25">
      <c r="A332" s="56">
        <f>C332-'finite population'!$E$4</f>
        <v>316</v>
      </c>
      <c r="B332" s="56">
        <f>IF(C332&lt;'finite population'!$E$5,B331-1,1)</f>
        <v>1</v>
      </c>
      <c r="C332" s="56">
        <v>317</v>
      </c>
      <c r="D332" s="56">
        <f>IF(C332&gt;'finite population'!$E$5,0,IF(A332&gt;0,+D331*B332*$D$9/'finite population'!$E$4,+D331*B332*$D$9/C332))</f>
        <v>0</v>
      </c>
      <c r="E332" s="56">
        <f>IF(C332&gt;'finite population'!$E$5,0,IF(A332&gt;0,+E331*B332*$D$9/'finite population'!$E$4,+E331*B332*$D$9/C332))</f>
        <v>0</v>
      </c>
      <c r="F332" s="56">
        <f t="shared" si="16"/>
        <v>0</v>
      </c>
      <c r="G332" s="56">
        <f t="shared" si="17"/>
        <v>0</v>
      </c>
      <c r="H332" s="56">
        <f t="shared" si="18"/>
        <v>0</v>
      </c>
      <c r="I332" s="56">
        <f>IF(A332&lt;0,C332,'finite population'!$E$4)</f>
        <v>1</v>
      </c>
      <c r="J332" s="56">
        <f t="shared" si="19"/>
        <v>0</v>
      </c>
    </row>
    <row r="333" spans="1:10" x14ac:dyDescent="0.25">
      <c r="A333" s="56">
        <f>C333-'finite population'!$E$4</f>
        <v>317</v>
      </c>
      <c r="B333" s="56">
        <f>IF(C333&lt;'finite population'!$E$5,B332-1,1)</f>
        <v>1</v>
      </c>
      <c r="C333" s="56">
        <v>318</v>
      </c>
      <c r="D333" s="56">
        <f>IF(C333&gt;'finite population'!$E$5,0,IF(A333&gt;0,+D332*B333*$D$9/'finite population'!$E$4,+D332*B333*$D$9/C333))</f>
        <v>0</v>
      </c>
      <c r="E333" s="56">
        <f>IF(C333&gt;'finite population'!$E$5,0,IF(A333&gt;0,+E332*B333*$D$9/'finite population'!$E$4,+E332*B333*$D$9/C333))</f>
        <v>0</v>
      </c>
      <c r="F333" s="56">
        <f t="shared" si="16"/>
        <v>0</v>
      </c>
      <c r="G333" s="56">
        <f t="shared" si="17"/>
        <v>0</v>
      </c>
      <c r="H333" s="56">
        <f t="shared" si="18"/>
        <v>0</v>
      </c>
      <c r="I333" s="56">
        <f>IF(A333&lt;0,C333,'finite population'!$E$4)</f>
        <v>1</v>
      </c>
      <c r="J333" s="56">
        <f t="shared" si="19"/>
        <v>0</v>
      </c>
    </row>
    <row r="334" spans="1:10" x14ac:dyDescent="0.25">
      <c r="A334" s="56">
        <f>C334-'finite population'!$E$4</f>
        <v>318</v>
      </c>
      <c r="B334" s="56">
        <f>IF(C334&lt;'finite population'!$E$5,B333-1,1)</f>
        <v>1</v>
      </c>
      <c r="C334" s="56">
        <v>319</v>
      </c>
      <c r="D334" s="56">
        <f>IF(C334&gt;'finite population'!$E$5,0,IF(A334&gt;0,+D333*B334*$D$9/'finite population'!$E$4,+D333*B334*$D$9/C334))</f>
        <v>0</v>
      </c>
      <c r="E334" s="56">
        <f>IF(C334&gt;'finite population'!$E$5,0,IF(A334&gt;0,+E333*B334*$D$9/'finite population'!$E$4,+E333*B334*$D$9/C334))</f>
        <v>0</v>
      </c>
      <c r="F334" s="56">
        <f t="shared" si="16"/>
        <v>0</v>
      </c>
      <c r="G334" s="56">
        <f t="shared" si="17"/>
        <v>0</v>
      </c>
      <c r="H334" s="56">
        <f t="shared" si="18"/>
        <v>0</v>
      </c>
      <c r="I334" s="56">
        <f>IF(A334&lt;0,C334,'finite population'!$E$4)</f>
        <v>1</v>
      </c>
      <c r="J334" s="56">
        <f t="shared" si="19"/>
        <v>0</v>
      </c>
    </row>
    <row r="335" spans="1:10" x14ac:dyDescent="0.25">
      <c r="A335" s="56">
        <f>C335-'finite population'!$E$4</f>
        <v>319</v>
      </c>
      <c r="B335" s="56">
        <f>IF(C335&lt;'finite population'!$E$5,B334-1,1)</f>
        <v>1</v>
      </c>
      <c r="C335" s="56">
        <v>320</v>
      </c>
      <c r="D335" s="56">
        <f>IF(C335&gt;'finite population'!$E$5,0,IF(A335&gt;0,+D334*B335*$D$9/'finite population'!$E$4,+D334*B335*$D$9/C335))</f>
        <v>0</v>
      </c>
      <c r="E335" s="56">
        <f>IF(C335&gt;'finite population'!$E$5,0,IF(A335&gt;0,+E334*B335*$D$9/'finite population'!$E$4,+E334*B335*$D$9/C335))</f>
        <v>0</v>
      </c>
      <c r="F335" s="56">
        <f t="shared" ref="F335:F398" si="20">IF(A335&gt;0,+A335*E335,0)</f>
        <v>0</v>
      </c>
      <c r="G335" s="56">
        <f t="shared" ref="G335:G398" si="21">IF(A335&lt;0,+C335*E335,0)</f>
        <v>0</v>
      </c>
      <c r="H335" s="56">
        <f t="shared" ref="H335:H398" si="22">IF(A335&lt;0,E335,0)</f>
        <v>0</v>
      </c>
      <c r="I335" s="56">
        <f>IF(A335&lt;0,C335,'finite population'!$E$4)</f>
        <v>1</v>
      </c>
      <c r="J335" s="56">
        <f t="shared" ref="J335:J398" si="23">I335*E335</f>
        <v>0</v>
      </c>
    </row>
    <row r="336" spans="1:10" x14ac:dyDescent="0.25">
      <c r="A336" s="56">
        <f>C336-'finite population'!$E$4</f>
        <v>320</v>
      </c>
      <c r="B336" s="56">
        <f>IF(C336&lt;'finite population'!$E$5,B335-1,1)</f>
        <v>1</v>
      </c>
      <c r="C336" s="56">
        <v>321</v>
      </c>
      <c r="D336" s="56">
        <f>IF(C336&gt;'finite population'!$E$5,0,IF(A336&gt;0,+D335*B336*$D$9/'finite population'!$E$4,+D335*B336*$D$9/C336))</f>
        <v>0</v>
      </c>
      <c r="E336" s="56">
        <f>IF(C336&gt;'finite population'!$E$5,0,IF(A336&gt;0,+E335*B336*$D$9/'finite population'!$E$4,+E335*B336*$D$9/C336))</f>
        <v>0</v>
      </c>
      <c r="F336" s="56">
        <f t="shared" si="20"/>
        <v>0</v>
      </c>
      <c r="G336" s="56">
        <f t="shared" si="21"/>
        <v>0</v>
      </c>
      <c r="H336" s="56">
        <f t="shared" si="22"/>
        <v>0</v>
      </c>
      <c r="I336" s="56">
        <f>IF(A336&lt;0,C336,'finite population'!$E$4)</f>
        <v>1</v>
      </c>
      <c r="J336" s="56">
        <f t="shared" si="23"/>
        <v>0</v>
      </c>
    </row>
    <row r="337" spans="1:10" x14ac:dyDescent="0.25">
      <c r="A337" s="56">
        <f>C337-'finite population'!$E$4</f>
        <v>321</v>
      </c>
      <c r="B337" s="56">
        <f>IF(C337&lt;'finite population'!$E$5,B336-1,1)</f>
        <v>1</v>
      </c>
      <c r="C337" s="56">
        <v>322</v>
      </c>
      <c r="D337" s="56">
        <f>IF(C337&gt;'finite population'!$E$5,0,IF(A337&gt;0,+D336*B337*$D$9/'finite population'!$E$4,+D336*B337*$D$9/C337))</f>
        <v>0</v>
      </c>
      <c r="E337" s="56">
        <f>IF(C337&gt;'finite population'!$E$5,0,IF(A337&gt;0,+E336*B337*$D$9/'finite population'!$E$4,+E336*B337*$D$9/C337))</f>
        <v>0</v>
      </c>
      <c r="F337" s="56">
        <f t="shared" si="20"/>
        <v>0</v>
      </c>
      <c r="G337" s="56">
        <f t="shared" si="21"/>
        <v>0</v>
      </c>
      <c r="H337" s="56">
        <f t="shared" si="22"/>
        <v>0</v>
      </c>
      <c r="I337" s="56">
        <f>IF(A337&lt;0,C337,'finite population'!$E$4)</f>
        <v>1</v>
      </c>
      <c r="J337" s="56">
        <f t="shared" si="23"/>
        <v>0</v>
      </c>
    </row>
    <row r="338" spans="1:10" x14ac:dyDescent="0.25">
      <c r="A338" s="56">
        <f>C338-'finite population'!$E$4</f>
        <v>322</v>
      </c>
      <c r="B338" s="56">
        <f>IF(C338&lt;'finite population'!$E$5,B337-1,1)</f>
        <v>1</v>
      </c>
      <c r="C338" s="56">
        <v>323</v>
      </c>
      <c r="D338" s="56">
        <f>IF(C338&gt;'finite population'!$E$5,0,IF(A338&gt;0,+D337*B338*$D$9/'finite population'!$E$4,+D337*B338*$D$9/C338))</f>
        <v>0</v>
      </c>
      <c r="E338" s="56">
        <f>IF(C338&gt;'finite population'!$E$5,0,IF(A338&gt;0,+E337*B338*$D$9/'finite population'!$E$4,+E337*B338*$D$9/C338))</f>
        <v>0</v>
      </c>
      <c r="F338" s="56">
        <f t="shared" si="20"/>
        <v>0</v>
      </c>
      <c r="G338" s="56">
        <f t="shared" si="21"/>
        <v>0</v>
      </c>
      <c r="H338" s="56">
        <f t="shared" si="22"/>
        <v>0</v>
      </c>
      <c r="I338" s="56">
        <f>IF(A338&lt;0,C338,'finite population'!$E$4)</f>
        <v>1</v>
      </c>
      <c r="J338" s="56">
        <f t="shared" si="23"/>
        <v>0</v>
      </c>
    </row>
    <row r="339" spans="1:10" x14ac:dyDescent="0.25">
      <c r="A339" s="56">
        <f>C339-'finite population'!$E$4</f>
        <v>323</v>
      </c>
      <c r="B339" s="56">
        <f>IF(C339&lt;'finite population'!$E$5,B338-1,1)</f>
        <v>1</v>
      </c>
      <c r="C339" s="56">
        <v>324</v>
      </c>
      <c r="D339" s="56">
        <f>IF(C339&gt;'finite population'!$E$5,0,IF(A339&gt;0,+D338*B339*$D$9/'finite population'!$E$4,+D338*B339*$D$9/C339))</f>
        <v>0</v>
      </c>
      <c r="E339" s="56">
        <f>IF(C339&gt;'finite population'!$E$5,0,IF(A339&gt;0,+E338*B339*$D$9/'finite population'!$E$4,+E338*B339*$D$9/C339))</f>
        <v>0</v>
      </c>
      <c r="F339" s="56">
        <f t="shared" si="20"/>
        <v>0</v>
      </c>
      <c r="G339" s="56">
        <f t="shared" si="21"/>
        <v>0</v>
      </c>
      <c r="H339" s="56">
        <f t="shared" si="22"/>
        <v>0</v>
      </c>
      <c r="I339" s="56">
        <f>IF(A339&lt;0,C339,'finite population'!$E$4)</f>
        <v>1</v>
      </c>
      <c r="J339" s="56">
        <f t="shared" si="23"/>
        <v>0</v>
      </c>
    </row>
    <row r="340" spans="1:10" x14ac:dyDescent="0.25">
      <c r="A340" s="56">
        <f>C340-'finite population'!$E$4</f>
        <v>324</v>
      </c>
      <c r="B340" s="56">
        <f>IF(C340&lt;'finite population'!$E$5,B339-1,1)</f>
        <v>1</v>
      </c>
      <c r="C340" s="56">
        <v>325</v>
      </c>
      <c r="D340" s="56">
        <f>IF(C340&gt;'finite population'!$E$5,0,IF(A340&gt;0,+D339*B340*$D$9/'finite population'!$E$4,+D339*B340*$D$9/C340))</f>
        <v>0</v>
      </c>
      <c r="E340" s="56">
        <f>IF(C340&gt;'finite population'!$E$5,0,IF(A340&gt;0,+E339*B340*$D$9/'finite population'!$E$4,+E339*B340*$D$9/C340))</f>
        <v>0</v>
      </c>
      <c r="F340" s="56">
        <f t="shared" si="20"/>
        <v>0</v>
      </c>
      <c r="G340" s="56">
        <f t="shared" si="21"/>
        <v>0</v>
      </c>
      <c r="H340" s="56">
        <f t="shared" si="22"/>
        <v>0</v>
      </c>
      <c r="I340" s="56">
        <f>IF(A340&lt;0,C340,'finite population'!$E$4)</f>
        <v>1</v>
      </c>
      <c r="J340" s="56">
        <f t="shared" si="23"/>
        <v>0</v>
      </c>
    </row>
    <row r="341" spans="1:10" x14ac:dyDescent="0.25">
      <c r="A341" s="56">
        <f>C341-'finite population'!$E$4</f>
        <v>325</v>
      </c>
      <c r="B341" s="56">
        <f>IF(C341&lt;'finite population'!$E$5,B340-1,1)</f>
        <v>1</v>
      </c>
      <c r="C341" s="56">
        <v>326</v>
      </c>
      <c r="D341" s="56">
        <f>IF(C341&gt;'finite population'!$E$5,0,IF(A341&gt;0,+D340*B341*$D$9/'finite population'!$E$4,+D340*B341*$D$9/C341))</f>
        <v>0</v>
      </c>
      <c r="E341" s="56">
        <f>IF(C341&gt;'finite population'!$E$5,0,IF(A341&gt;0,+E340*B341*$D$9/'finite population'!$E$4,+E340*B341*$D$9/C341))</f>
        <v>0</v>
      </c>
      <c r="F341" s="56">
        <f t="shared" si="20"/>
        <v>0</v>
      </c>
      <c r="G341" s="56">
        <f t="shared" si="21"/>
        <v>0</v>
      </c>
      <c r="H341" s="56">
        <f t="shared" si="22"/>
        <v>0</v>
      </c>
      <c r="I341" s="56">
        <f>IF(A341&lt;0,C341,'finite population'!$E$4)</f>
        <v>1</v>
      </c>
      <c r="J341" s="56">
        <f t="shared" si="23"/>
        <v>0</v>
      </c>
    </row>
    <row r="342" spans="1:10" x14ac:dyDescent="0.25">
      <c r="A342" s="56">
        <f>C342-'finite population'!$E$4</f>
        <v>326</v>
      </c>
      <c r="B342" s="56">
        <f>IF(C342&lt;'finite population'!$E$5,B341-1,1)</f>
        <v>1</v>
      </c>
      <c r="C342" s="56">
        <v>327</v>
      </c>
      <c r="D342" s="56">
        <f>IF(C342&gt;'finite population'!$E$5,0,IF(A342&gt;0,+D341*B342*$D$9/'finite population'!$E$4,+D341*B342*$D$9/C342))</f>
        <v>0</v>
      </c>
      <c r="E342" s="56">
        <f>IF(C342&gt;'finite population'!$E$5,0,IF(A342&gt;0,+E341*B342*$D$9/'finite population'!$E$4,+E341*B342*$D$9/C342))</f>
        <v>0</v>
      </c>
      <c r="F342" s="56">
        <f t="shared" si="20"/>
        <v>0</v>
      </c>
      <c r="G342" s="56">
        <f t="shared" si="21"/>
        <v>0</v>
      </c>
      <c r="H342" s="56">
        <f t="shared" si="22"/>
        <v>0</v>
      </c>
      <c r="I342" s="56">
        <f>IF(A342&lt;0,C342,'finite population'!$E$4)</f>
        <v>1</v>
      </c>
      <c r="J342" s="56">
        <f t="shared" si="23"/>
        <v>0</v>
      </c>
    </row>
    <row r="343" spans="1:10" x14ac:dyDescent="0.25">
      <c r="A343" s="56">
        <f>C343-'finite population'!$E$4</f>
        <v>327</v>
      </c>
      <c r="B343" s="56">
        <f>IF(C343&lt;'finite population'!$E$5,B342-1,1)</f>
        <v>1</v>
      </c>
      <c r="C343" s="56">
        <v>328</v>
      </c>
      <c r="D343" s="56">
        <f>IF(C343&gt;'finite population'!$E$5,0,IF(A343&gt;0,+D342*B343*$D$9/'finite population'!$E$4,+D342*B343*$D$9/C343))</f>
        <v>0</v>
      </c>
      <c r="E343" s="56">
        <f>IF(C343&gt;'finite population'!$E$5,0,IF(A343&gt;0,+E342*B343*$D$9/'finite population'!$E$4,+E342*B343*$D$9/C343))</f>
        <v>0</v>
      </c>
      <c r="F343" s="56">
        <f t="shared" si="20"/>
        <v>0</v>
      </c>
      <c r="G343" s="56">
        <f t="shared" si="21"/>
        <v>0</v>
      </c>
      <c r="H343" s="56">
        <f t="shared" si="22"/>
        <v>0</v>
      </c>
      <c r="I343" s="56">
        <f>IF(A343&lt;0,C343,'finite population'!$E$4)</f>
        <v>1</v>
      </c>
      <c r="J343" s="56">
        <f t="shared" si="23"/>
        <v>0</v>
      </c>
    </row>
    <row r="344" spans="1:10" x14ac:dyDescent="0.25">
      <c r="A344" s="56">
        <f>C344-'finite population'!$E$4</f>
        <v>328</v>
      </c>
      <c r="B344" s="56">
        <f>IF(C344&lt;'finite population'!$E$5,B343-1,1)</f>
        <v>1</v>
      </c>
      <c r="C344" s="56">
        <v>329</v>
      </c>
      <c r="D344" s="56">
        <f>IF(C344&gt;'finite population'!$E$5,0,IF(A344&gt;0,+D343*B344*$D$9/'finite population'!$E$4,+D343*B344*$D$9/C344))</f>
        <v>0</v>
      </c>
      <c r="E344" s="56">
        <f>IF(C344&gt;'finite population'!$E$5,0,IF(A344&gt;0,+E343*B344*$D$9/'finite population'!$E$4,+E343*B344*$D$9/C344))</f>
        <v>0</v>
      </c>
      <c r="F344" s="56">
        <f t="shared" si="20"/>
        <v>0</v>
      </c>
      <c r="G344" s="56">
        <f t="shared" si="21"/>
        <v>0</v>
      </c>
      <c r="H344" s="56">
        <f t="shared" si="22"/>
        <v>0</v>
      </c>
      <c r="I344" s="56">
        <f>IF(A344&lt;0,C344,'finite population'!$E$4)</f>
        <v>1</v>
      </c>
      <c r="J344" s="56">
        <f t="shared" si="23"/>
        <v>0</v>
      </c>
    </row>
    <row r="345" spans="1:10" x14ac:dyDescent="0.25">
      <c r="A345" s="56">
        <f>C345-'finite population'!$E$4</f>
        <v>329</v>
      </c>
      <c r="B345" s="56">
        <f>IF(C345&lt;'finite population'!$E$5,B344-1,1)</f>
        <v>1</v>
      </c>
      <c r="C345" s="56">
        <v>330</v>
      </c>
      <c r="D345" s="56">
        <f>IF(C345&gt;'finite population'!$E$5,0,IF(A345&gt;0,+D344*B345*$D$9/'finite population'!$E$4,+D344*B345*$D$9/C345))</f>
        <v>0</v>
      </c>
      <c r="E345" s="56">
        <f>IF(C345&gt;'finite population'!$E$5,0,IF(A345&gt;0,+E344*B345*$D$9/'finite population'!$E$4,+E344*B345*$D$9/C345))</f>
        <v>0</v>
      </c>
      <c r="F345" s="56">
        <f t="shared" si="20"/>
        <v>0</v>
      </c>
      <c r="G345" s="56">
        <f t="shared" si="21"/>
        <v>0</v>
      </c>
      <c r="H345" s="56">
        <f t="shared" si="22"/>
        <v>0</v>
      </c>
      <c r="I345" s="56">
        <f>IF(A345&lt;0,C345,'finite population'!$E$4)</f>
        <v>1</v>
      </c>
      <c r="J345" s="56">
        <f t="shared" si="23"/>
        <v>0</v>
      </c>
    </row>
    <row r="346" spans="1:10" x14ac:dyDescent="0.25">
      <c r="A346" s="56">
        <f>C346-'finite population'!$E$4</f>
        <v>330</v>
      </c>
      <c r="B346" s="56">
        <f>IF(C346&lt;'finite population'!$E$5,B345-1,1)</f>
        <v>1</v>
      </c>
      <c r="C346" s="56">
        <v>331</v>
      </c>
      <c r="D346" s="56">
        <f>IF(C346&gt;'finite population'!$E$5,0,IF(A346&gt;0,+D345*B346*$D$9/'finite population'!$E$4,+D345*B346*$D$9/C346))</f>
        <v>0</v>
      </c>
      <c r="E346" s="56">
        <f>IF(C346&gt;'finite population'!$E$5,0,IF(A346&gt;0,+E345*B346*$D$9/'finite population'!$E$4,+E345*B346*$D$9/C346))</f>
        <v>0</v>
      </c>
      <c r="F346" s="56">
        <f t="shared" si="20"/>
        <v>0</v>
      </c>
      <c r="G346" s="56">
        <f t="shared" si="21"/>
        <v>0</v>
      </c>
      <c r="H346" s="56">
        <f t="shared" si="22"/>
        <v>0</v>
      </c>
      <c r="I346" s="56">
        <f>IF(A346&lt;0,C346,'finite population'!$E$4)</f>
        <v>1</v>
      </c>
      <c r="J346" s="56">
        <f t="shared" si="23"/>
        <v>0</v>
      </c>
    </row>
    <row r="347" spans="1:10" x14ac:dyDescent="0.25">
      <c r="A347" s="56">
        <f>C347-'finite population'!$E$4</f>
        <v>331</v>
      </c>
      <c r="B347" s="56">
        <f>IF(C347&lt;'finite population'!$E$5,B346-1,1)</f>
        <v>1</v>
      </c>
      <c r="C347" s="56">
        <v>332</v>
      </c>
      <c r="D347" s="56">
        <f>IF(C347&gt;'finite population'!$E$5,0,IF(A347&gt;0,+D346*B347*$D$9/'finite population'!$E$4,+D346*B347*$D$9/C347))</f>
        <v>0</v>
      </c>
      <c r="E347" s="56">
        <f>IF(C347&gt;'finite population'!$E$5,0,IF(A347&gt;0,+E346*B347*$D$9/'finite population'!$E$4,+E346*B347*$D$9/C347))</f>
        <v>0</v>
      </c>
      <c r="F347" s="56">
        <f t="shared" si="20"/>
        <v>0</v>
      </c>
      <c r="G347" s="56">
        <f t="shared" si="21"/>
        <v>0</v>
      </c>
      <c r="H347" s="56">
        <f t="shared" si="22"/>
        <v>0</v>
      </c>
      <c r="I347" s="56">
        <f>IF(A347&lt;0,C347,'finite population'!$E$4)</f>
        <v>1</v>
      </c>
      <c r="J347" s="56">
        <f t="shared" si="23"/>
        <v>0</v>
      </c>
    </row>
    <row r="348" spans="1:10" x14ac:dyDescent="0.25">
      <c r="A348" s="56">
        <f>C348-'finite population'!$E$4</f>
        <v>332</v>
      </c>
      <c r="B348" s="56">
        <f>IF(C348&lt;'finite population'!$E$5,B347-1,1)</f>
        <v>1</v>
      </c>
      <c r="C348" s="56">
        <v>333</v>
      </c>
      <c r="D348" s="56">
        <f>IF(C348&gt;'finite population'!$E$5,0,IF(A348&gt;0,+D347*B348*$D$9/'finite population'!$E$4,+D347*B348*$D$9/C348))</f>
        <v>0</v>
      </c>
      <c r="E348" s="56">
        <f>IF(C348&gt;'finite population'!$E$5,0,IF(A348&gt;0,+E347*B348*$D$9/'finite population'!$E$4,+E347*B348*$D$9/C348))</f>
        <v>0</v>
      </c>
      <c r="F348" s="56">
        <f t="shared" si="20"/>
        <v>0</v>
      </c>
      <c r="G348" s="56">
        <f t="shared" si="21"/>
        <v>0</v>
      </c>
      <c r="H348" s="56">
        <f t="shared" si="22"/>
        <v>0</v>
      </c>
      <c r="I348" s="56">
        <f>IF(A348&lt;0,C348,'finite population'!$E$4)</f>
        <v>1</v>
      </c>
      <c r="J348" s="56">
        <f t="shared" si="23"/>
        <v>0</v>
      </c>
    </row>
    <row r="349" spans="1:10" x14ac:dyDescent="0.25">
      <c r="A349" s="56">
        <f>C349-'finite population'!$E$4</f>
        <v>333</v>
      </c>
      <c r="B349" s="56">
        <f>IF(C349&lt;'finite population'!$E$5,B348-1,1)</f>
        <v>1</v>
      </c>
      <c r="C349" s="56">
        <v>334</v>
      </c>
      <c r="D349" s="56">
        <f>IF(C349&gt;'finite population'!$E$5,0,IF(A349&gt;0,+D348*B349*$D$9/'finite population'!$E$4,+D348*B349*$D$9/C349))</f>
        <v>0</v>
      </c>
      <c r="E349" s="56">
        <f>IF(C349&gt;'finite population'!$E$5,0,IF(A349&gt;0,+E348*B349*$D$9/'finite population'!$E$4,+E348*B349*$D$9/C349))</f>
        <v>0</v>
      </c>
      <c r="F349" s="56">
        <f t="shared" si="20"/>
        <v>0</v>
      </c>
      <c r="G349" s="56">
        <f t="shared" si="21"/>
        <v>0</v>
      </c>
      <c r="H349" s="56">
        <f t="shared" si="22"/>
        <v>0</v>
      </c>
      <c r="I349" s="56">
        <f>IF(A349&lt;0,C349,'finite population'!$E$4)</f>
        <v>1</v>
      </c>
      <c r="J349" s="56">
        <f t="shared" si="23"/>
        <v>0</v>
      </c>
    </row>
    <row r="350" spans="1:10" x14ac:dyDescent="0.25">
      <c r="A350" s="56">
        <f>C350-'finite population'!$E$4</f>
        <v>334</v>
      </c>
      <c r="B350" s="56">
        <f>IF(C350&lt;'finite population'!$E$5,B349-1,1)</f>
        <v>1</v>
      </c>
      <c r="C350" s="56">
        <v>335</v>
      </c>
      <c r="D350" s="56">
        <f>IF(C350&gt;'finite population'!$E$5,0,IF(A350&gt;0,+D349*B350*$D$9/'finite population'!$E$4,+D349*B350*$D$9/C350))</f>
        <v>0</v>
      </c>
      <c r="E350" s="56">
        <f>IF(C350&gt;'finite population'!$E$5,0,IF(A350&gt;0,+E349*B350*$D$9/'finite population'!$E$4,+E349*B350*$D$9/C350))</f>
        <v>0</v>
      </c>
      <c r="F350" s="56">
        <f t="shared" si="20"/>
        <v>0</v>
      </c>
      <c r="G350" s="56">
        <f t="shared" si="21"/>
        <v>0</v>
      </c>
      <c r="H350" s="56">
        <f t="shared" si="22"/>
        <v>0</v>
      </c>
      <c r="I350" s="56">
        <f>IF(A350&lt;0,C350,'finite population'!$E$4)</f>
        <v>1</v>
      </c>
      <c r="J350" s="56">
        <f t="shared" si="23"/>
        <v>0</v>
      </c>
    </row>
    <row r="351" spans="1:10" x14ac:dyDescent="0.25">
      <c r="A351" s="56">
        <f>C351-'finite population'!$E$4</f>
        <v>335</v>
      </c>
      <c r="B351" s="56">
        <f>IF(C351&lt;'finite population'!$E$5,B350-1,1)</f>
        <v>1</v>
      </c>
      <c r="C351" s="56">
        <v>336</v>
      </c>
      <c r="D351" s="56">
        <f>IF(C351&gt;'finite population'!$E$5,0,IF(A351&gt;0,+D350*B351*$D$9/'finite population'!$E$4,+D350*B351*$D$9/C351))</f>
        <v>0</v>
      </c>
      <c r="E351" s="56">
        <f>IF(C351&gt;'finite population'!$E$5,0,IF(A351&gt;0,+E350*B351*$D$9/'finite population'!$E$4,+E350*B351*$D$9/C351))</f>
        <v>0</v>
      </c>
      <c r="F351" s="56">
        <f t="shared" si="20"/>
        <v>0</v>
      </c>
      <c r="G351" s="56">
        <f t="shared" si="21"/>
        <v>0</v>
      </c>
      <c r="H351" s="56">
        <f t="shared" si="22"/>
        <v>0</v>
      </c>
      <c r="I351" s="56">
        <f>IF(A351&lt;0,C351,'finite population'!$E$4)</f>
        <v>1</v>
      </c>
      <c r="J351" s="56">
        <f t="shared" si="23"/>
        <v>0</v>
      </c>
    </row>
    <row r="352" spans="1:10" x14ac:dyDescent="0.25">
      <c r="A352" s="56">
        <f>C352-'finite population'!$E$4</f>
        <v>336</v>
      </c>
      <c r="B352" s="56">
        <f>IF(C352&lt;'finite population'!$E$5,B351-1,1)</f>
        <v>1</v>
      </c>
      <c r="C352" s="56">
        <v>337</v>
      </c>
      <c r="D352" s="56">
        <f>IF(C352&gt;'finite population'!$E$5,0,IF(A352&gt;0,+D351*B352*$D$9/'finite population'!$E$4,+D351*B352*$D$9/C352))</f>
        <v>0</v>
      </c>
      <c r="E352" s="56">
        <f>IF(C352&gt;'finite population'!$E$5,0,IF(A352&gt;0,+E351*B352*$D$9/'finite population'!$E$4,+E351*B352*$D$9/C352))</f>
        <v>0</v>
      </c>
      <c r="F352" s="56">
        <f t="shared" si="20"/>
        <v>0</v>
      </c>
      <c r="G352" s="56">
        <f t="shared" si="21"/>
        <v>0</v>
      </c>
      <c r="H352" s="56">
        <f t="shared" si="22"/>
        <v>0</v>
      </c>
      <c r="I352" s="56">
        <f>IF(A352&lt;0,C352,'finite population'!$E$4)</f>
        <v>1</v>
      </c>
      <c r="J352" s="56">
        <f t="shared" si="23"/>
        <v>0</v>
      </c>
    </row>
    <row r="353" spans="1:10" x14ac:dyDescent="0.25">
      <c r="A353" s="56">
        <f>C353-'finite population'!$E$4</f>
        <v>337</v>
      </c>
      <c r="B353" s="56">
        <f>IF(C353&lt;'finite population'!$E$5,B352-1,1)</f>
        <v>1</v>
      </c>
      <c r="C353" s="56">
        <v>338</v>
      </c>
      <c r="D353" s="56">
        <f>IF(C353&gt;'finite population'!$E$5,0,IF(A353&gt;0,+D352*B353*$D$9/'finite population'!$E$4,+D352*B353*$D$9/C353))</f>
        <v>0</v>
      </c>
      <c r="E353" s="56">
        <f>IF(C353&gt;'finite population'!$E$5,0,IF(A353&gt;0,+E352*B353*$D$9/'finite population'!$E$4,+E352*B353*$D$9/C353))</f>
        <v>0</v>
      </c>
      <c r="F353" s="56">
        <f t="shared" si="20"/>
        <v>0</v>
      </c>
      <c r="G353" s="56">
        <f t="shared" si="21"/>
        <v>0</v>
      </c>
      <c r="H353" s="56">
        <f t="shared" si="22"/>
        <v>0</v>
      </c>
      <c r="I353" s="56">
        <f>IF(A353&lt;0,C353,'finite population'!$E$4)</f>
        <v>1</v>
      </c>
      <c r="J353" s="56">
        <f t="shared" si="23"/>
        <v>0</v>
      </c>
    </row>
    <row r="354" spans="1:10" x14ac:dyDescent="0.25">
      <c r="A354" s="56">
        <f>C354-'finite population'!$E$4</f>
        <v>338</v>
      </c>
      <c r="B354" s="56">
        <f>IF(C354&lt;'finite population'!$E$5,B353-1,1)</f>
        <v>1</v>
      </c>
      <c r="C354" s="56">
        <v>339</v>
      </c>
      <c r="D354" s="56">
        <f>IF(C354&gt;'finite population'!$E$5,0,IF(A354&gt;0,+D353*B354*$D$9/'finite population'!$E$4,+D353*B354*$D$9/C354))</f>
        <v>0</v>
      </c>
      <c r="E354" s="56">
        <f>IF(C354&gt;'finite population'!$E$5,0,IF(A354&gt;0,+E353*B354*$D$9/'finite population'!$E$4,+E353*B354*$D$9/C354))</f>
        <v>0</v>
      </c>
      <c r="F354" s="56">
        <f t="shared" si="20"/>
        <v>0</v>
      </c>
      <c r="G354" s="56">
        <f t="shared" si="21"/>
        <v>0</v>
      </c>
      <c r="H354" s="56">
        <f t="shared" si="22"/>
        <v>0</v>
      </c>
      <c r="I354" s="56">
        <f>IF(A354&lt;0,C354,'finite population'!$E$4)</f>
        <v>1</v>
      </c>
      <c r="J354" s="56">
        <f t="shared" si="23"/>
        <v>0</v>
      </c>
    </row>
    <row r="355" spans="1:10" x14ac:dyDescent="0.25">
      <c r="A355" s="56">
        <f>C355-'finite population'!$E$4</f>
        <v>339</v>
      </c>
      <c r="B355" s="56">
        <f>IF(C355&lt;'finite population'!$E$5,B354-1,1)</f>
        <v>1</v>
      </c>
      <c r="C355" s="56">
        <v>340</v>
      </c>
      <c r="D355" s="56">
        <f>IF(C355&gt;'finite population'!$E$5,0,IF(A355&gt;0,+D354*B355*$D$9/'finite population'!$E$4,+D354*B355*$D$9/C355))</f>
        <v>0</v>
      </c>
      <c r="E355" s="56">
        <f>IF(C355&gt;'finite population'!$E$5,0,IF(A355&gt;0,+E354*B355*$D$9/'finite population'!$E$4,+E354*B355*$D$9/C355))</f>
        <v>0</v>
      </c>
      <c r="F355" s="56">
        <f t="shared" si="20"/>
        <v>0</v>
      </c>
      <c r="G355" s="56">
        <f t="shared" si="21"/>
        <v>0</v>
      </c>
      <c r="H355" s="56">
        <f t="shared" si="22"/>
        <v>0</v>
      </c>
      <c r="I355" s="56">
        <f>IF(A355&lt;0,C355,'finite population'!$E$4)</f>
        <v>1</v>
      </c>
      <c r="J355" s="56">
        <f t="shared" si="23"/>
        <v>0</v>
      </c>
    </row>
    <row r="356" spans="1:10" x14ac:dyDescent="0.25">
      <c r="A356" s="56">
        <f>C356-'finite population'!$E$4</f>
        <v>340</v>
      </c>
      <c r="B356" s="56">
        <f>IF(C356&lt;'finite population'!$E$5,B355-1,1)</f>
        <v>1</v>
      </c>
      <c r="C356" s="56">
        <v>341</v>
      </c>
      <c r="D356" s="56">
        <f>IF(C356&gt;'finite population'!$E$5,0,IF(A356&gt;0,+D355*B356*$D$9/'finite population'!$E$4,+D355*B356*$D$9/C356))</f>
        <v>0</v>
      </c>
      <c r="E356" s="56">
        <f>IF(C356&gt;'finite population'!$E$5,0,IF(A356&gt;0,+E355*B356*$D$9/'finite population'!$E$4,+E355*B356*$D$9/C356))</f>
        <v>0</v>
      </c>
      <c r="F356" s="56">
        <f t="shared" si="20"/>
        <v>0</v>
      </c>
      <c r="G356" s="56">
        <f t="shared" si="21"/>
        <v>0</v>
      </c>
      <c r="H356" s="56">
        <f t="shared" si="22"/>
        <v>0</v>
      </c>
      <c r="I356" s="56">
        <f>IF(A356&lt;0,C356,'finite population'!$E$4)</f>
        <v>1</v>
      </c>
      <c r="J356" s="56">
        <f t="shared" si="23"/>
        <v>0</v>
      </c>
    </row>
    <row r="357" spans="1:10" x14ac:dyDescent="0.25">
      <c r="A357" s="56">
        <f>C357-'finite population'!$E$4</f>
        <v>341</v>
      </c>
      <c r="B357" s="56">
        <f>IF(C357&lt;'finite population'!$E$5,B356-1,1)</f>
        <v>1</v>
      </c>
      <c r="C357" s="56">
        <v>342</v>
      </c>
      <c r="D357" s="56">
        <f>IF(C357&gt;'finite population'!$E$5,0,IF(A357&gt;0,+D356*B357*$D$9/'finite population'!$E$4,+D356*B357*$D$9/C357))</f>
        <v>0</v>
      </c>
      <c r="E357" s="56">
        <f>IF(C357&gt;'finite population'!$E$5,0,IF(A357&gt;0,+E356*B357*$D$9/'finite population'!$E$4,+E356*B357*$D$9/C357))</f>
        <v>0</v>
      </c>
      <c r="F357" s="56">
        <f t="shared" si="20"/>
        <v>0</v>
      </c>
      <c r="G357" s="56">
        <f t="shared" si="21"/>
        <v>0</v>
      </c>
      <c r="H357" s="56">
        <f t="shared" si="22"/>
        <v>0</v>
      </c>
      <c r="I357" s="56">
        <f>IF(A357&lt;0,C357,'finite population'!$E$4)</f>
        <v>1</v>
      </c>
      <c r="J357" s="56">
        <f t="shared" si="23"/>
        <v>0</v>
      </c>
    </row>
    <row r="358" spans="1:10" x14ac:dyDescent="0.25">
      <c r="A358" s="56">
        <f>C358-'finite population'!$E$4</f>
        <v>342</v>
      </c>
      <c r="B358" s="56">
        <f>IF(C358&lt;'finite population'!$E$5,B357-1,1)</f>
        <v>1</v>
      </c>
      <c r="C358" s="56">
        <v>343</v>
      </c>
      <c r="D358" s="56">
        <f>IF(C358&gt;'finite population'!$E$5,0,IF(A358&gt;0,+D357*B358*$D$9/'finite population'!$E$4,+D357*B358*$D$9/C358))</f>
        <v>0</v>
      </c>
      <c r="E358" s="56">
        <f>IF(C358&gt;'finite population'!$E$5,0,IF(A358&gt;0,+E357*B358*$D$9/'finite population'!$E$4,+E357*B358*$D$9/C358))</f>
        <v>0</v>
      </c>
      <c r="F358" s="56">
        <f t="shared" si="20"/>
        <v>0</v>
      </c>
      <c r="G358" s="56">
        <f t="shared" si="21"/>
        <v>0</v>
      </c>
      <c r="H358" s="56">
        <f t="shared" si="22"/>
        <v>0</v>
      </c>
      <c r="I358" s="56">
        <f>IF(A358&lt;0,C358,'finite population'!$E$4)</f>
        <v>1</v>
      </c>
      <c r="J358" s="56">
        <f t="shared" si="23"/>
        <v>0</v>
      </c>
    </row>
    <row r="359" spans="1:10" x14ac:dyDescent="0.25">
      <c r="A359" s="56">
        <f>C359-'finite population'!$E$4</f>
        <v>343</v>
      </c>
      <c r="B359" s="56">
        <f>IF(C359&lt;'finite population'!$E$5,B358-1,1)</f>
        <v>1</v>
      </c>
      <c r="C359" s="56">
        <v>344</v>
      </c>
      <c r="D359" s="56">
        <f>IF(C359&gt;'finite population'!$E$5,0,IF(A359&gt;0,+D358*B359*$D$9/'finite population'!$E$4,+D358*B359*$D$9/C359))</f>
        <v>0</v>
      </c>
      <c r="E359" s="56">
        <f>IF(C359&gt;'finite population'!$E$5,0,IF(A359&gt;0,+E358*B359*$D$9/'finite population'!$E$4,+E358*B359*$D$9/C359))</f>
        <v>0</v>
      </c>
      <c r="F359" s="56">
        <f t="shared" si="20"/>
        <v>0</v>
      </c>
      <c r="G359" s="56">
        <f t="shared" si="21"/>
        <v>0</v>
      </c>
      <c r="H359" s="56">
        <f t="shared" si="22"/>
        <v>0</v>
      </c>
      <c r="I359" s="56">
        <f>IF(A359&lt;0,C359,'finite population'!$E$4)</f>
        <v>1</v>
      </c>
      <c r="J359" s="56">
        <f t="shared" si="23"/>
        <v>0</v>
      </c>
    </row>
    <row r="360" spans="1:10" x14ac:dyDescent="0.25">
      <c r="A360" s="56">
        <f>C360-'finite population'!$E$4</f>
        <v>344</v>
      </c>
      <c r="B360" s="56">
        <f>IF(C360&lt;'finite population'!$E$5,B359-1,1)</f>
        <v>1</v>
      </c>
      <c r="C360" s="56">
        <v>345</v>
      </c>
      <c r="D360" s="56">
        <f>IF(C360&gt;'finite population'!$E$5,0,IF(A360&gt;0,+D359*B360*$D$9/'finite population'!$E$4,+D359*B360*$D$9/C360))</f>
        <v>0</v>
      </c>
      <c r="E360" s="56">
        <f>IF(C360&gt;'finite population'!$E$5,0,IF(A360&gt;0,+E359*B360*$D$9/'finite population'!$E$4,+E359*B360*$D$9/C360))</f>
        <v>0</v>
      </c>
      <c r="F360" s="56">
        <f t="shared" si="20"/>
        <v>0</v>
      </c>
      <c r="G360" s="56">
        <f t="shared" si="21"/>
        <v>0</v>
      </c>
      <c r="H360" s="56">
        <f t="shared" si="22"/>
        <v>0</v>
      </c>
      <c r="I360" s="56">
        <f>IF(A360&lt;0,C360,'finite population'!$E$4)</f>
        <v>1</v>
      </c>
      <c r="J360" s="56">
        <f t="shared" si="23"/>
        <v>0</v>
      </c>
    </row>
    <row r="361" spans="1:10" x14ac:dyDescent="0.25">
      <c r="A361" s="56">
        <f>C361-'finite population'!$E$4</f>
        <v>345</v>
      </c>
      <c r="B361" s="56">
        <f>IF(C361&lt;'finite population'!$E$5,B360-1,1)</f>
        <v>1</v>
      </c>
      <c r="C361" s="56">
        <v>346</v>
      </c>
      <c r="D361" s="56">
        <f>IF(C361&gt;'finite population'!$E$5,0,IF(A361&gt;0,+D360*B361*$D$9/'finite population'!$E$4,+D360*B361*$D$9/C361))</f>
        <v>0</v>
      </c>
      <c r="E361" s="56">
        <f>IF(C361&gt;'finite population'!$E$5,0,IF(A361&gt;0,+E360*B361*$D$9/'finite population'!$E$4,+E360*B361*$D$9/C361))</f>
        <v>0</v>
      </c>
      <c r="F361" s="56">
        <f t="shared" si="20"/>
        <v>0</v>
      </c>
      <c r="G361" s="56">
        <f t="shared" si="21"/>
        <v>0</v>
      </c>
      <c r="H361" s="56">
        <f t="shared" si="22"/>
        <v>0</v>
      </c>
      <c r="I361" s="56">
        <f>IF(A361&lt;0,C361,'finite population'!$E$4)</f>
        <v>1</v>
      </c>
      <c r="J361" s="56">
        <f t="shared" si="23"/>
        <v>0</v>
      </c>
    </row>
    <row r="362" spans="1:10" x14ac:dyDescent="0.25">
      <c r="A362" s="56">
        <f>C362-'finite population'!$E$4</f>
        <v>346</v>
      </c>
      <c r="B362" s="56">
        <f>IF(C362&lt;'finite population'!$E$5,B361-1,1)</f>
        <v>1</v>
      </c>
      <c r="C362" s="56">
        <v>347</v>
      </c>
      <c r="D362" s="56">
        <f>IF(C362&gt;'finite population'!$E$5,0,IF(A362&gt;0,+D361*B362*$D$9/'finite population'!$E$4,+D361*B362*$D$9/C362))</f>
        <v>0</v>
      </c>
      <c r="E362" s="56">
        <f>IF(C362&gt;'finite population'!$E$5,0,IF(A362&gt;0,+E361*B362*$D$9/'finite population'!$E$4,+E361*B362*$D$9/C362))</f>
        <v>0</v>
      </c>
      <c r="F362" s="56">
        <f t="shared" si="20"/>
        <v>0</v>
      </c>
      <c r="G362" s="56">
        <f t="shared" si="21"/>
        <v>0</v>
      </c>
      <c r="H362" s="56">
        <f t="shared" si="22"/>
        <v>0</v>
      </c>
      <c r="I362" s="56">
        <f>IF(A362&lt;0,C362,'finite population'!$E$4)</f>
        <v>1</v>
      </c>
      <c r="J362" s="56">
        <f t="shared" si="23"/>
        <v>0</v>
      </c>
    </row>
    <row r="363" spans="1:10" x14ac:dyDescent="0.25">
      <c r="A363" s="56">
        <f>C363-'finite population'!$E$4</f>
        <v>347</v>
      </c>
      <c r="B363" s="56">
        <f>IF(C363&lt;'finite population'!$E$5,B362-1,1)</f>
        <v>1</v>
      </c>
      <c r="C363" s="56">
        <v>348</v>
      </c>
      <c r="D363" s="56">
        <f>IF(C363&gt;'finite population'!$E$5,0,IF(A363&gt;0,+D362*B363*$D$9/'finite population'!$E$4,+D362*B363*$D$9/C363))</f>
        <v>0</v>
      </c>
      <c r="E363" s="56">
        <f>IF(C363&gt;'finite population'!$E$5,0,IF(A363&gt;0,+E362*B363*$D$9/'finite population'!$E$4,+E362*B363*$D$9/C363))</f>
        <v>0</v>
      </c>
      <c r="F363" s="56">
        <f t="shared" si="20"/>
        <v>0</v>
      </c>
      <c r="G363" s="56">
        <f t="shared" si="21"/>
        <v>0</v>
      </c>
      <c r="H363" s="56">
        <f t="shared" si="22"/>
        <v>0</v>
      </c>
      <c r="I363" s="56">
        <f>IF(A363&lt;0,C363,'finite population'!$E$4)</f>
        <v>1</v>
      </c>
      <c r="J363" s="56">
        <f t="shared" si="23"/>
        <v>0</v>
      </c>
    </row>
    <row r="364" spans="1:10" x14ac:dyDescent="0.25">
      <c r="A364" s="56">
        <f>C364-'finite population'!$E$4</f>
        <v>348</v>
      </c>
      <c r="B364" s="56">
        <f>IF(C364&lt;'finite population'!$E$5,B363-1,1)</f>
        <v>1</v>
      </c>
      <c r="C364" s="56">
        <v>349</v>
      </c>
      <c r="D364" s="56">
        <f>IF(C364&gt;'finite population'!$E$5,0,IF(A364&gt;0,+D363*B364*$D$9/'finite population'!$E$4,+D363*B364*$D$9/C364))</f>
        <v>0</v>
      </c>
      <c r="E364" s="56">
        <f>IF(C364&gt;'finite population'!$E$5,0,IF(A364&gt;0,+E363*B364*$D$9/'finite population'!$E$4,+E363*B364*$D$9/C364))</f>
        <v>0</v>
      </c>
      <c r="F364" s="56">
        <f t="shared" si="20"/>
        <v>0</v>
      </c>
      <c r="G364" s="56">
        <f t="shared" si="21"/>
        <v>0</v>
      </c>
      <c r="H364" s="56">
        <f t="shared" si="22"/>
        <v>0</v>
      </c>
      <c r="I364" s="56">
        <f>IF(A364&lt;0,C364,'finite population'!$E$4)</f>
        <v>1</v>
      </c>
      <c r="J364" s="56">
        <f t="shared" si="23"/>
        <v>0</v>
      </c>
    </row>
    <row r="365" spans="1:10" x14ac:dyDescent="0.25">
      <c r="A365" s="56">
        <f>C365-'finite population'!$E$4</f>
        <v>349</v>
      </c>
      <c r="B365" s="56">
        <f>IF(C365&lt;'finite population'!$E$5,B364-1,1)</f>
        <v>1</v>
      </c>
      <c r="C365" s="56">
        <v>350</v>
      </c>
      <c r="D365" s="56">
        <f>IF(C365&gt;'finite population'!$E$5,0,IF(A365&gt;0,+D364*B365*$D$9/'finite population'!$E$4,+D364*B365*$D$9/C365))</f>
        <v>0</v>
      </c>
      <c r="E365" s="56">
        <f>IF(C365&gt;'finite population'!$E$5,0,IF(A365&gt;0,+E364*B365*$D$9/'finite population'!$E$4,+E364*B365*$D$9/C365))</f>
        <v>0</v>
      </c>
      <c r="F365" s="56">
        <f t="shared" si="20"/>
        <v>0</v>
      </c>
      <c r="G365" s="56">
        <f t="shared" si="21"/>
        <v>0</v>
      </c>
      <c r="H365" s="56">
        <f t="shared" si="22"/>
        <v>0</v>
      </c>
      <c r="I365" s="56">
        <f>IF(A365&lt;0,C365,'finite population'!$E$4)</f>
        <v>1</v>
      </c>
      <c r="J365" s="56">
        <f t="shared" si="23"/>
        <v>0</v>
      </c>
    </row>
    <row r="366" spans="1:10" x14ac:dyDescent="0.25">
      <c r="A366" s="56">
        <f>C366-'finite population'!$E$4</f>
        <v>350</v>
      </c>
      <c r="B366" s="56">
        <f>IF(C366&lt;'finite population'!$E$5,B365-1,1)</f>
        <v>1</v>
      </c>
      <c r="C366" s="56">
        <v>351</v>
      </c>
      <c r="D366" s="56">
        <f>IF(C366&gt;'finite population'!$E$5,0,IF(A366&gt;0,+D365*B366*$D$9/'finite population'!$E$4,+D365*B366*$D$9/C366))</f>
        <v>0</v>
      </c>
      <c r="E366" s="56">
        <f>IF(C366&gt;'finite population'!$E$5,0,IF(A366&gt;0,+E365*B366*$D$9/'finite population'!$E$4,+E365*B366*$D$9/C366))</f>
        <v>0</v>
      </c>
      <c r="F366" s="56">
        <f t="shared" si="20"/>
        <v>0</v>
      </c>
      <c r="G366" s="56">
        <f t="shared" si="21"/>
        <v>0</v>
      </c>
      <c r="H366" s="56">
        <f t="shared" si="22"/>
        <v>0</v>
      </c>
      <c r="I366" s="56">
        <f>IF(A366&lt;0,C366,'finite population'!$E$4)</f>
        <v>1</v>
      </c>
      <c r="J366" s="56">
        <f t="shared" si="23"/>
        <v>0</v>
      </c>
    </row>
    <row r="367" spans="1:10" x14ac:dyDescent="0.25">
      <c r="A367" s="56">
        <f>C367-'finite population'!$E$4</f>
        <v>351</v>
      </c>
      <c r="B367" s="56">
        <f>IF(C367&lt;'finite population'!$E$5,B366-1,1)</f>
        <v>1</v>
      </c>
      <c r="C367" s="56">
        <v>352</v>
      </c>
      <c r="D367" s="56">
        <f>IF(C367&gt;'finite population'!$E$5,0,IF(A367&gt;0,+D366*B367*$D$9/'finite population'!$E$4,+D366*B367*$D$9/C367))</f>
        <v>0</v>
      </c>
      <c r="E367" s="56">
        <f>IF(C367&gt;'finite population'!$E$5,0,IF(A367&gt;0,+E366*B367*$D$9/'finite population'!$E$4,+E366*B367*$D$9/C367))</f>
        <v>0</v>
      </c>
      <c r="F367" s="56">
        <f t="shared" si="20"/>
        <v>0</v>
      </c>
      <c r="G367" s="56">
        <f t="shared" si="21"/>
        <v>0</v>
      </c>
      <c r="H367" s="56">
        <f t="shared" si="22"/>
        <v>0</v>
      </c>
      <c r="I367" s="56">
        <f>IF(A367&lt;0,C367,'finite population'!$E$4)</f>
        <v>1</v>
      </c>
      <c r="J367" s="56">
        <f t="shared" si="23"/>
        <v>0</v>
      </c>
    </row>
    <row r="368" spans="1:10" x14ac:dyDescent="0.25">
      <c r="A368" s="56">
        <f>C368-'finite population'!$E$4</f>
        <v>352</v>
      </c>
      <c r="B368" s="56">
        <f>IF(C368&lt;'finite population'!$E$5,B367-1,1)</f>
        <v>1</v>
      </c>
      <c r="C368" s="56">
        <v>353</v>
      </c>
      <c r="D368" s="56">
        <f>IF(C368&gt;'finite population'!$E$5,0,IF(A368&gt;0,+D367*B368*$D$9/'finite population'!$E$4,+D367*B368*$D$9/C368))</f>
        <v>0</v>
      </c>
      <c r="E368" s="56">
        <f>IF(C368&gt;'finite population'!$E$5,0,IF(A368&gt;0,+E367*B368*$D$9/'finite population'!$E$4,+E367*B368*$D$9/C368))</f>
        <v>0</v>
      </c>
      <c r="F368" s="56">
        <f t="shared" si="20"/>
        <v>0</v>
      </c>
      <c r="G368" s="56">
        <f t="shared" si="21"/>
        <v>0</v>
      </c>
      <c r="H368" s="56">
        <f t="shared" si="22"/>
        <v>0</v>
      </c>
      <c r="I368" s="56">
        <f>IF(A368&lt;0,C368,'finite population'!$E$4)</f>
        <v>1</v>
      </c>
      <c r="J368" s="56">
        <f t="shared" si="23"/>
        <v>0</v>
      </c>
    </row>
    <row r="369" spans="1:10" x14ac:dyDescent="0.25">
      <c r="A369" s="56">
        <f>C369-'finite population'!$E$4</f>
        <v>353</v>
      </c>
      <c r="B369" s="56">
        <f>IF(C369&lt;'finite population'!$E$5,B368-1,1)</f>
        <v>1</v>
      </c>
      <c r="C369" s="56">
        <v>354</v>
      </c>
      <c r="D369" s="56">
        <f>IF(C369&gt;'finite population'!$E$5,0,IF(A369&gt;0,+D368*B369*$D$9/'finite population'!$E$4,+D368*B369*$D$9/C369))</f>
        <v>0</v>
      </c>
      <c r="E369" s="56">
        <f>IF(C369&gt;'finite population'!$E$5,0,IF(A369&gt;0,+E368*B369*$D$9/'finite population'!$E$4,+E368*B369*$D$9/C369))</f>
        <v>0</v>
      </c>
      <c r="F369" s="56">
        <f t="shared" si="20"/>
        <v>0</v>
      </c>
      <c r="G369" s="56">
        <f t="shared" si="21"/>
        <v>0</v>
      </c>
      <c r="H369" s="56">
        <f t="shared" si="22"/>
        <v>0</v>
      </c>
      <c r="I369" s="56">
        <f>IF(A369&lt;0,C369,'finite population'!$E$4)</f>
        <v>1</v>
      </c>
      <c r="J369" s="56">
        <f t="shared" si="23"/>
        <v>0</v>
      </c>
    </row>
    <row r="370" spans="1:10" x14ac:dyDescent="0.25">
      <c r="A370" s="56">
        <f>C370-'finite population'!$E$4</f>
        <v>354</v>
      </c>
      <c r="B370" s="56">
        <f>IF(C370&lt;'finite population'!$E$5,B369-1,1)</f>
        <v>1</v>
      </c>
      <c r="C370" s="56">
        <v>355</v>
      </c>
      <c r="D370" s="56">
        <f>IF(C370&gt;'finite population'!$E$5,0,IF(A370&gt;0,+D369*B370*$D$9/'finite population'!$E$4,+D369*B370*$D$9/C370))</f>
        <v>0</v>
      </c>
      <c r="E370" s="56">
        <f>IF(C370&gt;'finite population'!$E$5,0,IF(A370&gt;0,+E369*B370*$D$9/'finite population'!$E$4,+E369*B370*$D$9/C370))</f>
        <v>0</v>
      </c>
      <c r="F370" s="56">
        <f t="shared" si="20"/>
        <v>0</v>
      </c>
      <c r="G370" s="56">
        <f t="shared" si="21"/>
        <v>0</v>
      </c>
      <c r="H370" s="56">
        <f t="shared" si="22"/>
        <v>0</v>
      </c>
      <c r="I370" s="56">
        <f>IF(A370&lt;0,C370,'finite population'!$E$4)</f>
        <v>1</v>
      </c>
      <c r="J370" s="56">
        <f t="shared" si="23"/>
        <v>0</v>
      </c>
    </row>
    <row r="371" spans="1:10" x14ac:dyDescent="0.25">
      <c r="A371" s="56">
        <f>C371-'finite population'!$E$4</f>
        <v>355</v>
      </c>
      <c r="B371" s="56">
        <f>IF(C371&lt;'finite population'!$E$5,B370-1,1)</f>
        <v>1</v>
      </c>
      <c r="C371" s="56">
        <v>356</v>
      </c>
      <c r="D371" s="56">
        <f>IF(C371&gt;'finite population'!$E$5,0,IF(A371&gt;0,+D370*B371*$D$9/'finite population'!$E$4,+D370*B371*$D$9/C371))</f>
        <v>0</v>
      </c>
      <c r="E371" s="56">
        <f>IF(C371&gt;'finite population'!$E$5,0,IF(A371&gt;0,+E370*B371*$D$9/'finite population'!$E$4,+E370*B371*$D$9/C371))</f>
        <v>0</v>
      </c>
      <c r="F371" s="56">
        <f t="shared" si="20"/>
        <v>0</v>
      </c>
      <c r="G371" s="56">
        <f t="shared" si="21"/>
        <v>0</v>
      </c>
      <c r="H371" s="56">
        <f t="shared" si="22"/>
        <v>0</v>
      </c>
      <c r="I371" s="56">
        <f>IF(A371&lt;0,C371,'finite population'!$E$4)</f>
        <v>1</v>
      </c>
      <c r="J371" s="56">
        <f t="shared" si="23"/>
        <v>0</v>
      </c>
    </row>
    <row r="372" spans="1:10" x14ac:dyDescent="0.25">
      <c r="A372" s="56">
        <f>C372-'finite population'!$E$4</f>
        <v>356</v>
      </c>
      <c r="B372" s="56">
        <f>IF(C372&lt;'finite population'!$E$5,B371-1,1)</f>
        <v>1</v>
      </c>
      <c r="C372" s="56">
        <v>357</v>
      </c>
      <c r="D372" s="56">
        <f>IF(C372&gt;'finite population'!$E$5,0,IF(A372&gt;0,+D371*B372*$D$9/'finite population'!$E$4,+D371*B372*$D$9/C372))</f>
        <v>0</v>
      </c>
      <c r="E372" s="56">
        <f>IF(C372&gt;'finite population'!$E$5,0,IF(A372&gt;0,+E371*B372*$D$9/'finite population'!$E$4,+E371*B372*$D$9/C372))</f>
        <v>0</v>
      </c>
      <c r="F372" s="56">
        <f t="shared" si="20"/>
        <v>0</v>
      </c>
      <c r="G372" s="56">
        <f t="shared" si="21"/>
        <v>0</v>
      </c>
      <c r="H372" s="56">
        <f t="shared" si="22"/>
        <v>0</v>
      </c>
      <c r="I372" s="56">
        <f>IF(A372&lt;0,C372,'finite population'!$E$4)</f>
        <v>1</v>
      </c>
      <c r="J372" s="56">
        <f t="shared" si="23"/>
        <v>0</v>
      </c>
    </row>
    <row r="373" spans="1:10" x14ac:dyDescent="0.25">
      <c r="A373" s="56">
        <f>C373-'finite population'!$E$4</f>
        <v>357</v>
      </c>
      <c r="B373" s="56">
        <f>IF(C373&lt;'finite population'!$E$5,B372-1,1)</f>
        <v>1</v>
      </c>
      <c r="C373" s="56">
        <v>358</v>
      </c>
      <c r="D373" s="56">
        <f>IF(C373&gt;'finite population'!$E$5,0,IF(A373&gt;0,+D372*B373*$D$9/'finite population'!$E$4,+D372*B373*$D$9/C373))</f>
        <v>0</v>
      </c>
      <c r="E373" s="56">
        <f>IF(C373&gt;'finite population'!$E$5,0,IF(A373&gt;0,+E372*B373*$D$9/'finite population'!$E$4,+E372*B373*$D$9/C373))</f>
        <v>0</v>
      </c>
      <c r="F373" s="56">
        <f t="shared" si="20"/>
        <v>0</v>
      </c>
      <c r="G373" s="56">
        <f t="shared" si="21"/>
        <v>0</v>
      </c>
      <c r="H373" s="56">
        <f t="shared" si="22"/>
        <v>0</v>
      </c>
      <c r="I373" s="56">
        <f>IF(A373&lt;0,C373,'finite population'!$E$4)</f>
        <v>1</v>
      </c>
      <c r="J373" s="56">
        <f t="shared" si="23"/>
        <v>0</v>
      </c>
    </row>
    <row r="374" spans="1:10" x14ac:dyDescent="0.25">
      <c r="A374" s="56">
        <f>C374-'finite population'!$E$4</f>
        <v>358</v>
      </c>
      <c r="B374" s="56">
        <f>IF(C374&lt;'finite population'!$E$5,B373-1,1)</f>
        <v>1</v>
      </c>
      <c r="C374" s="56">
        <v>359</v>
      </c>
      <c r="D374" s="56">
        <f>IF(C374&gt;'finite population'!$E$5,0,IF(A374&gt;0,+D373*B374*$D$9/'finite population'!$E$4,+D373*B374*$D$9/C374))</f>
        <v>0</v>
      </c>
      <c r="E374" s="56">
        <f>IF(C374&gt;'finite population'!$E$5,0,IF(A374&gt;0,+E373*B374*$D$9/'finite population'!$E$4,+E373*B374*$D$9/C374))</f>
        <v>0</v>
      </c>
      <c r="F374" s="56">
        <f t="shared" si="20"/>
        <v>0</v>
      </c>
      <c r="G374" s="56">
        <f t="shared" si="21"/>
        <v>0</v>
      </c>
      <c r="H374" s="56">
        <f t="shared" si="22"/>
        <v>0</v>
      </c>
      <c r="I374" s="56">
        <f>IF(A374&lt;0,C374,'finite population'!$E$4)</f>
        <v>1</v>
      </c>
      <c r="J374" s="56">
        <f t="shared" si="23"/>
        <v>0</v>
      </c>
    </row>
    <row r="375" spans="1:10" x14ac:dyDescent="0.25">
      <c r="A375" s="56">
        <f>C375-'finite population'!$E$4</f>
        <v>359</v>
      </c>
      <c r="B375" s="56">
        <f>IF(C375&lt;'finite population'!$E$5,B374-1,1)</f>
        <v>1</v>
      </c>
      <c r="C375" s="56">
        <v>360</v>
      </c>
      <c r="D375" s="56">
        <f>IF(C375&gt;'finite population'!$E$5,0,IF(A375&gt;0,+D374*B375*$D$9/'finite population'!$E$4,+D374*B375*$D$9/C375))</f>
        <v>0</v>
      </c>
      <c r="E375" s="56">
        <f>IF(C375&gt;'finite population'!$E$5,0,IF(A375&gt;0,+E374*B375*$D$9/'finite population'!$E$4,+E374*B375*$D$9/C375))</f>
        <v>0</v>
      </c>
      <c r="F375" s="56">
        <f t="shared" si="20"/>
        <v>0</v>
      </c>
      <c r="G375" s="56">
        <f t="shared" si="21"/>
        <v>0</v>
      </c>
      <c r="H375" s="56">
        <f t="shared" si="22"/>
        <v>0</v>
      </c>
      <c r="I375" s="56">
        <f>IF(A375&lt;0,C375,'finite population'!$E$4)</f>
        <v>1</v>
      </c>
      <c r="J375" s="56">
        <f t="shared" si="23"/>
        <v>0</v>
      </c>
    </row>
    <row r="376" spans="1:10" x14ac:dyDescent="0.25">
      <c r="A376" s="56">
        <f>C376-'finite population'!$E$4</f>
        <v>360</v>
      </c>
      <c r="B376" s="56">
        <f>IF(C376&lt;'finite population'!$E$5,B375-1,1)</f>
        <v>1</v>
      </c>
      <c r="C376" s="56">
        <v>361</v>
      </c>
      <c r="D376" s="56">
        <f>IF(C376&gt;'finite population'!$E$5,0,IF(A376&gt;0,+D375*B376*$D$9/'finite population'!$E$4,+D375*B376*$D$9/C376))</f>
        <v>0</v>
      </c>
      <c r="E376" s="56">
        <f>IF(C376&gt;'finite population'!$E$5,0,IF(A376&gt;0,+E375*B376*$D$9/'finite population'!$E$4,+E375*B376*$D$9/C376))</f>
        <v>0</v>
      </c>
      <c r="F376" s="56">
        <f t="shared" si="20"/>
        <v>0</v>
      </c>
      <c r="G376" s="56">
        <f t="shared" si="21"/>
        <v>0</v>
      </c>
      <c r="H376" s="56">
        <f t="shared" si="22"/>
        <v>0</v>
      </c>
      <c r="I376" s="56">
        <f>IF(A376&lt;0,C376,'finite population'!$E$4)</f>
        <v>1</v>
      </c>
      <c r="J376" s="56">
        <f t="shared" si="23"/>
        <v>0</v>
      </c>
    </row>
    <row r="377" spans="1:10" x14ac:dyDescent="0.25">
      <c r="A377" s="56">
        <f>C377-'finite population'!$E$4</f>
        <v>361</v>
      </c>
      <c r="B377" s="56">
        <f>IF(C377&lt;'finite population'!$E$5,B376-1,1)</f>
        <v>1</v>
      </c>
      <c r="C377" s="56">
        <v>362</v>
      </c>
      <c r="D377" s="56">
        <f>IF(C377&gt;'finite population'!$E$5,0,IF(A377&gt;0,+D376*B377*$D$9/'finite population'!$E$4,+D376*B377*$D$9/C377))</f>
        <v>0</v>
      </c>
      <c r="E377" s="56">
        <f>IF(C377&gt;'finite population'!$E$5,0,IF(A377&gt;0,+E376*B377*$D$9/'finite population'!$E$4,+E376*B377*$D$9/C377))</f>
        <v>0</v>
      </c>
      <c r="F377" s="56">
        <f t="shared" si="20"/>
        <v>0</v>
      </c>
      <c r="G377" s="56">
        <f t="shared" si="21"/>
        <v>0</v>
      </c>
      <c r="H377" s="56">
        <f t="shared" si="22"/>
        <v>0</v>
      </c>
      <c r="I377" s="56">
        <f>IF(A377&lt;0,C377,'finite population'!$E$4)</f>
        <v>1</v>
      </c>
      <c r="J377" s="56">
        <f t="shared" si="23"/>
        <v>0</v>
      </c>
    </row>
    <row r="378" spans="1:10" x14ac:dyDescent="0.25">
      <c r="A378" s="56">
        <f>C378-'finite population'!$E$4</f>
        <v>362</v>
      </c>
      <c r="B378" s="56">
        <f>IF(C378&lt;'finite population'!$E$5,B377-1,1)</f>
        <v>1</v>
      </c>
      <c r="C378" s="56">
        <v>363</v>
      </c>
      <c r="D378" s="56">
        <f>IF(C378&gt;'finite population'!$E$5,0,IF(A378&gt;0,+D377*B378*$D$9/'finite population'!$E$4,+D377*B378*$D$9/C378))</f>
        <v>0</v>
      </c>
      <c r="E378" s="56">
        <f>IF(C378&gt;'finite population'!$E$5,0,IF(A378&gt;0,+E377*B378*$D$9/'finite population'!$E$4,+E377*B378*$D$9/C378))</f>
        <v>0</v>
      </c>
      <c r="F378" s="56">
        <f t="shared" si="20"/>
        <v>0</v>
      </c>
      <c r="G378" s="56">
        <f t="shared" si="21"/>
        <v>0</v>
      </c>
      <c r="H378" s="56">
        <f t="shared" si="22"/>
        <v>0</v>
      </c>
      <c r="I378" s="56">
        <f>IF(A378&lt;0,C378,'finite population'!$E$4)</f>
        <v>1</v>
      </c>
      <c r="J378" s="56">
        <f t="shared" si="23"/>
        <v>0</v>
      </c>
    </row>
    <row r="379" spans="1:10" x14ac:dyDescent="0.25">
      <c r="A379" s="56">
        <f>C379-'finite population'!$E$4</f>
        <v>363</v>
      </c>
      <c r="B379" s="56">
        <f>IF(C379&lt;'finite population'!$E$5,B378-1,1)</f>
        <v>1</v>
      </c>
      <c r="C379" s="56">
        <v>364</v>
      </c>
      <c r="D379" s="56">
        <f>IF(C379&gt;'finite population'!$E$5,0,IF(A379&gt;0,+D378*B379*$D$9/'finite population'!$E$4,+D378*B379*$D$9/C379))</f>
        <v>0</v>
      </c>
      <c r="E379" s="56">
        <f>IF(C379&gt;'finite population'!$E$5,0,IF(A379&gt;0,+E378*B379*$D$9/'finite population'!$E$4,+E378*B379*$D$9/C379))</f>
        <v>0</v>
      </c>
      <c r="F379" s="56">
        <f t="shared" si="20"/>
        <v>0</v>
      </c>
      <c r="G379" s="56">
        <f t="shared" si="21"/>
        <v>0</v>
      </c>
      <c r="H379" s="56">
        <f t="shared" si="22"/>
        <v>0</v>
      </c>
      <c r="I379" s="56">
        <f>IF(A379&lt;0,C379,'finite population'!$E$4)</f>
        <v>1</v>
      </c>
      <c r="J379" s="56">
        <f t="shared" si="23"/>
        <v>0</v>
      </c>
    </row>
    <row r="380" spans="1:10" x14ac:dyDescent="0.25">
      <c r="A380" s="56">
        <f>C380-'finite population'!$E$4</f>
        <v>364</v>
      </c>
      <c r="B380" s="56">
        <f>IF(C380&lt;'finite population'!$E$5,B379-1,1)</f>
        <v>1</v>
      </c>
      <c r="C380" s="56">
        <v>365</v>
      </c>
      <c r="D380" s="56">
        <f>IF(C380&gt;'finite population'!$E$5,0,IF(A380&gt;0,+D379*B380*$D$9/'finite population'!$E$4,+D379*B380*$D$9/C380))</f>
        <v>0</v>
      </c>
      <c r="E380" s="56">
        <f>IF(C380&gt;'finite population'!$E$5,0,IF(A380&gt;0,+E379*B380*$D$9/'finite population'!$E$4,+E379*B380*$D$9/C380))</f>
        <v>0</v>
      </c>
      <c r="F380" s="56">
        <f t="shared" si="20"/>
        <v>0</v>
      </c>
      <c r="G380" s="56">
        <f t="shared" si="21"/>
        <v>0</v>
      </c>
      <c r="H380" s="56">
        <f t="shared" si="22"/>
        <v>0</v>
      </c>
      <c r="I380" s="56">
        <f>IF(A380&lt;0,C380,'finite population'!$E$4)</f>
        <v>1</v>
      </c>
      <c r="J380" s="56">
        <f t="shared" si="23"/>
        <v>0</v>
      </c>
    </row>
    <row r="381" spans="1:10" x14ac:dyDescent="0.25">
      <c r="A381" s="56">
        <f>C381-'finite population'!$E$4</f>
        <v>365</v>
      </c>
      <c r="B381" s="56">
        <f>IF(C381&lt;'finite population'!$E$5,B380-1,1)</f>
        <v>1</v>
      </c>
      <c r="C381" s="56">
        <v>366</v>
      </c>
      <c r="D381" s="56">
        <f>IF(C381&gt;'finite population'!$E$5,0,IF(A381&gt;0,+D380*B381*$D$9/'finite population'!$E$4,+D380*B381*$D$9/C381))</f>
        <v>0</v>
      </c>
      <c r="E381" s="56">
        <f>IF(C381&gt;'finite population'!$E$5,0,IF(A381&gt;0,+E380*B381*$D$9/'finite population'!$E$4,+E380*B381*$D$9/C381))</f>
        <v>0</v>
      </c>
      <c r="F381" s="56">
        <f t="shared" si="20"/>
        <v>0</v>
      </c>
      <c r="G381" s="56">
        <f t="shared" si="21"/>
        <v>0</v>
      </c>
      <c r="H381" s="56">
        <f t="shared" si="22"/>
        <v>0</v>
      </c>
      <c r="I381" s="56">
        <f>IF(A381&lt;0,C381,'finite population'!$E$4)</f>
        <v>1</v>
      </c>
      <c r="J381" s="56">
        <f t="shared" si="23"/>
        <v>0</v>
      </c>
    </row>
    <row r="382" spans="1:10" x14ac:dyDescent="0.25">
      <c r="A382" s="56">
        <f>C382-'finite population'!$E$4</f>
        <v>366</v>
      </c>
      <c r="B382" s="56">
        <f>IF(C382&lt;'finite population'!$E$5,B381-1,1)</f>
        <v>1</v>
      </c>
      <c r="C382" s="56">
        <v>367</v>
      </c>
      <c r="D382" s="56">
        <f>IF(C382&gt;'finite population'!$E$5,0,IF(A382&gt;0,+D381*B382*$D$9/'finite population'!$E$4,+D381*B382*$D$9/C382))</f>
        <v>0</v>
      </c>
      <c r="E382" s="56">
        <f>IF(C382&gt;'finite population'!$E$5,0,IF(A382&gt;0,+E381*B382*$D$9/'finite population'!$E$4,+E381*B382*$D$9/C382))</f>
        <v>0</v>
      </c>
      <c r="F382" s="56">
        <f t="shared" si="20"/>
        <v>0</v>
      </c>
      <c r="G382" s="56">
        <f t="shared" si="21"/>
        <v>0</v>
      </c>
      <c r="H382" s="56">
        <f t="shared" si="22"/>
        <v>0</v>
      </c>
      <c r="I382" s="56">
        <f>IF(A382&lt;0,C382,'finite population'!$E$4)</f>
        <v>1</v>
      </c>
      <c r="J382" s="56">
        <f t="shared" si="23"/>
        <v>0</v>
      </c>
    </row>
    <row r="383" spans="1:10" x14ac:dyDescent="0.25">
      <c r="A383" s="56">
        <f>C383-'finite population'!$E$4</f>
        <v>367</v>
      </c>
      <c r="B383" s="56">
        <f>IF(C383&lt;'finite population'!$E$5,B382-1,1)</f>
        <v>1</v>
      </c>
      <c r="C383" s="56">
        <v>368</v>
      </c>
      <c r="D383" s="56">
        <f>IF(C383&gt;'finite population'!$E$5,0,IF(A383&gt;0,+D382*B383*$D$9/'finite population'!$E$4,+D382*B383*$D$9/C383))</f>
        <v>0</v>
      </c>
      <c r="E383" s="56">
        <f>IF(C383&gt;'finite population'!$E$5,0,IF(A383&gt;0,+E382*B383*$D$9/'finite population'!$E$4,+E382*B383*$D$9/C383))</f>
        <v>0</v>
      </c>
      <c r="F383" s="56">
        <f t="shared" si="20"/>
        <v>0</v>
      </c>
      <c r="G383" s="56">
        <f t="shared" si="21"/>
        <v>0</v>
      </c>
      <c r="H383" s="56">
        <f t="shared" si="22"/>
        <v>0</v>
      </c>
      <c r="I383" s="56">
        <f>IF(A383&lt;0,C383,'finite population'!$E$4)</f>
        <v>1</v>
      </c>
      <c r="J383" s="56">
        <f t="shared" si="23"/>
        <v>0</v>
      </c>
    </row>
    <row r="384" spans="1:10" x14ac:dyDescent="0.25">
      <c r="A384" s="56">
        <f>C384-'finite population'!$E$4</f>
        <v>368</v>
      </c>
      <c r="B384" s="56">
        <f>IF(C384&lt;'finite population'!$E$5,B383-1,1)</f>
        <v>1</v>
      </c>
      <c r="C384" s="56">
        <v>369</v>
      </c>
      <c r="D384" s="56">
        <f>IF(C384&gt;'finite population'!$E$5,0,IF(A384&gt;0,+D383*B384*$D$9/'finite population'!$E$4,+D383*B384*$D$9/C384))</f>
        <v>0</v>
      </c>
      <c r="E384" s="56">
        <f>IF(C384&gt;'finite population'!$E$5,0,IF(A384&gt;0,+E383*B384*$D$9/'finite population'!$E$4,+E383*B384*$D$9/C384))</f>
        <v>0</v>
      </c>
      <c r="F384" s="56">
        <f t="shared" si="20"/>
        <v>0</v>
      </c>
      <c r="G384" s="56">
        <f t="shared" si="21"/>
        <v>0</v>
      </c>
      <c r="H384" s="56">
        <f t="shared" si="22"/>
        <v>0</v>
      </c>
      <c r="I384" s="56">
        <f>IF(A384&lt;0,C384,'finite population'!$E$4)</f>
        <v>1</v>
      </c>
      <c r="J384" s="56">
        <f t="shared" si="23"/>
        <v>0</v>
      </c>
    </row>
    <row r="385" spans="1:10" x14ac:dyDescent="0.25">
      <c r="A385" s="56">
        <f>C385-'finite population'!$E$4</f>
        <v>369</v>
      </c>
      <c r="B385" s="56">
        <f>IF(C385&lt;'finite population'!$E$5,B384-1,1)</f>
        <v>1</v>
      </c>
      <c r="C385" s="56">
        <v>370</v>
      </c>
      <c r="D385" s="56">
        <f>IF(C385&gt;'finite population'!$E$5,0,IF(A385&gt;0,+D384*B385*$D$9/'finite population'!$E$4,+D384*B385*$D$9/C385))</f>
        <v>0</v>
      </c>
      <c r="E385" s="56">
        <f>IF(C385&gt;'finite population'!$E$5,0,IF(A385&gt;0,+E384*B385*$D$9/'finite population'!$E$4,+E384*B385*$D$9/C385))</f>
        <v>0</v>
      </c>
      <c r="F385" s="56">
        <f t="shared" si="20"/>
        <v>0</v>
      </c>
      <c r="G385" s="56">
        <f t="shared" si="21"/>
        <v>0</v>
      </c>
      <c r="H385" s="56">
        <f t="shared" si="22"/>
        <v>0</v>
      </c>
      <c r="I385" s="56">
        <f>IF(A385&lt;0,C385,'finite population'!$E$4)</f>
        <v>1</v>
      </c>
      <c r="J385" s="56">
        <f t="shared" si="23"/>
        <v>0</v>
      </c>
    </row>
    <row r="386" spans="1:10" x14ac:dyDescent="0.25">
      <c r="A386" s="56">
        <f>C386-'finite population'!$E$4</f>
        <v>370</v>
      </c>
      <c r="B386" s="56">
        <f>IF(C386&lt;'finite population'!$E$5,B385-1,1)</f>
        <v>1</v>
      </c>
      <c r="C386" s="56">
        <v>371</v>
      </c>
      <c r="D386" s="56">
        <f>IF(C386&gt;'finite population'!$E$5,0,IF(A386&gt;0,+D385*B386*$D$9/'finite population'!$E$4,+D385*B386*$D$9/C386))</f>
        <v>0</v>
      </c>
      <c r="E386" s="56">
        <f>IF(C386&gt;'finite population'!$E$5,0,IF(A386&gt;0,+E385*B386*$D$9/'finite population'!$E$4,+E385*B386*$D$9/C386))</f>
        <v>0</v>
      </c>
      <c r="F386" s="56">
        <f t="shared" si="20"/>
        <v>0</v>
      </c>
      <c r="G386" s="56">
        <f t="shared" si="21"/>
        <v>0</v>
      </c>
      <c r="H386" s="56">
        <f t="shared" si="22"/>
        <v>0</v>
      </c>
      <c r="I386" s="56">
        <f>IF(A386&lt;0,C386,'finite population'!$E$4)</f>
        <v>1</v>
      </c>
      <c r="J386" s="56">
        <f t="shared" si="23"/>
        <v>0</v>
      </c>
    </row>
    <row r="387" spans="1:10" x14ac:dyDescent="0.25">
      <c r="A387" s="56">
        <f>C387-'finite population'!$E$4</f>
        <v>371</v>
      </c>
      <c r="B387" s="56">
        <f>IF(C387&lt;'finite population'!$E$5,B386-1,1)</f>
        <v>1</v>
      </c>
      <c r="C387" s="56">
        <v>372</v>
      </c>
      <c r="D387" s="56">
        <f>IF(C387&gt;'finite population'!$E$5,0,IF(A387&gt;0,+D386*B387*$D$9/'finite population'!$E$4,+D386*B387*$D$9/C387))</f>
        <v>0</v>
      </c>
      <c r="E387" s="56">
        <f>IF(C387&gt;'finite population'!$E$5,0,IF(A387&gt;0,+E386*B387*$D$9/'finite population'!$E$4,+E386*B387*$D$9/C387))</f>
        <v>0</v>
      </c>
      <c r="F387" s="56">
        <f t="shared" si="20"/>
        <v>0</v>
      </c>
      <c r="G387" s="56">
        <f t="shared" si="21"/>
        <v>0</v>
      </c>
      <c r="H387" s="56">
        <f t="shared" si="22"/>
        <v>0</v>
      </c>
      <c r="I387" s="56">
        <f>IF(A387&lt;0,C387,'finite population'!$E$4)</f>
        <v>1</v>
      </c>
      <c r="J387" s="56">
        <f t="shared" si="23"/>
        <v>0</v>
      </c>
    </row>
    <row r="388" spans="1:10" x14ac:dyDescent="0.25">
      <c r="A388" s="56">
        <f>C388-'finite population'!$E$4</f>
        <v>372</v>
      </c>
      <c r="B388" s="56">
        <f>IF(C388&lt;'finite population'!$E$5,B387-1,1)</f>
        <v>1</v>
      </c>
      <c r="C388" s="56">
        <v>373</v>
      </c>
      <c r="D388" s="56">
        <f>IF(C388&gt;'finite population'!$E$5,0,IF(A388&gt;0,+D387*B388*$D$9/'finite population'!$E$4,+D387*B388*$D$9/C388))</f>
        <v>0</v>
      </c>
      <c r="E388" s="56">
        <f>IF(C388&gt;'finite population'!$E$5,0,IF(A388&gt;0,+E387*B388*$D$9/'finite population'!$E$4,+E387*B388*$D$9/C388))</f>
        <v>0</v>
      </c>
      <c r="F388" s="56">
        <f t="shared" si="20"/>
        <v>0</v>
      </c>
      <c r="G388" s="56">
        <f t="shared" si="21"/>
        <v>0</v>
      </c>
      <c r="H388" s="56">
        <f t="shared" si="22"/>
        <v>0</v>
      </c>
      <c r="I388" s="56">
        <f>IF(A388&lt;0,C388,'finite population'!$E$4)</f>
        <v>1</v>
      </c>
      <c r="J388" s="56">
        <f t="shared" si="23"/>
        <v>0</v>
      </c>
    </row>
    <row r="389" spans="1:10" x14ac:dyDescent="0.25">
      <c r="A389" s="56">
        <f>C389-'finite population'!$E$4</f>
        <v>373</v>
      </c>
      <c r="B389" s="56">
        <f>IF(C389&lt;'finite population'!$E$5,B388-1,1)</f>
        <v>1</v>
      </c>
      <c r="C389" s="56">
        <v>374</v>
      </c>
      <c r="D389" s="56">
        <f>IF(C389&gt;'finite population'!$E$5,0,IF(A389&gt;0,+D388*B389*$D$9/'finite population'!$E$4,+D388*B389*$D$9/C389))</f>
        <v>0</v>
      </c>
      <c r="E389" s="56">
        <f>IF(C389&gt;'finite population'!$E$5,0,IF(A389&gt;0,+E388*B389*$D$9/'finite population'!$E$4,+E388*B389*$D$9/C389))</f>
        <v>0</v>
      </c>
      <c r="F389" s="56">
        <f t="shared" si="20"/>
        <v>0</v>
      </c>
      <c r="G389" s="56">
        <f t="shared" si="21"/>
        <v>0</v>
      </c>
      <c r="H389" s="56">
        <f t="shared" si="22"/>
        <v>0</v>
      </c>
      <c r="I389" s="56">
        <f>IF(A389&lt;0,C389,'finite population'!$E$4)</f>
        <v>1</v>
      </c>
      <c r="J389" s="56">
        <f t="shared" si="23"/>
        <v>0</v>
      </c>
    </row>
    <row r="390" spans="1:10" x14ac:dyDescent="0.25">
      <c r="A390" s="56">
        <f>C390-'finite population'!$E$4</f>
        <v>374</v>
      </c>
      <c r="B390" s="56">
        <f>IF(C390&lt;'finite population'!$E$5,B389-1,1)</f>
        <v>1</v>
      </c>
      <c r="C390" s="56">
        <v>375</v>
      </c>
      <c r="D390" s="56">
        <f>IF(C390&gt;'finite population'!$E$5,0,IF(A390&gt;0,+D389*B390*$D$9/'finite population'!$E$4,+D389*B390*$D$9/C390))</f>
        <v>0</v>
      </c>
      <c r="E390" s="56">
        <f>IF(C390&gt;'finite population'!$E$5,0,IF(A390&gt;0,+E389*B390*$D$9/'finite population'!$E$4,+E389*B390*$D$9/C390))</f>
        <v>0</v>
      </c>
      <c r="F390" s="56">
        <f t="shared" si="20"/>
        <v>0</v>
      </c>
      <c r="G390" s="56">
        <f t="shared" si="21"/>
        <v>0</v>
      </c>
      <c r="H390" s="56">
        <f t="shared" si="22"/>
        <v>0</v>
      </c>
      <c r="I390" s="56">
        <f>IF(A390&lt;0,C390,'finite population'!$E$4)</f>
        <v>1</v>
      </c>
      <c r="J390" s="56">
        <f t="shared" si="23"/>
        <v>0</v>
      </c>
    </row>
    <row r="391" spans="1:10" x14ac:dyDescent="0.25">
      <c r="A391" s="56">
        <f>C391-'finite population'!$E$4</f>
        <v>375</v>
      </c>
      <c r="B391" s="56">
        <f>IF(C391&lt;'finite population'!$E$5,B390-1,1)</f>
        <v>1</v>
      </c>
      <c r="C391" s="56">
        <v>376</v>
      </c>
      <c r="D391" s="56">
        <f>IF(C391&gt;'finite population'!$E$5,0,IF(A391&gt;0,+D390*B391*$D$9/'finite population'!$E$4,+D390*B391*$D$9/C391))</f>
        <v>0</v>
      </c>
      <c r="E391" s="56">
        <f>IF(C391&gt;'finite population'!$E$5,0,IF(A391&gt;0,+E390*B391*$D$9/'finite population'!$E$4,+E390*B391*$D$9/C391))</f>
        <v>0</v>
      </c>
      <c r="F391" s="56">
        <f t="shared" si="20"/>
        <v>0</v>
      </c>
      <c r="G391" s="56">
        <f t="shared" si="21"/>
        <v>0</v>
      </c>
      <c r="H391" s="56">
        <f t="shared" si="22"/>
        <v>0</v>
      </c>
      <c r="I391" s="56">
        <f>IF(A391&lt;0,C391,'finite population'!$E$4)</f>
        <v>1</v>
      </c>
      <c r="J391" s="56">
        <f t="shared" si="23"/>
        <v>0</v>
      </c>
    </row>
    <row r="392" spans="1:10" x14ac:dyDescent="0.25">
      <c r="A392" s="56">
        <f>C392-'finite population'!$E$4</f>
        <v>376</v>
      </c>
      <c r="B392" s="56">
        <f>IF(C392&lt;'finite population'!$E$5,B391-1,1)</f>
        <v>1</v>
      </c>
      <c r="C392" s="56">
        <v>377</v>
      </c>
      <c r="D392" s="56">
        <f>IF(C392&gt;'finite population'!$E$5,0,IF(A392&gt;0,+D391*B392*$D$9/'finite population'!$E$4,+D391*B392*$D$9/C392))</f>
        <v>0</v>
      </c>
      <c r="E392" s="56">
        <f>IF(C392&gt;'finite population'!$E$5,0,IF(A392&gt;0,+E391*B392*$D$9/'finite population'!$E$4,+E391*B392*$D$9/C392))</f>
        <v>0</v>
      </c>
      <c r="F392" s="56">
        <f t="shared" si="20"/>
        <v>0</v>
      </c>
      <c r="G392" s="56">
        <f t="shared" si="21"/>
        <v>0</v>
      </c>
      <c r="H392" s="56">
        <f t="shared" si="22"/>
        <v>0</v>
      </c>
      <c r="I392" s="56">
        <f>IF(A392&lt;0,C392,'finite population'!$E$4)</f>
        <v>1</v>
      </c>
      <c r="J392" s="56">
        <f t="shared" si="23"/>
        <v>0</v>
      </c>
    </row>
    <row r="393" spans="1:10" x14ac:dyDescent="0.25">
      <c r="A393" s="56">
        <f>C393-'finite population'!$E$4</f>
        <v>377</v>
      </c>
      <c r="B393" s="56">
        <f>IF(C393&lt;'finite population'!$E$5,B392-1,1)</f>
        <v>1</v>
      </c>
      <c r="C393" s="56">
        <v>378</v>
      </c>
      <c r="D393" s="56">
        <f>IF(C393&gt;'finite population'!$E$5,0,IF(A393&gt;0,+D392*B393*$D$9/'finite population'!$E$4,+D392*B393*$D$9/C393))</f>
        <v>0</v>
      </c>
      <c r="E393" s="56">
        <f>IF(C393&gt;'finite population'!$E$5,0,IF(A393&gt;0,+E392*B393*$D$9/'finite population'!$E$4,+E392*B393*$D$9/C393))</f>
        <v>0</v>
      </c>
      <c r="F393" s="56">
        <f t="shared" si="20"/>
        <v>0</v>
      </c>
      <c r="G393" s="56">
        <f t="shared" si="21"/>
        <v>0</v>
      </c>
      <c r="H393" s="56">
        <f t="shared" si="22"/>
        <v>0</v>
      </c>
      <c r="I393" s="56">
        <f>IF(A393&lt;0,C393,'finite population'!$E$4)</f>
        <v>1</v>
      </c>
      <c r="J393" s="56">
        <f t="shared" si="23"/>
        <v>0</v>
      </c>
    </row>
    <row r="394" spans="1:10" x14ac:dyDescent="0.25">
      <c r="A394" s="56">
        <f>C394-'finite population'!$E$4</f>
        <v>378</v>
      </c>
      <c r="B394" s="56">
        <f>IF(C394&lt;'finite population'!$E$5,B393-1,1)</f>
        <v>1</v>
      </c>
      <c r="C394" s="56">
        <v>379</v>
      </c>
      <c r="D394" s="56">
        <f>IF(C394&gt;'finite population'!$E$5,0,IF(A394&gt;0,+D393*B394*$D$9/'finite population'!$E$4,+D393*B394*$D$9/C394))</f>
        <v>0</v>
      </c>
      <c r="E394" s="56">
        <f>IF(C394&gt;'finite population'!$E$5,0,IF(A394&gt;0,+E393*B394*$D$9/'finite population'!$E$4,+E393*B394*$D$9/C394))</f>
        <v>0</v>
      </c>
      <c r="F394" s="56">
        <f t="shared" si="20"/>
        <v>0</v>
      </c>
      <c r="G394" s="56">
        <f t="shared" si="21"/>
        <v>0</v>
      </c>
      <c r="H394" s="56">
        <f t="shared" si="22"/>
        <v>0</v>
      </c>
      <c r="I394" s="56">
        <f>IF(A394&lt;0,C394,'finite population'!$E$4)</f>
        <v>1</v>
      </c>
      <c r="J394" s="56">
        <f t="shared" si="23"/>
        <v>0</v>
      </c>
    </row>
    <row r="395" spans="1:10" x14ac:dyDescent="0.25">
      <c r="A395" s="56">
        <f>C395-'finite population'!$E$4</f>
        <v>379</v>
      </c>
      <c r="B395" s="56">
        <f>IF(C395&lt;'finite population'!$E$5,B394-1,1)</f>
        <v>1</v>
      </c>
      <c r="C395" s="56">
        <v>380</v>
      </c>
      <c r="D395" s="56">
        <f>IF(C395&gt;'finite population'!$E$5,0,IF(A395&gt;0,+D394*B395*$D$9/'finite population'!$E$4,+D394*B395*$D$9/C395))</f>
        <v>0</v>
      </c>
      <c r="E395" s="56">
        <f>IF(C395&gt;'finite population'!$E$5,0,IF(A395&gt;0,+E394*B395*$D$9/'finite population'!$E$4,+E394*B395*$D$9/C395))</f>
        <v>0</v>
      </c>
      <c r="F395" s="56">
        <f t="shared" si="20"/>
        <v>0</v>
      </c>
      <c r="G395" s="56">
        <f t="shared" si="21"/>
        <v>0</v>
      </c>
      <c r="H395" s="56">
        <f t="shared" si="22"/>
        <v>0</v>
      </c>
      <c r="I395" s="56">
        <f>IF(A395&lt;0,C395,'finite population'!$E$4)</f>
        <v>1</v>
      </c>
      <c r="J395" s="56">
        <f t="shared" si="23"/>
        <v>0</v>
      </c>
    </row>
    <row r="396" spans="1:10" x14ac:dyDescent="0.25">
      <c r="A396" s="56">
        <f>C396-'finite population'!$E$4</f>
        <v>380</v>
      </c>
      <c r="B396" s="56">
        <f>IF(C396&lt;'finite population'!$E$5,B395-1,1)</f>
        <v>1</v>
      </c>
      <c r="C396" s="56">
        <v>381</v>
      </c>
      <c r="D396" s="56">
        <f>IF(C396&gt;'finite population'!$E$5,0,IF(A396&gt;0,+D395*B396*$D$9/'finite population'!$E$4,+D395*B396*$D$9/C396))</f>
        <v>0</v>
      </c>
      <c r="E396" s="56">
        <f>IF(C396&gt;'finite population'!$E$5,0,IF(A396&gt;0,+E395*B396*$D$9/'finite population'!$E$4,+E395*B396*$D$9/C396))</f>
        <v>0</v>
      </c>
      <c r="F396" s="56">
        <f t="shared" si="20"/>
        <v>0</v>
      </c>
      <c r="G396" s="56">
        <f t="shared" si="21"/>
        <v>0</v>
      </c>
      <c r="H396" s="56">
        <f t="shared" si="22"/>
        <v>0</v>
      </c>
      <c r="I396" s="56">
        <f>IF(A396&lt;0,C396,'finite population'!$E$4)</f>
        <v>1</v>
      </c>
      <c r="J396" s="56">
        <f t="shared" si="23"/>
        <v>0</v>
      </c>
    </row>
    <row r="397" spans="1:10" x14ac:dyDescent="0.25">
      <c r="A397" s="56">
        <f>C397-'finite population'!$E$4</f>
        <v>381</v>
      </c>
      <c r="B397" s="56">
        <f>IF(C397&lt;'finite population'!$E$5,B396-1,1)</f>
        <v>1</v>
      </c>
      <c r="C397" s="56">
        <v>382</v>
      </c>
      <c r="D397" s="56">
        <f>IF(C397&gt;'finite population'!$E$5,0,IF(A397&gt;0,+D396*B397*$D$9/'finite population'!$E$4,+D396*B397*$D$9/C397))</f>
        <v>0</v>
      </c>
      <c r="E397" s="56">
        <f>IF(C397&gt;'finite population'!$E$5,0,IF(A397&gt;0,+E396*B397*$D$9/'finite population'!$E$4,+E396*B397*$D$9/C397))</f>
        <v>0</v>
      </c>
      <c r="F397" s="56">
        <f t="shared" si="20"/>
        <v>0</v>
      </c>
      <c r="G397" s="56">
        <f t="shared" si="21"/>
        <v>0</v>
      </c>
      <c r="H397" s="56">
        <f t="shared" si="22"/>
        <v>0</v>
      </c>
      <c r="I397" s="56">
        <f>IF(A397&lt;0,C397,'finite population'!$E$4)</f>
        <v>1</v>
      </c>
      <c r="J397" s="56">
        <f t="shared" si="23"/>
        <v>0</v>
      </c>
    </row>
    <row r="398" spans="1:10" x14ac:dyDescent="0.25">
      <c r="A398" s="56">
        <f>C398-'finite population'!$E$4</f>
        <v>382</v>
      </c>
      <c r="B398" s="56">
        <f>IF(C398&lt;'finite population'!$E$5,B397-1,1)</f>
        <v>1</v>
      </c>
      <c r="C398" s="56">
        <v>383</v>
      </c>
      <c r="D398" s="56">
        <f>IF(C398&gt;'finite population'!$E$5,0,IF(A398&gt;0,+D397*B398*$D$9/'finite population'!$E$4,+D397*B398*$D$9/C398))</f>
        <v>0</v>
      </c>
      <c r="E398" s="56">
        <f>IF(C398&gt;'finite population'!$E$5,0,IF(A398&gt;0,+E397*B398*$D$9/'finite population'!$E$4,+E397*B398*$D$9/C398))</f>
        <v>0</v>
      </c>
      <c r="F398" s="56">
        <f t="shared" si="20"/>
        <v>0</v>
      </c>
      <c r="G398" s="56">
        <f t="shared" si="21"/>
        <v>0</v>
      </c>
      <c r="H398" s="56">
        <f t="shared" si="22"/>
        <v>0</v>
      </c>
      <c r="I398" s="56">
        <f>IF(A398&lt;0,C398,'finite population'!$E$4)</f>
        <v>1</v>
      </c>
      <c r="J398" s="56">
        <f t="shared" si="23"/>
        <v>0</v>
      </c>
    </row>
    <row r="399" spans="1:10" x14ac:dyDescent="0.25">
      <c r="A399" s="56">
        <f>C399-'finite population'!$E$4</f>
        <v>383</v>
      </c>
      <c r="B399" s="56">
        <f>IF(C399&lt;'finite population'!$E$5,B398-1,1)</f>
        <v>1</v>
      </c>
      <c r="C399" s="56">
        <v>384</v>
      </c>
      <c r="D399" s="56">
        <f>IF(C399&gt;'finite population'!$E$5,0,IF(A399&gt;0,+D398*B399*$D$9/'finite population'!$E$4,+D398*B399*$D$9/C399))</f>
        <v>0</v>
      </c>
      <c r="E399" s="56">
        <f>IF(C399&gt;'finite population'!$E$5,0,IF(A399&gt;0,+E398*B399*$D$9/'finite population'!$E$4,+E398*B399*$D$9/C399))</f>
        <v>0</v>
      </c>
      <c r="F399" s="56">
        <f t="shared" ref="F399:F462" si="24">IF(A399&gt;0,+A399*E399,0)</f>
        <v>0</v>
      </c>
      <c r="G399" s="56">
        <f t="shared" ref="G399:G462" si="25">IF(A399&lt;0,+C399*E399,0)</f>
        <v>0</v>
      </c>
      <c r="H399" s="56">
        <f t="shared" ref="H399:H462" si="26">IF(A399&lt;0,E399,0)</f>
        <v>0</v>
      </c>
      <c r="I399" s="56">
        <f>IF(A399&lt;0,C399,'finite population'!$E$4)</f>
        <v>1</v>
      </c>
      <c r="J399" s="56">
        <f t="shared" ref="J399:J462" si="27">I399*E399</f>
        <v>0</v>
      </c>
    </row>
    <row r="400" spans="1:10" x14ac:dyDescent="0.25">
      <c r="A400" s="56">
        <f>C400-'finite population'!$E$4</f>
        <v>384</v>
      </c>
      <c r="B400" s="56">
        <f>IF(C400&lt;'finite population'!$E$5,B399-1,1)</f>
        <v>1</v>
      </c>
      <c r="C400" s="56">
        <v>385</v>
      </c>
      <c r="D400" s="56">
        <f>IF(C400&gt;'finite population'!$E$5,0,IF(A400&gt;0,+D399*B400*$D$9/'finite population'!$E$4,+D399*B400*$D$9/C400))</f>
        <v>0</v>
      </c>
      <c r="E400" s="56">
        <f>IF(C400&gt;'finite population'!$E$5,0,IF(A400&gt;0,+E399*B400*$D$9/'finite population'!$E$4,+E399*B400*$D$9/C400))</f>
        <v>0</v>
      </c>
      <c r="F400" s="56">
        <f t="shared" si="24"/>
        <v>0</v>
      </c>
      <c r="G400" s="56">
        <f t="shared" si="25"/>
        <v>0</v>
      </c>
      <c r="H400" s="56">
        <f t="shared" si="26"/>
        <v>0</v>
      </c>
      <c r="I400" s="56">
        <f>IF(A400&lt;0,C400,'finite population'!$E$4)</f>
        <v>1</v>
      </c>
      <c r="J400" s="56">
        <f t="shared" si="27"/>
        <v>0</v>
      </c>
    </row>
    <row r="401" spans="1:10" x14ac:dyDescent="0.25">
      <c r="A401" s="56">
        <f>C401-'finite population'!$E$4</f>
        <v>385</v>
      </c>
      <c r="B401" s="56">
        <f>IF(C401&lt;'finite population'!$E$5,B400-1,1)</f>
        <v>1</v>
      </c>
      <c r="C401" s="56">
        <v>386</v>
      </c>
      <c r="D401" s="56">
        <f>IF(C401&gt;'finite population'!$E$5,0,IF(A401&gt;0,+D400*B401*$D$9/'finite population'!$E$4,+D400*B401*$D$9/C401))</f>
        <v>0</v>
      </c>
      <c r="E401" s="56">
        <f>IF(C401&gt;'finite population'!$E$5,0,IF(A401&gt;0,+E400*B401*$D$9/'finite population'!$E$4,+E400*B401*$D$9/C401))</f>
        <v>0</v>
      </c>
      <c r="F401" s="56">
        <f t="shared" si="24"/>
        <v>0</v>
      </c>
      <c r="G401" s="56">
        <f t="shared" si="25"/>
        <v>0</v>
      </c>
      <c r="H401" s="56">
        <f t="shared" si="26"/>
        <v>0</v>
      </c>
      <c r="I401" s="56">
        <f>IF(A401&lt;0,C401,'finite population'!$E$4)</f>
        <v>1</v>
      </c>
      <c r="J401" s="56">
        <f t="shared" si="27"/>
        <v>0</v>
      </c>
    </row>
    <row r="402" spans="1:10" x14ac:dyDescent="0.25">
      <c r="A402" s="56">
        <f>C402-'finite population'!$E$4</f>
        <v>386</v>
      </c>
      <c r="B402" s="56">
        <f>IF(C402&lt;'finite population'!$E$5,B401-1,1)</f>
        <v>1</v>
      </c>
      <c r="C402" s="56">
        <v>387</v>
      </c>
      <c r="D402" s="56">
        <f>IF(C402&gt;'finite population'!$E$5,0,IF(A402&gt;0,+D401*B402*$D$9/'finite population'!$E$4,+D401*B402*$D$9/C402))</f>
        <v>0</v>
      </c>
      <c r="E402" s="56">
        <f>IF(C402&gt;'finite population'!$E$5,0,IF(A402&gt;0,+E401*B402*$D$9/'finite population'!$E$4,+E401*B402*$D$9/C402))</f>
        <v>0</v>
      </c>
      <c r="F402" s="56">
        <f t="shared" si="24"/>
        <v>0</v>
      </c>
      <c r="G402" s="56">
        <f t="shared" si="25"/>
        <v>0</v>
      </c>
      <c r="H402" s="56">
        <f t="shared" si="26"/>
        <v>0</v>
      </c>
      <c r="I402" s="56">
        <f>IF(A402&lt;0,C402,'finite population'!$E$4)</f>
        <v>1</v>
      </c>
      <c r="J402" s="56">
        <f t="shared" si="27"/>
        <v>0</v>
      </c>
    </row>
    <row r="403" spans="1:10" x14ac:dyDescent="0.25">
      <c r="A403" s="56">
        <f>C403-'finite population'!$E$4</f>
        <v>387</v>
      </c>
      <c r="B403" s="56">
        <f>IF(C403&lt;'finite population'!$E$5,B402-1,1)</f>
        <v>1</v>
      </c>
      <c r="C403" s="56">
        <v>388</v>
      </c>
      <c r="D403" s="56">
        <f>IF(C403&gt;'finite population'!$E$5,0,IF(A403&gt;0,+D402*B403*$D$9/'finite population'!$E$4,+D402*B403*$D$9/C403))</f>
        <v>0</v>
      </c>
      <c r="E403" s="56">
        <f>IF(C403&gt;'finite population'!$E$5,0,IF(A403&gt;0,+E402*B403*$D$9/'finite population'!$E$4,+E402*B403*$D$9/C403))</f>
        <v>0</v>
      </c>
      <c r="F403" s="56">
        <f t="shared" si="24"/>
        <v>0</v>
      </c>
      <c r="G403" s="56">
        <f t="shared" si="25"/>
        <v>0</v>
      </c>
      <c r="H403" s="56">
        <f t="shared" si="26"/>
        <v>0</v>
      </c>
      <c r="I403" s="56">
        <f>IF(A403&lt;0,C403,'finite population'!$E$4)</f>
        <v>1</v>
      </c>
      <c r="J403" s="56">
        <f t="shared" si="27"/>
        <v>0</v>
      </c>
    </row>
    <row r="404" spans="1:10" x14ac:dyDescent="0.25">
      <c r="A404" s="56">
        <f>C404-'finite population'!$E$4</f>
        <v>388</v>
      </c>
      <c r="B404" s="56">
        <f>IF(C404&lt;'finite population'!$E$5,B403-1,1)</f>
        <v>1</v>
      </c>
      <c r="C404" s="56">
        <v>389</v>
      </c>
      <c r="D404" s="56">
        <f>IF(C404&gt;'finite population'!$E$5,0,IF(A404&gt;0,+D403*B404*$D$9/'finite population'!$E$4,+D403*B404*$D$9/C404))</f>
        <v>0</v>
      </c>
      <c r="E404" s="56">
        <f>IF(C404&gt;'finite population'!$E$5,0,IF(A404&gt;0,+E403*B404*$D$9/'finite population'!$E$4,+E403*B404*$D$9/C404))</f>
        <v>0</v>
      </c>
      <c r="F404" s="56">
        <f t="shared" si="24"/>
        <v>0</v>
      </c>
      <c r="G404" s="56">
        <f t="shared" si="25"/>
        <v>0</v>
      </c>
      <c r="H404" s="56">
        <f t="shared" si="26"/>
        <v>0</v>
      </c>
      <c r="I404" s="56">
        <f>IF(A404&lt;0,C404,'finite population'!$E$4)</f>
        <v>1</v>
      </c>
      <c r="J404" s="56">
        <f t="shared" si="27"/>
        <v>0</v>
      </c>
    </row>
    <row r="405" spans="1:10" x14ac:dyDescent="0.25">
      <c r="A405" s="56">
        <f>C405-'finite population'!$E$4</f>
        <v>389</v>
      </c>
      <c r="B405" s="56">
        <f>IF(C405&lt;'finite population'!$E$5,B404-1,1)</f>
        <v>1</v>
      </c>
      <c r="C405" s="56">
        <v>390</v>
      </c>
      <c r="D405" s="56">
        <f>IF(C405&gt;'finite population'!$E$5,0,IF(A405&gt;0,+D404*B405*$D$9/'finite population'!$E$4,+D404*B405*$D$9/C405))</f>
        <v>0</v>
      </c>
      <c r="E405" s="56">
        <f>IF(C405&gt;'finite population'!$E$5,0,IF(A405&gt;0,+E404*B405*$D$9/'finite population'!$E$4,+E404*B405*$D$9/C405))</f>
        <v>0</v>
      </c>
      <c r="F405" s="56">
        <f t="shared" si="24"/>
        <v>0</v>
      </c>
      <c r="G405" s="56">
        <f t="shared" si="25"/>
        <v>0</v>
      </c>
      <c r="H405" s="56">
        <f t="shared" si="26"/>
        <v>0</v>
      </c>
      <c r="I405" s="56">
        <f>IF(A405&lt;0,C405,'finite population'!$E$4)</f>
        <v>1</v>
      </c>
      <c r="J405" s="56">
        <f t="shared" si="27"/>
        <v>0</v>
      </c>
    </row>
    <row r="406" spans="1:10" x14ac:dyDescent="0.25">
      <c r="A406" s="56">
        <f>C406-'finite population'!$E$4</f>
        <v>390</v>
      </c>
      <c r="B406" s="56">
        <f>IF(C406&lt;'finite population'!$E$5,B405-1,1)</f>
        <v>1</v>
      </c>
      <c r="C406" s="56">
        <v>391</v>
      </c>
      <c r="D406" s="56">
        <f>IF(C406&gt;'finite population'!$E$5,0,IF(A406&gt;0,+D405*B406*$D$9/'finite population'!$E$4,+D405*B406*$D$9/C406))</f>
        <v>0</v>
      </c>
      <c r="E406" s="56">
        <f>IF(C406&gt;'finite population'!$E$5,0,IF(A406&gt;0,+E405*B406*$D$9/'finite population'!$E$4,+E405*B406*$D$9/C406))</f>
        <v>0</v>
      </c>
      <c r="F406" s="56">
        <f t="shared" si="24"/>
        <v>0</v>
      </c>
      <c r="G406" s="56">
        <f t="shared" si="25"/>
        <v>0</v>
      </c>
      <c r="H406" s="56">
        <f t="shared" si="26"/>
        <v>0</v>
      </c>
      <c r="I406" s="56">
        <f>IF(A406&lt;0,C406,'finite population'!$E$4)</f>
        <v>1</v>
      </c>
      <c r="J406" s="56">
        <f t="shared" si="27"/>
        <v>0</v>
      </c>
    </row>
    <row r="407" spans="1:10" x14ac:dyDescent="0.25">
      <c r="A407" s="56">
        <f>C407-'finite population'!$E$4</f>
        <v>391</v>
      </c>
      <c r="B407" s="56">
        <f>IF(C407&lt;'finite population'!$E$5,B406-1,1)</f>
        <v>1</v>
      </c>
      <c r="C407" s="56">
        <v>392</v>
      </c>
      <c r="D407" s="56">
        <f>IF(C407&gt;'finite population'!$E$5,0,IF(A407&gt;0,+D406*B407*$D$9/'finite population'!$E$4,+D406*B407*$D$9/C407))</f>
        <v>0</v>
      </c>
      <c r="E407" s="56">
        <f>IF(C407&gt;'finite population'!$E$5,0,IF(A407&gt;0,+E406*B407*$D$9/'finite population'!$E$4,+E406*B407*$D$9/C407))</f>
        <v>0</v>
      </c>
      <c r="F407" s="56">
        <f t="shared" si="24"/>
        <v>0</v>
      </c>
      <c r="G407" s="56">
        <f t="shared" si="25"/>
        <v>0</v>
      </c>
      <c r="H407" s="56">
        <f t="shared" si="26"/>
        <v>0</v>
      </c>
      <c r="I407" s="56">
        <f>IF(A407&lt;0,C407,'finite population'!$E$4)</f>
        <v>1</v>
      </c>
      <c r="J407" s="56">
        <f t="shared" si="27"/>
        <v>0</v>
      </c>
    </row>
    <row r="408" spans="1:10" x14ac:dyDescent="0.25">
      <c r="A408" s="56">
        <f>C408-'finite population'!$E$4</f>
        <v>392</v>
      </c>
      <c r="B408" s="56">
        <f>IF(C408&lt;'finite population'!$E$5,B407-1,1)</f>
        <v>1</v>
      </c>
      <c r="C408" s="56">
        <v>393</v>
      </c>
      <c r="D408" s="56">
        <f>IF(C408&gt;'finite population'!$E$5,0,IF(A408&gt;0,+D407*B408*$D$9/'finite population'!$E$4,+D407*B408*$D$9/C408))</f>
        <v>0</v>
      </c>
      <c r="E408" s="56">
        <f>IF(C408&gt;'finite population'!$E$5,0,IF(A408&gt;0,+E407*B408*$D$9/'finite population'!$E$4,+E407*B408*$D$9/C408))</f>
        <v>0</v>
      </c>
      <c r="F408" s="56">
        <f t="shared" si="24"/>
        <v>0</v>
      </c>
      <c r="G408" s="56">
        <f t="shared" si="25"/>
        <v>0</v>
      </c>
      <c r="H408" s="56">
        <f t="shared" si="26"/>
        <v>0</v>
      </c>
      <c r="I408" s="56">
        <f>IF(A408&lt;0,C408,'finite population'!$E$4)</f>
        <v>1</v>
      </c>
      <c r="J408" s="56">
        <f t="shared" si="27"/>
        <v>0</v>
      </c>
    </row>
    <row r="409" spans="1:10" x14ac:dyDescent="0.25">
      <c r="A409" s="56">
        <f>C409-'finite population'!$E$4</f>
        <v>393</v>
      </c>
      <c r="B409" s="56">
        <f>IF(C409&lt;'finite population'!$E$5,B408-1,1)</f>
        <v>1</v>
      </c>
      <c r="C409" s="56">
        <v>394</v>
      </c>
      <c r="D409" s="56">
        <f>IF(C409&gt;'finite population'!$E$5,0,IF(A409&gt;0,+D408*B409*$D$9/'finite population'!$E$4,+D408*B409*$D$9/C409))</f>
        <v>0</v>
      </c>
      <c r="E409" s="56">
        <f>IF(C409&gt;'finite population'!$E$5,0,IF(A409&gt;0,+E408*B409*$D$9/'finite population'!$E$4,+E408*B409*$D$9/C409))</f>
        <v>0</v>
      </c>
      <c r="F409" s="56">
        <f t="shared" si="24"/>
        <v>0</v>
      </c>
      <c r="G409" s="56">
        <f t="shared" si="25"/>
        <v>0</v>
      </c>
      <c r="H409" s="56">
        <f t="shared" si="26"/>
        <v>0</v>
      </c>
      <c r="I409" s="56">
        <f>IF(A409&lt;0,C409,'finite population'!$E$4)</f>
        <v>1</v>
      </c>
      <c r="J409" s="56">
        <f t="shared" si="27"/>
        <v>0</v>
      </c>
    </row>
    <row r="410" spans="1:10" x14ac:dyDescent="0.25">
      <c r="A410" s="56">
        <f>C410-'finite population'!$E$4</f>
        <v>394</v>
      </c>
      <c r="B410" s="56">
        <f>IF(C410&lt;'finite population'!$E$5,B409-1,1)</f>
        <v>1</v>
      </c>
      <c r="C410" s="56">
        <v>395</v>
      </c>
      <c r="D410" s="56">
        <f>IF(C410&gt;'finite population'!$E$5,0,IF(A410&gt;0,+D409*B410*$D$9/'finite population'!$E$4,+D409*B410*$D$9/C410))</f>
        <v>0</v>
      </c>
      <c r="E410" s="56">
        <f>IF(C410&gt;'finite population'!$E$5,0,IF(A410&gt;0,+E409*B410*$D$9/'finite population'!$E$4,+E409*B410*$D$9/C410))</f>
        <v>0</v>
      </c>
      <c r="F410" s="56">
        <f t="shared" si="24"/>
        <v>0</v>
      </c>
      <c r="G410" s="56">
        <f t="shared" si="25"/>
        <v>0</v>
      </c>
      <c r="H410" s="56">
        <f t="shared" si="26"/>
        <v>0</v>
      </c>
      <c r="I410" s="56">
        <f>IF(A410&lt;0,C410,'finite population'!$E$4)</f>
        <v>1</v>
      </c>
      <c r="J410" s="56">
        <f t="shared" si="27"/>
        <v>0</v>
      </c>
    </row>
    <row r="411" spans="1:10" x14ac:dyDescent="0.25">
      <c r="A411" s="56">
        <f>C411-'finite population'!$E$4</f>
        <v>395</v>
      </c>
      <c r="B411" s="56">
        <f>IF(C411&lt;'finite population'!$E$5,B410-1,1)</f>
        <v>1</v>
      </c>
      <c r="C411" s="56">
        <v>396</v>
      </c>
      <c r="D411" s="56">
        <f>IF(C411&gt;'finite population'!$E$5,0,IF(A411&gt;0,+D410*B411*$D$9/'finite population'!$E$4,+D410*B411*$D$9/C411))</f>
        <v>0</v>
      </c>
      <c r="E411" s="56">
        <f>IF(C411&gt;'finite population'!$E$5,0,IF(A411&gt;0,+E410*B411*$D$9/'finite population'!$E$4,+E410*B411*$D$9/C411))</f>
        <v>0</v>
      </c>
      <c r="F411" s="56">
        <f t="shared" si="24"/>
        <v>0</v>
      </c>
      <c r="G411" s="56">
        <f t="shared" si="25"/>
        <v>0</v>
      </c>
      <c r="H411" s="56">
        <f t="shared" si="26"/>
        <v>0</v>
      </c>
      <c r="I411" s="56">
        <f>IF(A411&lt;0,C411,'finite population'!$E$4)</f>
        <v>1</v>
      </c>
      <c r="J411" s="56">
        <f t="shared" si="27"/>
        <v>0</v>
      </c>
    </row>
    <row r="412" spans="1:10" x14ac:dyDescent="0.25">
      <c r="A412" s="56">
        <f>C412-'finite population'!$E$4</f>
        <v>396</v>
      </c>
      <c r="B412" s="56">
        <f>IF(C412&lt;'finite population'!$E$5,B411-1,1)</f>
        <v>1</v>
      </c>
      <c r="C412" s="56">
        <v>397</v>
      </c>
      <c r="D412" s="56">
        <f>IF(C412&gt;'finite population'!$E$5,0,IF(A412&gt;0,+D411*B412*$D$9/'finite population'!$E$4,+D411*B412*$D$9/C412))</f>
        <v>0</v>
      </c>
      <c r="E412" s="56">
        <f>IF(C412&gt;'finite population'!$E$5,0,IF(A412&gt;0,+E411*B412*$D$9/'finite population'!$E$4,+E411*B412*$D$9/C412))</f>
        <v>0</v>
      </c>
      <c r="F412" s="56">
        <f t="shared" si="24"/>
        <v>0</v>
      </c>
      <c r="G412" s="56">
        <f t="shared" si="25"/>
        <v>0</v>
      </c>
      <c r="H412" s="56">
        <f t="shared" si="26"/>
        <v>0</v>
      </c>
      <c r="I412" s="56">
        <f>IF(A412&lt;0,C412,'finite population'!$E$4)</f>
        <v>1</v>
      </c>
      <c r="J412" s="56">
        <f t="shared" si="27"/>
        <v>0</v>
      </c>
    </row>
    <row r="413" spans="1:10" x14ac:dyDescent="0.25">
      <c r="A413" s="56">
        <f>C413-'finite population'!$E$4</f>
        <v>397</v>
      </c>
      <c r="B413" s="56">
        <f>IF(C413&lt;'finite population'!$E$5,B412-1,1)</f>
        <v>1</v>
      </c>
      <c r="C413" s="56">
        <v>398</v>
      </c>
      <c r="D413" s="56">
        <f>IF(C413&gt;'finite population'!$E$5,0,IF(A413&gt;0,+D412*B413*$D$9/'finite population'!$E$4,+D412*B413*$D$9/C413))</f>
        <v>0</v>
      </c>
      <c r="E413" s="56">
        <f>IF(C413&gt;'finite population'!$E$5,0,IF(A413&gt;0,+E412*B413*$D$9/'finite population'!$E$4,+E412*B413*$D$9/C413))</f>
        <v>0</v>
      </c>
      <c r="F413" s="56">
        <f t="shared" si="24"/>
        <v>0</v>
      </c>
      <c r="G413" s="56">
        <f t="shared" si="25"/>
        <v>0</v>
      </c>
      <c r="H413" s="56">
        <f t="shared" si="26"/>
        <v>0</v>
      </c>
      <c r="I413" s="56">
        <f>IF(A413&lt;0,C413,'finite population'!$E$4)</f>
        <v>1</v>
      </c>
      <c r="J413" s="56">
        <f t="shared" si="27"/>
        <v>0</v>
      </c>
    </row>
    <row r="414" spans="1:10" x14ac:dyDescent="0.25">
      <c r="A414" s="56">
        <f>C414-'finite population'!$E$4</f>
        <v>398</v>
      </c>
      <c r="B414" s="56">
        <f>IF(C414&lt;'finite population'!$E$5,B413-1,1)</f>
        <v>1</v>
      </c>
      <c r="C414" s="56">
        <v>399</v>
      </c>
      <c r="D414" s="56">
        <f>IF(C414&gt;'finite population'!$E$5,0,IF(A414&gt;0,+D413*B414*$D$9/'finite population'!$E$4,+D413*B414*$D$9/C414))</f>
        <v>0</v>
      </c>
      <c r="E414" s="56">
        <f>IF(C414&gt;'finite population'!$E$5,0,IF(A414&gt;0,+E413*B414*$D$9/'finite population'!$E$4,+E413*B414*$D$9/C414))</f>
        <v>0</v>
      </c>
      <c r="F414" s="56">
        <f t="shared" si="24"/>
        <v>0</v>
      </c>
      <c r="G414" s="56">
        <f t="shared" si="25"/>
        <v>0</v>
      </c>
      <c r="H414" s="56">
        <f t="shared" si="26"/>
        <v>0</v>
      </c>
      <c r="I414" s="56">
        <f>IF(A414&lt;0,C414,'finite population'!$E$4)</f>
        <v>1</v>
      </c>
      <c r="J414" s="56">
        <f t="shared" si="27"/>
        <v>0</v>
      </c>
    </row>
    <row r="415" spans="1:10" x14ac:dyDescent="0.25">
      <c r="A415" s="56">
        <f>C415-'finite population'!$E$4</f>
        <v>399</v>
      </c>
      <c r="B415" s="56">
        <f>IF(C415&lt;'finite population'!$E$5,B414-1,1)</f>
        <v>1</v>
      </c>
      <c r="C415" s="56">
        <v>400</v>
      </c>
      <c r="D415" s="56">
        <f>IF(C415&gt;'finite population'!$E$5,0,IF(A415&gt;0,+D414*B415*$D$9/'finite population'!$E$4,+D414*B415*$D$9/C415))</f>
        <v>0</v>
      </c>
      <c r="E415" s="56">
        <f>IF(C415&gt;'finite population'!$E$5,0,IF(A415&gt;0,+E414*B415*$D$9/'finite population'!$E$4,+E414*B415*$D$9/C415))</f>
        <v>0</v>
      </c>
      <c r="F415" s="56">
        <f t="shared" si="24"/>
        <v>0</v>
      </c>
      <c r="G415" s="56">
        <f t="shared" si="25"/>
        <v>0</v>
      </c>
      <c r="H415" s="56">
        <f t="shared" si="26"/>
        <v>0</v>
      </c>
      <c r="I415" s="56">
        <f>IF(A415&lt;0,C415,'finite population'!$E$4)</f>
        <v>1</v>
      </c>
      <c r="J415" s="56">
        <f t="shared" si="27"/>
        <v>0</v>
      </c>
    </row>
    <row r="416" spans="1:10" x14ac:dyDescent="0.25">
      <c r="A416" s="56">
        <f>C416-'finite population'!$E$4</f>
        <v>400</v>
      </c>
      <c r="B416" s="56">
        <f>IF(C416&lt;'finite population'!$E$5,B415-1,1)</f>
        <v>1</v>
      </c>
      <c r="C416" s="56">
        <v>401</v>
      </c>
      <c r="D416" s="56">
        <f>IF(C416&gt;'finite population'!$E$5,0,IF(A416&gt;0,+D415*B416*$D$9/'finite population'!$E$4,+D415*B416*$D$9/C416))</f>
        <v>0</v>
      </c>
      <c r="E416" s="56">
        <f>IF(C416&gt;'finite population'!$E$5,0,IF(A416&gt;0,+E415*B416*$D$9/'finite population'!$E$4,+E415*B416*$D$9/C416))</f>
        <v>0</v>
      </c>
      <c r="F416" s="56">
        <f t="shared" si="24"/>
        <v>0</v>
      </c>
      <c r="G416" s="56">
        <f t="shared" si="25"/>
        <v>0</v>
      </c>
      <c r="H416" s="56">
        <f t="shared" si="26"/>
        <v>0</v>
      </c>
      <c r="I416" s="56">
        <f>IF(A416&lt;0,C416,'finite population'!$E$4)</f>
        <v>1</v>
      </c>
      <c r="J416" s="56">
        <f t="shared" si="27"/>
        <v>0</v>
      </c>
    </row>
    <row r="417" spans="1:10" x14ac:dyDescent="0.25">
      <c r="A417" s="56">
        <f>C417-'finite population'!$E$4</f>
        <v>401</v>
      </c>
      <c r="B417" s="56">
        <f>IF(C417&lt;'finite population'!$E$5,B416-1,1)</f>
        <v>1</v>
      </c>
      <c r="C417" s="56">
        <v>402</v>
      </c>
      <c r="D417" s="56">
        <f>IF(C417&gt;'finite population'!$E$5,0,IF(A417&gt;0,+D416*B417*$D$9/'finite population'!$E$4,+D416*B417*$D$9/C417))</f>
        <v>0</v>
      </c>
      <c r="E417" s="56">
        <f>IF(C417&gt;'finite population'!$E$5,0,IF(A417&gt;0,+E416*B417*$D$9/'finite population'!$E$4,+E416*B417*$D$9/C417))</f>
        <v>0</v>
      </c>
      <c r="F417" s="56">
        <f t="shared" si="24"/>
        <v>0</v>
      </c>
      <c r="G417" s="56">
        <f t="shared" si="25"/>
        <v>0</v>
      </c>
      <c r="H417" s="56">
        <f t="shared" si="26"/>
        <v>0</v>
      </c>
      <c r="I417" s="56">
        <f>IF(A417&lt;0,C417,'finite population'!$E$4)</f>
        <v>1</v>
      </c>
      <c r="J417" s="56">
        <f t="shared" si="27"/>
        <v>0</v>
      </c>
    </row>
    <row r="418" spans="1:10" x14ac:dyDescent="0.25">
      <c r="A418" s="56">
        <f>C418-'finite population'!$E$4</f>
        <v>402</v>
      </c>
      <c r="B418" s="56">
        <f>IF(C418&lt;'finite population'!$E$5,B417-1,1)</f>
        <v>1</v>
      </c>
      <c r="C418" s="56">
        <v>403</v>
      </c>
      <c r="D418" s="56">
        <f>IF(C418&gt;'finite population'!$E$5,0,IF(A418&gt;0,+D417*B418*$D$9/'finite population'!$E$4,+D417*B418*$D$9/C418))</f>
        <v>0</v>
      </c>
      <c r="E418" s="56">
        <f>IF(C418&gt;'finite population'!$E$5,0,IF(A418&gt;0,+E417*B418*$D$9/'finite population'!$E$4,+E417*B418*$D$9/C418))</f>
        <v>0</v>
      </c>
      <c r="F418" s="56">
        <f t="shared" si="24"/>
        <v>0</v>
      </c>
      <c r="G418" s="56">
        <f t="shared" si="25"/>
        <v>0</v>
      </c>
      <c r="H418" s="56">
        <f t="shared" si="26"/>
        <v>0</v>
      </c>
      <c r="I418" s="56">
        <f>IF(A418&lt;0,C418,'finite population'!$E$4)</f>
        <v>1</v>
      </c>
      <c r="J418" s="56">
        <f t="shared" si="27"/>
        <v>0</v>
      </c>
    </row>
    <row r="419" spans="1:10" x14ac:dyDescent="0.25">
      <c r="A419" s="56">
        <f>C419-'finite population'!$E$4</f>
        <v>403</v>
      </c>
      <c r="B419" s="56">
        <f>IF(C419&lt;'finite population'!$E$5,B418-1,1)</f>
        <v>1</v>
      </c>
      <c r="C419" s="56">
        <v>404</v>
      </c>
      <c r="D419" s="56">
        <f>IF(C419&gt;'finite population'!$E$5,0,IF(A419&gt;0,+D418*B419*$D$9/'finite population'!$E$4,+D418*B419*$D$9/C419))</f>
        <v>0</v>
      </c>
      <c r="E419" s="56">
        <f>IF(C419&gt;'finite population'!$E$5,0,IF(A419&gt;0,+E418*B419*$D$9/'finite population'!$E$4,+E418*B419*$D$9/C419))</f>
        <v>0</v>
      </c>
      <c r="F419" s="56">
        <f t="shared" si="24"/>
        <v>0</v>
      </c>
      <c r="G419" s="56">
        <f t="shared" si="25"/>
        <v>0</v>
      </c>
      <c r="H419" s="56">
        <f t="shared" si="26"/>
        <v>0</v>
      </c>
      <c r="I419" s="56">
        <f>IF(A419&lt;0,C419,'finite population'!$E$4)</f>
        <v>1</v>
      </c>
      <c r="J419" s="56">
        <f t="shared" si="27"/>
        <v>0</v>
      </c>
    </row>
    <row r="420" spans="1:10" x14ac:dyDescent="0.25">
      <c r="A420" s="56">
        <f>C420-'finite population'!$E$4</f>
        <v>404</v>
      </c>
      <c r="B420" s="56">
        <f>IF(C420&lt;'finite population'!$E$5,B419-1,1)</f>
        <v>1</v>
      </c>
      <c r="C420" s="56">
        <v>405</v>
      </c>
      <c r="D420" s="56">
        <f>IF(C420&gt;'finite population'!$E$5,0,IF(A420&gt;0,+D419*B420*$D$9/'finite population'!$E$4,+D419*B420*$D$9/C420))</f>
        <v>0</v>
      </c>
      <c r="E420" s="56">
        <f>IF(C420&gt;'finite population'!$E$5,0,IF(A420&gt;0,+E419*B420*$D$9/'finite population'!$E$4,+E419*B420*$D$9/C420))</f>
        <v>0</v>
      </c>
      <c r="F420" s="56">
        <f t="shared" si="24"/>
        <v>0</v>
      </c>
      <c r="G420" s="56">
        <f t="shared" si="25"/>
        <v>0</v>
      </c>
      <c r="H420" s="56">
        <f t="shared" si="26"/>
        <v>0</v>
      </c>
      <c r="I420" s="56">
        <f>IF(A420&lt;0,C420,'finite population'!$E$4)</f>
        <v>1</v>
      </c>
      <c r="J420" s="56">
        <f t="shared" si="27"/>
        <v>0</v>
      </c>
    </row>
    <row r="421" spans="1:10" x14ac:dyDescent="0.25">
      <c r="A421" s="56">
        <f>C421-'finite population'!$E$4</f>
        <v>405</v>
      </c>
      <c r="B421" s="56">
        <f>IF(C421&lt;'finite population'!$E$5,B420-1,1)</f>
        <v>1</v>
      </c>
      <c r="C421" s="56">
        <v>406</v>
      </c>
      <c r="D421" s="56">
        <f>IF(C421&gt;'finite population'!$E$5,0,IF(A421&gt;0,+D420*B421*$D$9/'finite population'!$E$4,+D420*B421*$D$9/C421))</f>
        <v>0</v>
      </c>
      <c r="E421" s="56">
        <f>IF(C421&gt;'finite population'!$E$5,0,IF(A421&gt;0,+E420*B421*$D$9/'finite population'!$E$4,+E420*B421*$D$9/C421))</f>
        <v>0</v>
      </c>
      <c r="F421" s="56">
        <f t="shared" si="24"/>
        <v>0</v>
      </c>
      <c r="G421" s="56">
        <f t="shared" si="25"/>
        <v>0</v>
      </c>
      <c r="H421" s="56">
        <f t="shared" si="26"/>
        <v>0</v>
      </c>
      <c r="I421" s="56">
        <f>IF(A421&lt;0,C421,'finite population'!$E$4)</f>
        <v>1</v>
      </c>
      <c r="J421" s="56">
        <f t="shared" si="27"/>
        <v>0</v>
      </c>
    </row>
    <row r="422" spans="1:10" x14ac:dyDescent="0.25">
      <c r="A422" s="56">
        <f>C422-'finite population'!$E$4</f>
        <v>406</v>
      </c>
      <c r="B422" s="56">
        <f>IF(C422&lt;'finite population'!$E$5,B421-1,1)</f>
        <v>1</v>
      </c>
      <c r="C422" s="56">
        <v>407</v>
      </c>
      <c r="D422" s="56">
        <f>IF(C422&gt;'finite population'!$E$5,0,IF(A422&gt;0,+D421*B422*$D$9/'finite population'!$E$4,+D421*B422*$D$9/C422))</f>
        <v>0</v>
      </c>
      <c r="E422" s="56">
        <f>IF(C422&gt;'finite population'!$E$5,0,IF(A422&gt;0,+E421*B422*$D$9/'finite population'!$E$4,+E421*B422*$D$9/C422))</f>
        <v>0</v>
      </c>
      <c r="F422" s="56">
        <f t="shared" si="24"/>
        <v>0</v>
      </c>
      <c r="G422" s="56">
        <f t="shared" si="25"/>
        <v>0</v>
      </c>
      <c r="H422" s="56">
        <f t="shared" si="26"/>
        <v>0</v>
      </c>
      <c r="I422" s="56">
        <f>IF(A422&lt;0,C422,'finite population'!$E$4)</f>
        <v>1</v>
      </c>
      <c r="J422" s="56">
        <f t="shared" si="27"/>
        <v>0</v>
      </c>
    </row>
    <row r="423" spans="1:10" x14ac:dyDescent="0.25">
      <c r="A423" s="56">
        <f>C423-'finite population'!$E$4</f>
        <v>407</v>
      </c>
      <c r="B423" s="56">
        <f>IF(C423&lt;'finite population'!$E$5,B422-1,1)</f>
        <v>1</v>
      </c>
      <c r="C423" s="56">
        <v>408</v>
      </c>
      <c r="D423" s="56">
        <f>IF(C423&gt;'finite population'!$E$5,0,IF(A423&gt;0,+D422*B423*$D$9/'finite population'!$E$4,+D422*B423*$D$9/C423))</f>
        <v>0</v>
      </c>
      <c r="E423" s="56">
        <f>IF(C423&gt;'finite population'!$E$5,0,IF(A423&gt;0,+E422*B423*$D$9/'finite population'!$E$4,+E422*B423*$D$9/C423))</f>
        <v>0</v>
      </c>
      <c r="F423" s="56">
        <f t="shared" si="24"/>
        <v>0</v>
      </c>
      <c r="G423" s="56">
        <f t="shared" si="25"/>
        <v>0</v>
      </c>
      <c r="H423" s="56">
        <f t="shared" si="26"/>
        <v>0</v>
      </c>
      <c r="I423" s="56">
        <f>IF(A423&lt;0,C423,'finite population'!$E$4)</f>
        <v>1</v>
      </c>
      <c r="J423" s="56">
        <f t="shared" si="27"/>
        <v>0</v>
      </c>
    </row>
    <row r="424" spans="1:10" x14ac:dyDescent="0.25">
      <c r="A424" s="56">
        <f>C424-'finite population'!$E$4</f>
        <v>408</v>
      </c>
      <c r="B424" s="56">
        <f>IF(C424&lt;'finite population'!$E$5,B423-1,1)</f>
        <v>1</v>
      </c>
      <c r="C424" s="56">
        <v>409</v>
      </c>
      <c r="D424" s="56">
        <f>IF(C424&gt;'finite population'!$E$5,0,IF(A424&gt;0,+D423*B424*$D$9/'finite population'!$E$4,+D423*B424*$D$9/C424))</f>
        <v>0</v>
      </c>
      <c r="E424" s="56">
        <f>IF(C424&gt;'finite population'!$E$5,0,IF(A424&gt;0,+E423*B424*$D$9/'finite population'!$E$4,+E423*B424*$D$9/C424))</f>
        <v>0</v>
      </c>
      <c r="F424" s="56">
        <f t="shared" si="24"/>
        <v>0</v>
      </c>
      <c r="G424" s="56">
        <f t="shared" si="25"/>
        <v>0</v>
      </c>
      <c r="H424" s="56">
        <f t="shared" si="26"/>
        <v>0</v>
      </c>
      <c r="I424" s="56">
        <f>IF(A424&lt;0,C424,'finite population'!$E$4)</f>
        <v>1</v>
      </c>
      <c r="J424" s="56">
        <f t="shared" si="27"/>
        <v>0</v>
      </c>
    </row>
    <row r="425" spans="1:10" x14ac:dyDescent="0.25">
      <c r="A425" s="56">
        <f>C425-'finite population'!$E$4</f>
        <v>409</v>
      </c>
      <c r="B425" s="56">
        <f>IF(C425&lt;'finite population'!$E$5,B424-1,1)</f>
        <v>1</v>
      </c>
      <c r="C425" s="56">
        <v>410</v>
      </c>
      <c r="D425" s="56">
        <f>IF(C425&gt;'finite population'!$E$5,0,IF(A425&gt;0,+D424*B425*$D$9/'finite population'!$E$4,+D424*B425*$D$9/C425))</f>
        <v>0</v>
      </c>
      <c r="E425" s="56">
        <f>IF(C425&gt;'finite population'!$E$5,0,IF(A425&gt;0,+E424*B425*$D$9/'finite population'!$E$4,+E424*B425*$D$9/C425))</f>
        <v>0</v>
      </c>
      <c r="F425" s="56">
        <f t="shared" si="24"/>
        <v>0</v>
      </c>
      <c r="G425" s="56">
        <f t="shared" si="25"/>
        <v>0</v>
      </c>
      <c r="H425" s="56">
        <f t="shared" si="26"/>
        <v>0</v>
      </c>
      <c r="I425" s="56">
        <f>IF(A425&lt;0,C425,'finite population'!$E$4)</f>
        <v>1</v>
      </c>
      <c r="J425" s="56">
        <f t="shared" si="27"/>
        <v>0</v>
      </c>
    </row>
    <row r="426" spans="1:10" x14ac:dyDescent="0.25">
      <c r="A426" s="56">
        <f>C426-'finite population'!$E$4</f>
        <v>410</v>
      </c>
      <c r="B426" s="56">
        <f>IF(C426&lt;'finite population'!$E$5,B425-1,1)</f>
        <v>1</v>
      </c>
      <c r="C426" s="56">
        <v>411</v>
      </c>
      <c r="D426" s="56">
        <f>IF(C426&gt;'finite population'!$E$5,0,IF(A426&gt;0,+D425*B426*$D$9/'finite population'!$E$4,+D425*B426*$D$9/C426))</f>
        <v>0</v>
      </c>
      <c r="E426" s="56">
        <f>IF(C426&gt;'finite population'!$E$5,0,IF(A426&gt;0,+E425*B426*$D$9/'finite population'!$E$4,+E425*B426*$D$9/C426))</f>
        <v>0</v>
      </c>
      <c r="F426" s="56">
        <f t="shared" si="24"/>
        <v>0</v>
      </c>
      <c r="G426" s="56">
        <f t="shared" si="25"/>
        <v>0</v>
      </c>
      <c r="H426" s="56">
        <f t="shared" si="26"/>
        <v>0</v>
      </c>
      <c r="I426" s="56">
        <f>IF(A426&lt;0,C426,'finite population'!$E$4)</f>
        <v>1</v>
      </c>
      <c r="J426" s="56">
        <f t="shared" si="27"/>
        <v>0</v>
      </c>
    </row>
    <row r="427" spans="1:10" x14ac:dyDescent="0.25">
      <c r="A427" s="56">
        <f>C427-'finite population'!$E$4</f>
        <v>411</v>
      </c>
      <c r="B427" s="56">
        <f>IF(C427&lt;'finite population'!$E$5,B426-1,1)</f>
        <v>1</v>
      </c>
      <c r="C427" s="56">
        <v>412</v>
      </c>
      <c r="D427" s="56">
        <f>IF(C427&gt;'finite population'!$E$5,0,IF(A427&gt;0,+D426*B427*$D$9/'finite population'!$E$4,+D426*B427*$D$9/C427))</f>
        <v>0</v>
      </c>
      <c r="E427" s="56">
        <f>IF(C427&gt;'finite population'!$E$5,0,IF(A427&gt;0,+E426*B427*$D$9/'finite population'!$E$4,+E426*B427*$D$9/C427))</f>
        <v>0</v>
      </c>
      <c r="F427" s="56">
        <f t="shared" si="24"/>
        <v>0</v>
      </c>
      <c r="G427" s="56">
        <f t="shared" si="25"/>
        <v>0</v>
      </c>
      <c r="H427" s="56">
        <f t="shared" si="26"/>
        <v>0</v>
      </c>
      <c r="I427" s="56">
        <f>IF(A427&lt;0,C427,'finite population'!$E$4)</f>
        <v>1</v>
      </c>
      <c r="J427" s="56">
        <f t="shared" si="27"/>
        <v>0</v>
      </c>
    </row>
    <row r="428" spans="1:10" x14ac:dyDescent="0.25">
      <c r="A428" s="56">
        <f>C428-'finite population'!$E$4</f>
        <v>412</v>
      </c>
      <c r="B428" s="56">
        <f>IF(C428&lt;'finite population'!$E$5,B427-1,1)</f>
        <v>1</v>
      </c>
      <c r="C428" s="56">
        <v>413</v>
      </c>
      <c r="D428" s="56">
        <f>IF(C428&gt;'finite population'!$E$5,0,IF(A428&gt;0,+D427*B428*$D$9/'finite population'!$E$4,+D427*B428*$D$9/C428))</f>
        <v>0</v>
      </c>
      <c r="E428" s="56">
        <f>IF(C428&gt;'finite population'!$E$5,0,IF(A428&gt;0,+E427*B428*$D$9/'finite population'!$E$4,+E427*B428*$D$9/C428))</f>
        <v>0</v>
      </c>
      <c r="F428" s="56">
        <f t="shared" si="24"/>
        <v>0</v>
      </c>
      <c r="G428" s="56">
        <f t="shared" si="25"/>
        <v>0</v>
      </c>
      <c r="H428" s="56">
        <f t="shared" si="26"/>
        <v>0</v>
      </c>
      <c r="I428" s="56">
        <f>IF(A428&lt;0,C428,'finite population'!$E$4)</f>
        <v>1</v>
      </c>
      <c r="J428" s="56">
        <f t="shared" si="27"/>
        <v>0</v>
      </c>
    </row>
    <row r="429" spans="1:10" x14ac:dyDescent="0.25">
      <c r="A429" s="56">
        <f>C429-'finite population'!$E$4</f>
        <v>413</v>
      </c>
      <c r="B429" s="56">
        <f>IF(C429&lt;'finite population'!$E$5,B428-1,1)</f>
        <v>1</v>
      </c>
      <c r="C429" s="56">
        <v>414</v>
      </c>
      <c r="D429" s="56">
        <f>IF(C429&gt;'finite population'!$E$5,0,IF(A429&gt;0,+D428*B429*$D$9/'finite population'!$E$4,+D428*B429*$D$9/C429))</f>
        <v>0</v>
      </c>
      <c r="E429" s="56">
        <f>IF(C429&gt;'finite population'!$E$5,0,IF(A429&gt;0,+E428*B429*$D$9/'finite population'!$E$4,+E428*B429*$D$9/C429))</f>
        <v>0</v>
      </c>
      <c r="F429" s="56">
        <f t="shared" si="24"/>
        <v>0</v>
      </c>
      <c r="G429" s="56">
        <f t="shared" si="25"/>
        <v>0</v>
      </c>
      <c r="H429" s="56">
        <f t="shared" si="26"/>
        <v>0</v>
      </c>
      <c r="I429" s="56">
        <f>IF(A429&lt;0,C429,'finite population'!$E$4)</f>
        <v>1</v>
      </c>
      <c r="J429" s="56">
        <f t="shared" si="27"/>
        <v>0</v>
      </c>
    </row>
    <row r="430" spans="1:10" x14ac:dyDescent="0.25">
      <c r="A430" s="56">
        <f>C430-'finite population'!$E$4</f>
        <v>414</v>
      </c>
      <c r="B430" s="56">
        <f>IF(C430&lt;'finite population'!$E$5,B429-1,1)</f>
        <v>1</v>
      </c>
      <c r="C430" s="56">
        <v>415</v>
      </c>
      <c r="D430" s="56">
        <f>IF(C430&gt;'finite population'!$E$5,0,IF(A430&gt;0,+D429*B430*$D$9/'finite population'!$E$4,+D429*B430*$D$9/C430))</f>
        <v>0</v>
      </c>
      <c r="E430" s="56">
        <f>IF(C430&gt;'finite population'!$E$5,0,IF(A430&gt;0,+E429*B430*$D$9/'finite population'!$E$4,+E429*B430*$D$9/C430))</f>
        <v>0</v>
      </c>
      <c r="F430" s="56">
        <f t="shared" si="24"/>
        <v>0</v>
      </c>
      <c r="G430" s="56">
        <f t="shared" si="25"/>
        <v>0</v>
      </c>
      <c r="H430" s="56">
        <f t="shared" si="26"/>
        <v>0</v>
      </c>
      <c r="I430" s="56">
        <f>IF(A430&lt;0,C430,'finite population'!$E$4)</f>
        <v>1</v>
      </c>
      <c r="J430" s="56">
        <f t="shared" si="27"/>
        <v>0</v>
      </c>
    </row>
    <row r="431" spans="1:10" x14ac:dyDescent="0.25">
      <c r="A431" s="56">
        <f>C431-'finite population'!$E$4</f>
        <v>415</v>
      </c>
      <c r="B431" s="56">
        <f>IF(C431&lt;'finite population'!$E$5,B430-1,1)</f>
        <v>1</v>
      </c>
      <c r="C431" s="56">
        <v>416</v>
      </c>
      <c r="D431" s="56">
        <f>IF(C431&gt;'finite population'!$E$5,0,IF(A431&gt;0,+D430*B431*$D$9/'finite population'!$E$4,+D430*B431*$D$9/C431))</f>
        <v>0</v>
      </c>
      <c r="E431" s="56">
        <f>IF(C431&gt;'finite population'!$E$5,0,IF(A431&gt;0,+E430*B431*$D$9/'finite population'!$E$4,+E430*B431*$D$9/C431))</f>
        <v>0</v>
      </c>
      <c r="F431" s="56">
        <f t="shared" si="24"/>
        <v>0</v>
      </c>
      <c r="G431" s="56">
        <f t="shared" si="25"/>
        <v>0</v>
      </c>
      <c r="H431" s="56">
        <f t="shared" si="26"/>
        <v>0</v>
      </c>
      <c r="I431" s="56">
        <f>IF(A431&lt;0,C431,'finite population'!$E$4)</f>
        <v>1</v>
      </c>
      <c r="J431" s="56">
        <f t="shared" si="27"/>
        <v>0</v>
      </c>
    </row>
    <row r="432" spans="1:10" x14ac:dyDescent="0.25">
      <c r="A432" s="56">
        <f>C432-'finite population'!$E$4</f>
        <v>416</v>
      </c>
      <c r="B432" s="56">
        <f>IF(C432&lt;'finite population'!$E$5,B431-1,1)</f>
        <v>1</v>
      </c>
      <c r="C432" s="56">
        <v>417</v>
      </c>
      <c r="D432" s="56">
        <f>IF(C432&gt;'finite population'!$E$5,0,IF(A432&gt;0,+D431*B432*$D$9/'finite population'!$E$4,+D431*B432*$D$9/C432))</f>
        <v>0</v>
      </c>
      <c r="E432" s="56">
        <f>IF(C432&gt;'finite population'!$E$5,0,IF(A432&gt;0,+E431*B432*$D$9/'finite population'!$E$4,+E431*B432*$D$9/C432))</f>
        <v>0</v>
      </c>
      <c r="F432" s="56">
        <f t="shared" si="24"/>
        <v>0</v>
      </c>
      <c r="G432" s="56">
        <f t="shared" si="25"/>
        <v>0</v>
      </c>
      <c r="H432" s="56">
        <f t="shared" si="26"/>
        <v>0</v>
      </c>
      <c r="I432" s="56">
        <f>IF(A432&lt;0,C432,'finite population'!$E$4)</f>
        <v>1</v>
      </c>
      <c r="J432" s="56">
        <f t="shared" si="27"/>
        <v>0</v>
      </c>
    </row>
    <row r="433" spans="1:10" x14ac:dyDescent="0.25">
      <c r="A433" s="56">
        <f>C433-'finite population'!$E$4</f>
        <v>417</v>
      </c>
      <c r="B433" s="56">
        <f>IF(C433&lt;'finite population'!$E$5,B432-1,1)</f>
        <v>1</v>
      </c>
      <c r="C433" s="56">
        <v>418</v>
      </c>
      <c r="D433" s="56">
        <f>IF(C433&gt;'finite population'!$E$5,0,IF(A433&gt;0,+D432*B433*$D$9/'finite population'!$E$4,+D432*B433*$D$9/C433))</f>
        <v>0</v>
      </c>
      <c r="E433" s="56">
        <f>IF(C433&gt;'finite population'!$E$5,0,IF(A433&gt;0,+E432*B433*$D$9/'finite population'!$E$4,+E432*B433*$D$9/C433))</f>
        <v>0</v>
      </c>
      <c r="F433" s="56">
        <f t="shared" si="24"/>
        <v>0</v>
      </c>
      <c r="G433" s="56">
        <f t="shared" si="25"/>
        <v>0</v>
      </c>
      <c r="H433" s="56">
        <f t="shared" si="26"/>
        <v>0</v>
      </c>
      <c r="I433" s="56">
        <f>IF(A433&lt;0,C433,'finite population'!$E$4)</f>
        <v>1</v>
      </c>
      <c r="J433" s="56">
        <f t="shared" si="27"/>
        <v>0</v>
      </c>
    </row>
    <row r="434" spans="1:10" x14ac:dyDescent="0.25">
      <c r="A434" s="56">
        <f>C434-'finite population'!$E$4</f>
        <v>418</v>
      </c>
      <c r="B434" s="56">
        <f>IF(C434&lt;'finite population'!$E$5,B433-1,1)</f>
        <v>1</v>
      </c>
      <c r="C434" s="56">
        <v>419</v>
      </c>
      <c r="D434" s="56">
        <f>IF(C434&gt;'finite population'!$E$5,0,IF(A434&gt;0,+D433*B434*$D$9/'finite population'!$E$4,+D433*B434*$D$9/C434))</f>
        <v>0</v>
      </c>
      <c r="E434" s="56">
        <f>IF(C434&gt;'finite population'!$E$5,0,IF(A434&gt;0,+E433*B434*$D$9/'finite population'!$E$4,+E433*B434*$D$9/C434))</f>
        <v>0</v>
      </c>
      <c r="F434" s="56">
        <f t="shared" si="24"/>
        <v>0</v>
      </c>
      <c r="G434" s="56">
        <f t="shared" si="25"/>
        <v>0</v>
      </c>
      <c r="H434" s="56">
        <f t="shared" si="26"/>
        <v>0</v>
      </c>
      <c r="I434" s="56">
        <f>IF(A434&lt;0,C434,'finite population'!$E$4)</f>
        <v>1</v>
      </c>
      <c r="J434" s="56">
        <f t="shared" si="27"/>
        <v>0</v>
      </c>
    </row>
    <row r="435" spans="1:10" x14ac:dyDescent="0.25">
      <c r="A435" s="56">
        <f>C435-'finite population'!$E$4</f>
        <v>419</v>
      </c>
      <c r="B435" s="56">
        <f>IF(C435&lt;'finite population'!$E$5,B434-1,1)</f>
        <v>1</v>
      </c>
      <c r="C435" s="56">
        <v>420</v>
      </c>
      <c r="D435" s="56">
        <f>IF(C435&gt;'finite population'!$E$5,0,IF(A435&gt;0,+D434*B435*$D$9/'finite population'!$E$4,+D434*B435*$D$9/C435))</f>
        <v>0</v>
      </c>
      <c r="E435" s="56">
        <f>IF(C435&gt;'finite population'!$E$5,0,IF(A435&gt;0,+E434*B435*$D$9/'finite population'!$E$4,+E434*B435*$D$9/C435))</f>
        <v>0</v>
      </c>
      <c r="F435" s="56">
        <f t="shared" si="24"/>
        <v>0</v>
      </c>
      <c r="G435" s="56">
        <f t="shared" si="25"/>
        <v>0</v>
      </c>
      <c r="H435" s="56">
        <f t="shared" si="26"/>
        <v>0</v>
      </c>
      <c r="I435" s="56">
        <f>IF(A435&lt;0,C435,'finite population'!$E$4)</f>
        <v>1</v>
      </c>
      <c r="J435" s="56">
        <f t="shared" si="27"/>
        <v>0</v>
      </c>
    </row>
    <row r="436" spans="1:10" x14ac:dyDescent="0.25">
      <c r="A436" s="56">
        <f>C436-'finite population'!$E$4</f>
        <v>420</v>
      </c>
      <c r="B436" s="56">
        <f>IF(C436&lt;'finite population'!$E$5,B435-1,1)</f>
        <v>1</v>
      </c>
      <c r="C436" s="56">
        <v>421</v>
      </c>
      <c r="D436" s="56">
        <f>IF(C436&gt;'finite population'!$E$5,0,IF(A436&gt;0,+D435*B436*$D$9/'finite population'!$E$4,+D435*B436*$D$9/C436))</f>
        <v>0</v>
      </c>
      <c r="E436" s="56">
        <f>IF(C436&gt;'finite population'!$E$5,0,IF(A436&gt;0,+E435*B436*$D$9/'finite population'!$E$4,+E435*B436*$D$9/C436))</f>
        <v>0</v>
      </c>
      <c r="F436" s="56">
        <f t="shared" si="24"/>
        <v>0</v>
      </c>
      <c r="G436" s="56">
        <f t="shared" si="25"/>
        <v>0</v>
      </c>
      <c r="H436" s="56">
        <f t="shared" si="26"/>
        <v>0</v>
      </c>
      <c r="I436" s="56">
        <f>IF(A436&lt;0,C436,'finite population'!$E$4)</f>
        <v>1</v>
      </c>
      <c r="J436" s="56">
        <f t="shared" si="27"/>
        <v>0</v>
      </c>
    </row>
    <row r="437" spans="1:10" x14ac:dyDescent="0.25">
      <c r="A437" s="56">
        <f>C437-'finite population'!$E$4</f>
        <v>421</v>
      </c>
      <c r="B437" s="56">
        <f>IF(C437&lt;'finite population'!$E$5,B436-1,1)</f>
        <v>1</v>
      </c>
      <c r="C437" s="56">
        <v>422</v>
      </c>
      <c r="D437" s="56">
        <f>IF(C437&gt;'finite population'!$E$5,0,IF(A437&gt;0,+D436*B437*$D$9/'finite population'!$E$4,+D436*B437*$D$9/C437))</f>
        <v>0</v>
      </c>
      <c r="E437" s="56">
        <f>IF(C437&gt;'finite population'!$E$5,0,IF(A437&gt;0,+E436*B437*$D$9/'finite population'!$E$4,+E436*B437*$D$9/C437))</f>
        <v>0</v>
      </c>
      <c r="F437" s="56">
        <f t="shared" si="24"/>
        <v>0</v>
      </c>
      <c r="G437" s="56">
        <f t="shared" si="25"/>
        <v>0</v>
      </c>
      <c r="H437" s="56">
        <f t="shared" si="26"/>
        <v>0</v>
      </c>
      <c r="I437" s="56">
        <f>IF(A437&lt;0,C437,'finite population'!$E$4)</f>
        <v>1</v>
      </c>
      <c r="J437" s="56">
        <f t="shared" si="27"/>
        <v>0</v>
      </c>
    </row>
    <row r="438" spans="1:10" x14ac:dyDescent="0.25">
      <c r="A438" s="56">
        <f>C438-'finite population'!$E$4</f>
        <v>422</v>
      </c>
      <c r="B438" s="56">
        <f>IF(C438&lt;'finite population'!$E$5,B437-1,1)</f>
        <v>1</v>
      </c>
      <c r="C438" s="56">
        <v>423</v>
      </c>
      <c r="D438" s="56">
        <f>IF(C438&gt;'finite population'!$E$5,0,IF(A438&gt;0,+D437*B438*$D$9/'finite population'!$E$4,+D437*B438*$D$9/C438))</f>
        <v>0</v>
      </c>
      <c r="E438" s="56">
        <f>IF(C438&gt;'finite population'!$E$5,0,IF(A438&gt;0,+E437*B438*$D$9/'finite population'!$E$4,+E437*B438*$D$9/C438))</f>
        <v>0</v>
      </c>
      <c r="F438" s="56">
        <f t="shared" si="24"/>
        <v>0</v>
      </c>
      <c r="G438" s="56">
        <f t="shared" si="25"/>
        <v>0</v>
      </c>
      <c r="H438" s="56">
        <f t="shared" si="26"/>
        <v>0</v>
      </c>
      <c r="I438" s="56">
        <f>IF(A438&lt;0,C438,'finite population'!$E$4)</f>
        <v>1</v>
      </c>
      <c r="J438" s="56">
        <f t="shared" si="27"/>
        <v>0</v>
      </c>
    </row>
    <row r="439" spans="1:10" x14ac:dyDescent="0.25">
      <c r="A439" s="56">
        <f>C439-'finite population'!$E$4</f>
        <v>423</v>
      </c>
      <c r="B439" s="56">
        <f>IF(C439&lt;'finite population'!$E$5,B438-1,1)</f>
        <v>1</v>
      </c>
      <c r="C439" s="56">
        <v>424</v>
      </c>
      <c r="D439" s="56">
        <f>IF(C439&gt;'finite population'!$E$5,0,IF(A439&gt;0,+D438*B439*$D$9/'finite population'!$E$4,+D438*B439*$D$9/C439))</f>
        <v>0</v>
      </c>
      <c r="E439" s="56">
        <f>IF(C439&gt;'finite population'!$E$5,0,IF(A439&gt;0,+E438*B439*$D$9/'finite population'!$E$4,+E438*B439*$D$9/C439))</f>
        <v>0</v>
      </c>
      <c r="F439" s="56">
        <f t="shared" si="24"/>
        <v>0</v>
      </c>
      <c r="G439" s="56">
        <f t="shared" si="25"/>
        <v>0</v>
      </c>
      <c r="H439" s="56">
        <f t="shared" si="26"/>
        <v>0</v>
      </c>
      <c r="I439" s="56">
        <f>IF(A439&lt;0,C439,'finite population'!$E$4)</f>
        <v>1</v>
      </c>
      <c r="J439" s="56">
        <f t="shared" si="27"/>
        <v>0</v>
      </c>
    </row>
    <row r="440" spans="1:10" x14ac:dyDescent="0.25">
      <c r="A440" s="56">
        <f>C440-'finite population'!$E$4</f>
        <v>424</v>
      </c>
      <c r="B440" s="56">
        <f>IF(C440&lt;'finite population'!$E$5,B439-1,1)</f>
        <v>1</v>
      </c>
      <c r="C440" s="56">
        <v>425</v>
      </c>
      <c r="D440" s="56">
        <f>IF(C440&gt;'finite population'!$E$5,0,IF(A440&gt;0,+D439*B440*$D$9/'finite population'!$E$4,+D439*B440*$D$9/C440))</f>
        <v>0</v>
      </c>
      <c r="E440" s="56">
        <f>IF(C440&gt;'finite population'!$E$5,0,IF(A440&gt;0,+E439*B440*$D$9/'finite population'!$E$4,+E439*B440*$D$9/C440))</f>
        <v>0</v>
      </c>
      <c r="F440" s="56">
        <f t="shared" si="24"/>
        <v>0</v>
      </c>
      <c r="G440" s="56">
        <f t="shared" si="25"/>
        <v>0</v>
      </c>
      <c r="H440" s="56">
        <f t="shared" si="26"/>
        <v>0</v>
      </c>
      <c r="I440" s="56">
        <f>IF(A440&lt;0,C440,'finite population'!$E$4)</f>
        <v>1</v>
      </c>
      <c r="J440" s="56">
        <f t="shared" si="27"/>
        <v>0</v>
      </c>
    </row>
    <row r="441" spans="1:10" x14ac:dyDescent="0.25">
      <c r="A441" s="56">
        <f>C441-'finite population'!$E$4</f>
        <v>425</v>
      </c>
      <c r="B441" s="56">
        <f>IF(C441&lt;'finite population'!$E$5,B440-1,1)</f>
        <v>1</v>
      </c>
      <c r="C441" s="56">
        <v>426</v>
      </c>
      <c r="D441" s="56">
        <f>IF(C441&gt;'finite population'!$E$5,0,IF(A441&gt;0,+D440*B441*$D$9/'finite population'!$E$4,+D440*B441*$D$9/C441))</f>
        <v>0</v>
      </c>
      <c r="E441" s="56">
        <f>IF(C441&gt;'finite population'!$E$5,0,IF(A441&gt;0,+E440*B441*$D$9/'finite population'!$E$4,+E440*B441*$D$9/C441))</f>
        <v>0</v>
      </c>
      <c r="F441" s="56">
        <f t="shared" si="24"/>
        <v>0</v>
      </c>
      <c r="G441" s="56">
        <f t="shared" si="25"/>
        <v>0</v>
      </c>
      <c r="H441" s="56">
        <f t="shared" si="26"/>
        <v>0</v>
      </c>
      <c r="I441" s="56">
        <f>IF(A441&lt;0,C441,'finite population'!$E$4)</f>
        <v>1</v>
      </c>
      <c r="J441" s="56">
        <f t="shared" si="27"/>
        <v>0</v>
      </c>
    </row>
    <row r="442" spans="1:10" x14ac:dyDescent="0.25">
      <c r="A442" s="56">
        <f>C442-'finite population'!$E$4</f>
        <v>426</v>
      </c>
      <c r="B442" s="56">
        <f>IF(C442&lt;'finite population'!$E$5,B441-1,1)</f>
        <v>1</v>
      </c>
      <c r="C442" s="56">
        <v>427</v>
      </c>
      <c r="D442" s="56">
        <f>IF(C442&gt;'finite population'!$E$5,0,IF(A442&gt;0,+D441*B442*$D$9/'finite population'!$E$4,+D441*B442*$D$9/C442))</f>
        <v>0</v>
      </c>
      <c r="E442" s="56">
        <f>IF(C442&gt;'finite population'!$E$5,0,IF(A442&gt;0,+E441*B442*$D$9/'finite population'!$E$4,+E441*B442*$D$9/C442))</f>
        <v>0</v>
      </c>
      <c r="F442" s="56">
        <f t="shared" si="24"/>
        <v>0</v>
      </c>
      <c r="G442" s="56">
        <f t="shared" si="25"/>
        <v>0</v>
      </c>
      <c r="H442" s="56">
        <f t="shared" si="26"/>
        <v>0</v>
      </c>
      <c r="I442" s="56">
        <f>IF(A442&lt;0,C442,'finite population'!$E$4)</f>
        <v>1</v>
      </c>
      <c r="J442" s="56">
        <f t="shared" si="27"/>
        <v>0</v>
      </c>
    </row>
    <row r="443" spans="1:10" x14ac:dyDescent="0.25">
      <c r="A443" s="56">
        <f>C443-'finite population'!$E$4</f>
        <v>427</v>
      </c>
      <c r="B443" s="56">
        <f>IF(C443&lt;'finite population'!$E$5,B442-1,1)</f>
        <v>1</v>
      </c>
      <c r="C443" s="56">
        <v>428</v>
      </c>
      <c r="D443" s="56">
        <f>IF(C443&gt;'finite population'!$E$5,0,IF(A443&gt;0,+D442*B443*$D$9/'finite population'!$E$4,+D442*B443*$D$9/C443))</f>
        <v>0</v>
      </c>
      <c r="E443" s="56">
        <f>IF(C443&gt;'finite population'!$E$5,0,IF(A443&gt;0,+E442*B443*$D$9/'finite population'!$E$4,+E442*B443*$D$9/C443))</f>
        <v>0</v>
      </c>
      <c r="F443" s="56">
        <f t="shared" si="24"/>
        <v>0</v>
      </c>
      <c r="G443" s="56">
        <f t="shared" si="25"/>
        <v>0</v>
      </c>
      <c r="H443" s="56">
        <f t="shared" si="26"/>
        <v>0</v>
      </c>
      <c r="I443" s="56">
        <f>IF(A443&lt;0,C443,'finite population'!$E$4)</f>
        <v>1</v>
      </c>
      <c r="J443" s="56">
        <f t="shared" si="27"/>
        <v>0</v>
      </c>
    </row>
    <row r="444" spans="1:10" x14ac:dyDescent="0.25">
      <c r="A444" s="56">
        <f>C444-'finite population'!$E$4</f>
        <v>428</v>
      </c>
      <c r="B444" s="56">
        <f>IF(C444&lt;'finite population'!$E$5,B443-1,1)</f>
        <v>1</v>
      </c>
      <c r="C444" s="56">
        <v>429</v>
      </c>
      <c r="D444" s="56">
        <f>IF(C444&gt;'finite population'!$E$5,0,IF(A444&gt;0,+D443*B444*$D$9/'finite population'!$E$4,+D443*B444*$D$9/C444))</f>
        <v>0</v>
      </c>
      <c r="E444" s="56">
        <f>IF(C444&gt;'finite population'!$E$5,0,IF(A444&gt;0,+E443*B444*$D$9/'finite population'!$E$4,+E443*B444*$D$9/C444))</f>
        <v>0</v>
      </c>
      <c r="F444" s="56">
        <f t="shared" si="24"/>
        <v>0</v>
      </c>
      <c r="G444" s="56">
        <f t="shared" si="25"/>
        <v>0</v>
      </c>
      <c r="H444" s="56">
        <f t="shared" si="26"/>
        <v>0</v>
      </c>
      <c r="I444" s="56">
        <f>IF(A444&lt;0,C444,'finite population'!$E$4)</f>
        <v>1</v>
      </c>
      <c r="J444" s="56">
        <f t="shared" si="27"/>
        <v>0</v>
      </c>
    </row>
    <row r="445" spans="1:10" x14ac:dyDescent="0.25">
      <c r="A445" s="56">
        <f>C445-'finite population'!$E$4</f>
        <v>429</v>
      </c>
      <c r="B445" s="56">
        <f>IF(C445&lt;'finite population'!$E$5,B444-1,1)</f>
        <v>1</v>
      </c>
      <c r="C445" s="56">
        <v>430</v>
      </c>
      <c r="D445" s="56">
        <f>IF(C445&gt;'finite population'!$E$5,0,IF(A445&gt;0,+D444*B445*$D$9/'finite population'!$E$4,+D444*B445*$D$9/C445))</f>
        <v>0</v>
      </c>
      <c r="E445" s="56">
        <f>IF(C445&gt;'finite population'!$E$5,0,IF(A445&gt;0,+E444*B445*$D$9/'finite population'!$E$4,+E444*B445*$D$9/C445))</f>
        <v>0</v>
      </c>
      <c r="F445" s="56">
        <f t="shared" si="24"/>
        <v>0</v>
      </c>
      <c r="G445" s="56">
        <f t="shared" si="25"/>
        <v>0</v>
      </c>
      <c r="H445" s="56">
        <f t="shared" si="26"/>
        <v>0</v>
      </c>
      <c r="I445" s="56">
        <f>IF(A445&lt;0,C445,'finite population'!$E$4)</f>
        <v>1</v>
      </c>
      <c r="J445" s="56">
        <f t="shared" si="27"/>
        <v>0</v>
      </c>
    </row>
    <row r="446" spans="1:10" x14ac:dyDescent="0.25">
      <c r="A446" s="56">
        <f>C446-'finite population'!$E$4</f>
        <v>430</v>
      </c>
      <c r="B446" s="56">
        <f>IF(C446&lt;'finite population'!$E$5,B445-1,1)</f>
        <v>1</v>
      </c>
      <c r="C446" s="56">
        <v>431</v>
      </c>
      <c r="D446" s="56">
        <f>IF(C446&gt;'finite population'!$E$5,0,IF(A446&gt;0,+D445*B446*$D$9/'finite population'!$E$4,+D445*B446*$D$9/C446))</f>
        <v>0</v>
      </c>
      <c r="E446" s="56">
        <f>IF(C446&gt;'finite population'!$E$5,0,IF(A446&gt;0,+E445*B446*$D$9/'finite population'!$E$4,+E445*B446*$D$9/C446))</f>
        <v>0</v>
      </c>
      <c r="F446" s="56">
        <f t="shared" si="24"/>
        <v>0</v>
      </c>
      <c r="G446" s="56">
        <f t="shared" si="25"/>
        <v>0</v>
      </c>
      <c r="H446" s="56">
        <f t="shared" si="26"/>
        <v>0</v>
      </c>
      <c r="I446" s="56">
        <f>IF(A446&lt;0,C446,'finite population'!$E$4)</f>
        <v>1</v>
      </c>
      <c r="J446" s="56">
        <f t="shared" si="27"/>
        <v>0</v>
      </c>
    </row>
    <row r="447" spans="1:10" x14ac:dyDescent="0.25">
      <c r="A447" s="56">
        <f>C447-'finite population'!$E$4</f>
        <v>431</v>
      </c>
      <c r="B447" s="56">
        <f>IF(C447&lt;'finite population'!$E$5,B446-1,1)</f>
        <v>1</v>
      </c>
      <c r="C447" s="56">
        <v>432</v>
      </c>
      <c r="D447" s="56">
        <f>IF(C447&gt;'finite population'!$E$5,0,IF(A447&gt;0,+D446*B447*$D$9/'finite population'!$E$4,+D446*B447*$D$9/C447))</f>
        <v>0</v>
      </c>
      <c r="E447" s="56">
        <f>IF(C447&gt;'finite population'!$E$5,0,IF(A447&gt;0,+E446*B447*$D$9/'finite population'!$E$4,+E446*B447*$D$9/C447))</f>
        <v>0</v>
      </c>
      <c r="F447" s="56">
        <f t="shared" si="24"/>
        <v>0</v>
      </c>
      <c r="G447" s="56">
        <f t="shared" si="25"/>
        <v>0</v>
      </c>
      <c r="H447" s="56">
        <f t="shared" si="26"/>
        <v>0</v>
      </c>
      <c r="I447" s="56">
        <f>IF(A447&lt;0,C447,'finite population'!$E$4)</f>
        <v>1</v>
      </c>
      <c r="J447" s="56">
        <f t="shared" si="27"/>
        <v>0</v>
      </c>
    </row>
    <row r="448" spans="1:10" x14ac:dyDescent="0.25">
      <c r="A448" s="56">
        <f>C448-'finite population'!$E$4</f>
        <v>432</v>
      </c>
      <c r="B448" s="56">
        <f>IF(C448&lt;'finite population'!$E$5,B447-1,1)</f>
        <v>1</v>
      </c>
      <c r="C448" s="56">
        <v>433</v>
      </c>
      <c r="D448" s="56">
        <f>IF(C448&gt;'finite population'!$E$5,0,IF(A448&gt;0,+D447*B448*$D$9/'finite population'!$E$4,+D447*B448*$D$9/C448))</f>
        <v>0</v>
      </c>
      <c r="E448" s="56">
        <f>IF(C448&gt;'finite population'!$E$5,0,IF(A448&gt;0,+E447*B448*$D$9/'finite population'!$E$4,+E447*B448*$D$9/C448))</f>
        <v>0</v>
      </c>
      <c r="F448" s="56">
        <f t="shared" si="24"/>
        <v>0</v>
      </c>
      <c r="G448" s="56">
        <f t="shared" si="25"/>
        <v>0</v>
      </c>
      <c r="H448" s="56">
        <f t="shared" si="26"/>
        <v>0</v>
      </c>
      <c r="I448" s="56">
        <f>IF(A448&lt;0,C448,'finite population'!$E$4)</f>
        <v>1</v>
      </c>
      <c r="J448" s="56">
        <f t="shared" si="27"/>
        <v>0</v>
      </c>
    </row>
    <row r="449" spans="1:10" x14ac:dyDescent="0.25">
      <c r="A449" s="56">
        <f>C449-'finite population'!$E$4</f>
        <v>433</v>
      </c>
      <c r="B449" s="56">
        <f>IF(C449&lt;'finite population'!$E$5,B448-1,1)</f>
        <v>1</v>
      </c>
      <c r="C449" s="56">
        <v>434</v>
      </c>
      <c r="D449" s="56">
        <f>IF(C449&gt;'finite population'!$E$5,0,IF(A449&gt;0,+D448*B449*$D$9/'finite population'!$E$4,+D448*B449*$D$9/C449))</f>
        <v>0</v>
      </c>
      <c r="E449" s="56">
        <f>IF(C449&gt;'finite population'!$E$5,0,IF(A449&gt;0,+E448*B449*$D$9/'finite population'!$E$4,+E448*B449*$D$9/C449))</f>
        <v>0</v>
      </c>
      <c r="F449" s="56">
        <f t="shared" si="24"/>
        <v>0</v>
      </c>
      <c r="G449" s="56">
        <f t="shared" si="25"/>
        <v>0</v>
      </c>
      <c r="H449" s="56">
        <f t="shared" si="26"/>
        <v>0</v>
      </c>
      <c r="I449" s="56">
        <f>IF(A449&lt;0,C449,'finite population'!$E$4)</f>
        <v>1</v>
      </c>
      <c r="J449" s="56">
        <f t="shared" si="27"/>
        <v>0</v>
      </c>
    </row>
    <row r="450" spans="1:10" x14ac:dyDescent="0.25">
      <c r="A450" s="56">
        <f>C450-'finite population'!$E$4</f>
        <v>434</v>
      </c>
      <c r="B450" s="56">
        <f>IF(C450&lt;'finite population'!$E$5,B449-1,1)</f>
        <v>1</v>
      </c>
      <c r="C450" s="56">
        <v>435</v>
      </c>
      <c r="D450" s="56">
        <f>IF(C450&gt;'finite population'!$E$5,0,IF(A450&gt;0,+D449*B450*$D$9/'finite population'!$E$4,+D449*B450*$D$9/C450))</f>
        <v>0</v>
      </c>
      <c r="E450" s="56">
        <f>IF(C450&gt;'finite population'!$E$5,0,IF(A450&gt;0,+E449*B450*$D$9/'finite population'!$E$4,+E449*B450*$D$9/C450))</f>
        <v>0</v>
      </c>
      <c r="F450" s="56">
        <f t="shared" si="24"/>
        <v>0</v>
      </c>
      <c r="G450" s="56">
        <f t="shared" si="25"/>
        <v>0</v>
      </c>
      <c r="H450" s="56">
        <f t="shared" si="26"/>
        <v>0</v>
      </c>
      <c r="I450" s="56">
        <f>IF(A450&lt;0,C450,'finite population'!$E$4)</f>
        <v>1</v>
      </c>
      <c r="J450" s="56">
        <f t="shared" si="27"/>
        <v>0</v>
      </c>
    </row>
    <row r="451" spans="1:10" x14ac:dyDescent="0.25">
      <c r="A451" s="56">
        <f>C451-'finite population'!$E$4</f>
        <v>435</v>
      </c>
      <c r="B451" s="56">
        <f>IF(C451&lt;'finite population'!$E$5,B450-1,1)</f>
        <v>1</v>
      </c>
      <c r="C451" s="56">
        <v>436</v>
      </c>
      <c r="D451" s="56">
        <f>IF(C451&gt;'finite population'!$E$5,0,IF(A451&gt;0,+D450*B451*$D$9/'finite population'!$E$4,+D450*B451*$D$9/C451))</f>
        <v>0</v>
      </c>
      <c r="E451" s="56">
        <f>IF(C451&gt;'finite population'!$E$5,0,IF(A451&gt;0,+E450*B451*$D$9/'finite population'!$E$4,+E450*B451*$D$9/C451))</f>
        <v>0</v>
      </c>
      <c r="F451" s="56">
        <f t="shared" si="24"/>
        <v>0</v>
      </c>
      <c r="G451" s="56">
        <f t="shared" si="25"/>
        <v>0</v>
      </c>
      <c r="H451" s="56">
        <f t="shared" si="26"/>
        <v>0</v>
      </c>
      <c r="I451" s="56">
        <f>IF(A451&lt;0,C451,'finite population'!$E$4)</f>
        <v>1</v>
      </c>
      <c r="J451" s="56">
        <f t="shared" si="27"/>
        <v>0</v>
      </c>
    </row>
    <row r="452" spans="1:10" x14ac:dyDescent="0.25">
      <c r="A452" s="56">
        <f>C452-'finite population'!$E$4</f>
        <v>436</v>
      </c>
      <c r="B452" s="56">
        <f>IF(C452&lt;'finite population'!$E$5,B451-1,1)</f>
        <v>1</v>
      </c>
      <c r="C452" s="56">
        <v>437</v>
      </c>
      <c r="D452" s="56">
        <f>IF(C452&gt;'finite population'!$E$5,0,IF(A452&gt;0,+D451*B452*$D$9/'finite population'!$E$4,+D451*B452*$D$9/C452))</f>
        <v>0</v>
      </c>
      <c r="E452" s="56">
        <f>IF(C452&gt;'finite population'!$E$5,0,IF(A452&gt;0,+E451*B452*$D$9/'finite population'!$E$4,+E451*B452*$D$9/C452))</f>
        <v>0</v>
      </c>
      <c r="F452" s="56">
        <f t="shared" si="24"/>
        <v>0</v>
      </c>
      <c r="G452" s="56">
        <f t="shared" si="25"/>
        <v>0</v>
      </c>
      <c r="H452" s="56">
        <f t="shared" si="26"/>
        <v>0</v>
      </c>
      <c r="I452" s="56">
        <f>IF(A452&lt;0,C452,'finite population'!$E$4)</f>
        <v>1</v>
      </c>
      <c r="J452" s="56">
        <f t="shared" si="27"/>
        <v>0</v>
      </c>
    </row>
    <row r="453" spans="1:10" x14ac:dyDescent="0.25">
      <c r="A453" s="56">
        <f>C453-'finite population'!$E$4</f>
        <v>437</v>
      </c>
      <c r="B453" s="56">
        <f>IF(C453&lt;'finite population'!$E$5,B452-1,1)</f>
        <v>1</v>
      </c>
      <c r="C453" s="56">
        <v>438</v>
      </c>
      <c r="D453" s="56">
        <f>IF(C453&gt;'finite population'!$E$5,0,IF(A453&gt;0,+D452*B453*$D$9/'finite population'!$E$4,+D452*B453*$D$9/C453))</f>
        <v>0</v>
      </c>
      <c r="E453" s="56">
        <f>IF(C453&gt;'finite population'!$E$5,0,IF(A453&gt;0,+E452*B453*$D$9/'finite population'!$E$4,+E452*B453*$D$9/C453))</f>
        <v>0</v>
      </c>
      <c r="F453" s="56">
        <f t="shared" si="24"/>
        <v>0</v>
      </c>
      <c r="G453" s="56">
        <f t="shared" si="25"/>
        <v>0</v>
      </c>
      <c r="H453" s="56">
        <f t="shared" si="26"/>
        <v>0</v>
      </c>
      <c r="I453" s="56">
        <f>IF(A453&lt;0,C453,'finite population'!$E$4)</f>
        <v>1</v>
      </c>
      <c r="J453" s="56">
        <f t="shared" si="27"/>
        <v>0</v>
      </c>
    </row>
    <row r="454" spans="1:10" x14ac:dyDescent="0.25">
      <c r="A454" s="56">
        <f>C454-'finite population'!$E$4</f>
        <v>438</v>
      </c>
      <c r="B454" s="56">
        <f>IF(C454&lt;'finite population'!$E$5,B453-1,1)</f>
        <v>1</v>
      </c>
      <c r="C454" s="56">
        <v>439</v>
      </c>
      <c r="D454" s="56">
        <f>IF(C454&gt;'finite population'!$E$5,0,IF(A454&gt;0,+D453*B454*$D$9/'finite population'!$E$4,+D453*B454*$D$9/C454))</f>
        <v>0</v>
      </c>
      <c r="E454" s="56">
        <f>IF(C454&gt;'finite population'!$E$5,0,IF(A454&gt;0,+E453*B454*$D$9/'finite population'!$E$4,+E453*B454*$D$9/C454))</f>
        <v>0</v>
      </c>
      <c r="F454" s="56">
        <f t="shared" si="24"/>
        <v>0</v>
      </c>
      <c r="G454" s="56">
        <f t="shared" si="25"/>
        <v>0</v>
      </c>
      <c r="H454" s="56">
        <f t="shared" si="26"/>
        <v>0</v>
      </c>
      <c r="I454" s="56">
        <f>IF(A454&lt;0,C454,'finite population'!$E$4)</f>
        <v>1</v>
      </c>
      <c r="J454" s="56">
        <f t="shared" si="27"/>
        <v>0</v>
      </c>
    </row>
    <row r="455" spans="1:10" x14ac:dyDescent="0.25">
      <c r="A455" s="56">
        <f>C455-'finite population'!$E$4</f>
        <v>439</v>
      </c>
      <c r="B455" s="56">
        <f>IF(C455&lt;'finite population'!$E$5,B454-1,1)</f>
        <v>1</v>
      </c>
      <c r="C455" s="56">
        <v>440</v>
      </c>
      <c r="D455" s="56">
        <f>IF(C455&gt;'finite population'!$E$5,0,IF(A455&gt;0,+D454*B455*$D$9/'finite population'!$E$4,+D454*B455*$D$9/C455))</f>
        <v>0</v>
      </c>
      <c r="E455" s="56">
        <f>IF(C455&gt;'finite population'!$E$5,0,IF(A455&gt;0,+E454*B455*$D$9/'finite population'!$E$4,+E454*B455*$D$9/C455))</f>
        <v>0</v>
      </c>
      <c r="F455" s="56">
        <f t="shared" si="24"/>
        <v>0</v>
      </c>
      <c r="G455" s="56">
        <f t="shared" si="25"/>
        <v>0</v>
      </c>
      <c r="H455" s="56">
        <f t="shared" si="26"/>
        <v>0</v>
      </c>
      <c r="I455" s="56">
        <f>IF(A455&lt;0,C455,'finite population'!$E$4)</f>
        <v>1</v>
      </c>
      <c r="J455" s="56">
        <f t="shared" si="27"/>
        <v>0</v>
      </c>
    </row>
    <row r="456" spans="1:10" x14ac:dyDescent="0.25">
      <c r="A456" s="56">
        <f>C456-'finite population'!$E$4</f>
        <v>440</v>
      </c>
      <c r="B456" s="56">
        <f>IF(C456&lt;'finite population'!$E$5,B455-1,1)</f>
        <v>1</v>
      </c>
      <c r="C456" s="56">
        <v>441</v>
      </c>
      <c r="D456" s="56">
        <f>IF(C456&gt;'finite population'!$E$5,0,IF(A456&gt;0,+D455*B456*$D$9/'finite population'!$E$4,+D455*B456*$D$9/C456))</f>
        <v>0</v>
      </c>
      <c r="E456" s="56">
        <f>IF(C456&gt;'finite population'!$E$5,0,IF(A456&gt;0,+E455*B456*$D$9/'finite population'!$E$4,+E455*B456*$D$9/C456))</f>
        <v>0</v>
      </c>
      <c r="F456" s="56">
        <f t="shared" si="24"/>
        <v>0</v>
      </c>
      <c r="G456" s="56">
        <f t="shared" si="25"/>
        <v>0</v>
      </c>
      <c r="H456" s="56">
        <f t="shared" si="26"/>
        <v>0</v>
      </c>
      <c r="I456" s="56">
        <f>IF(A456&lt;0,C456,'finite population'!$E$4)</f>
        <v>1</v>
      </c>
      <c r="J456" s="56">
        <f t="shared" si="27"/>
        <v>0</v>
      </c>
    </row>
    <row r="457" spans="1:10" x14ac:dyDescent="0.25">
      <c r="A457" s="56">
        <f>C457-'finite population'!$E$4</f>
        <v>441</v>
      </c>
      <c r="B457" s="56">
        <f>IF(C457&lt;'finite population'!$E$5,B456-1,1)</f>
        <v>1</v>
      </c>
      <c r="C457" s="56">
        <v>442</v>
      </c>
      <c r="D457" s="56">
        <f>IF(C457&gt;'finite population'!$E$5,0,IF(A457&gt;0,+D456*B457*$D$9/'finite population'!$E$4,+D456*B457*$D$9/C457))</f>
        <v>0</v>
      </c>
      <c r="E457" s="56">
        <f>IF(C457&gt;'finite population'!$E$5,0,IF(A457&gt;0,+E456*B457*$D$9/'finite population'!$E$4,+E456*B457*$D$9/C457))</f>
        <v>0</v>
      </c>
      <c r="F457" s="56">
        <f t="shared" si="24"/>
        <v>0</v>
      </c>
      <c r="G457" s="56">
        <f t="shared" si="25"/>
        <v>0</v>
      </c>
      <c r="H457" s="56">
        <f t="shared" si="26"/>
        <v>0</v>
      </c>
      <c r="I457" s="56">
        <f>IF(A457&lt;0,C457,'finite population'!$E$4)</f>
        <v>1</v>
      </c>
      <c r="J457" s="56">
        <f t="shared" si="27"/>
        <v>0</v>
      </c>
    </row>
    <row r="458" spans="1:10" x14ac:dyDescent="0.25">
      <c r="A458" s="56">
        <f>C458-'finite population'!$E$4</f>
        <v>442</v>
      </c>
      <c r="B458" s="56">
        <f>IF(C458&lt;'finite population'!$E$5,B457-1,1)</f>
        <v>1</v>
      </c>
      <c r="C458" s="56">
        <v>443</v>
      </c>
      <c r="D458" s="56">
        <f>IF(C458&gt;'finite population'!$E$5,0,IF(A458&gt;0,+D457*B458*$D$9/'finite population'!$E$4,+D457*B458*$D$9/C458))</f>
        <v>0</v>
      </c>
      <c r="E458" s="56">
        <f>IF(C458&gt;'finite population'!$E$5,0,IF(A458&gt;0,+E457*B458*$D$9/'finite population'!$E$4,+E457*B458*$D$9/C458))</f>
        <v>0</v>
      </c>
      <c r="F458" s="56">
        <f t="shared" si="24"/>
        <v>0</v>
      </c>
      <c r="G458" s="56">
        <f t="shared" si="25"/>
        <v>0</v>
      </c>
      <c r="H458" s="56">
        <f t="shared" si="26"/>
        <v>0</v>
      </c>
      <c r="I458" s="56">
        <f>IF(A458&lt;0,C458,'finite population'!$E$4)</f>
        <v>1</v>
      </c>
      <c r="J458" s="56">
        <f t="shared" si="27"/>
        <v>0</v>
      </c>
    </row>
    <row r="459" spans="1:10" x14ac:dyDescent="0.25">
      <c r="A459" s="56">
        <f>C459-'finite population'!$E$4</f>
        <v>443</v>
      </c>
      <c r="B459" s="56">
        <f>IF(C459&lt;'finite population'!$E$5,B458-1,1)</f>
        <v>1</v>
      </c>
      <c r="C459" s="56">
        <v>444</v>
      </c>
      <c r="D459" s="56">
        <f>IF(C459&gt;'finite population'!$E$5,0,IF(A459&gt;0,+D458*B459*$D$9/'finite population'!$E$4,+D458*B459*$D$9/C459))</f>
        <v>0</v>
      </c>
      <c r="E459" s="56">
        <f>IF(C459&gt;'finite population'!$E$5,0,IF(A459&gt;0,+E458*B459*$D$9/'finite population'!$E$4,+E458*B459*$D$9/C459))</f>
        <v>0</v>
      </c>
      <c r="F459" s="56">
        <f t="shared" si="24"/>
        <v>0</v>
      </c>
      <c r="G459" s="56">
        <f t="shared" si="25"/>
        <v>0</v>
      </c>
      <c r="H459" s="56">
        <f t="shared" si="26"/>
        <v>0</v>
      </c>
      <c r="I459" s="56">
        <f>IF(A459&lt;0,C459,'finite population'!$E$4)</f>
        <v>1</v>
      </c>
      <c r="J459" s="56">
        <f t="shared" si="27"/>
        <v>0</v>
      </c>
    </row>
    <row r="460" spans="1:10" x14ac:dyDescent="0.25">
      <c r="A460" s="56">
        <f>C460-'finite population'!$E$4</f>
        <v>444</v>
      </c>
      <c r="B460" s="56">
        <f>IF(C460&lt;'finite population'!$E$5,B459-1,1)</f>
        <v>1</v>
      </c>
      <c r="C460" s="56">
        <v>445</v>
      </c>
      <c r="D460" s="56">
        <f>IF(C460&gt;'finite population'!$E$5,0,IF(A460&gt;0,+D459*B460*$D$9/'finite population'!$E$4,+D459*B460*$D$9/C460))</f>
        <v>0</v>
      </c>
      <c r="E460" s="56">
        <f>IF(C460&gt;'finite population'!$E$5,0,IF(A460&gt;0,+E459*B460*$D$9/'finite population'!$E$4,+E459*B460*$D$9/C460))</f>
        <v>0</v>
      </c>
      <c r="F460" s="56">
        <f t="shared" si="24"/>
        <v>0</v>
      </c>
      <c r="G460" s="56">
        <f t="shared" si="25"/>
        <v>0</v>
      </c>
      <c r="H460" s="56">
        <f t="shared" si="26"/>
        <v>0</v>
      </c>
      <c r="I460" s="56">
        <f>IF(A460&lt;0,C460,'finite population'!$E$4)</f>
        <v>1</v>
      </c>
      <c r="J460" s="56">
        <f t="shared" si="27"/>
        <v>0</v>
      </c>
    </row>
    <row r="461" spans="1:10" x14ac:dyDescent="0.25">
      <c r="A461" s="56">
        <f>C461-'finite population'!$E$4</f>
        <v>445</v>
      </c>
      <c r="B461" s="56">
        <f>IF(C461&lt;'finite population'!$E$5,B460-1,1)</f>
        <v>1</v>
      </c>
      <c r="C461" s="56">
        <v>446</v>
      </c>
      <c r="D461" s="56">
        <f>IF(C461&gt;'finite population'!$E$5,0,IF(A461&gt;0,+D460*B461*$D$9/'finite population'!$E$4,+D460*B461*$D$9/C461))</f>
        <v>0</v>
      </c>
      <c r="E461" s="56">
        <f>IF(C461&gt;'finite population'!$E$5,0,IF(A461&gt;0,+E460*B461*$D$9/'finite population'!$E$4,+E460*B461*$D$9/C461))</f>
        <v>0</v>
      </c>
      <c r="F461" s="56">
        <f t="shared" si="24"/>
        <v>0</v>
      </c>
      <c r="G461" s="56">
        <f t="shared" si="25"/>
        <v>0</v>
      </c>
      <c r="H461" s="56">
        <f t="shared" si="26"/>
        <v>0</v>
      </c>
      <c r="I461" s="56">
        <f>IF(A461&lt;0,C461,'finite population'!$E$4)</f>
        <v>1</v>
      </c>
      <c r="J461" s="56">
        <f t="shared" si="27"/>
        <v>0</v>
      </c>
    </row>
    <row r="462" spans="1:10" x14ac:dyDescent="0.25">
      <c r="A462" s="56">
        <f>C462-'finite population'!$E$4</f>
        <v>446</v>
      </c>
      <c r="B462" s="56">
        <f>IF(C462&lt;'finite population'!$E$5,B461-1,1)</f>
        <v>1</v>
      </c>
      <c r="C462" s="56">
        <v>447</v>
      </c>
      <c r="D462" s="56">
        <f>IF(C462&gt;'finite population'!$E$5,0,IF(A462&gt;0,+D461*B462*$D$9/'finite population'!$E$4,+D461*B462*$D$9/C462))</f>
        <v>0</v>
      </c>
      <c r="E462" s="56">
        <f>IF(C462&gt;'finite population'!$E$5,0,IF(A462&gt;0,+E461*B462*$D$9/'finite population'!$E$4,+E461*B462*$D$9/C462))</f>
        <v>0</v>
      </c>
      <c r="F462" s="56">
        <f t="shared" si="24"/>
        <v>0</v>
      </c>
      <c r="G462" s="56">
        <f t="shared" si="25"/>
        <v>0</v>
      </c>
      <c r="H462" s="56">
        <f t="shared" si="26"/>
        <v>0</v>
      </c>
      <c r="I462" s="56">
        <f>IF(A462&lt;0,C462,'finite population'!$E$4)</f>
        <v>1</v>
      </c>
      <c r="J462" s="56">
        <f t="shared" si="27"/>
        <v>0</v>
      </c>
    </row>
    <row r="463" spans="1:10" x14ac:dyDescent="0.25">
      <c r="A463" s="56">
        <f>C463-'finite population'!$E$4</f>
        <v>447</v>
      </c>
      <c r="B463" s="56">
        <f>IF(C463&lt;'finite population'!$E$5,B462-1,1)</f>
        <v>1</v>
      </c>
      <c r="C463" s="56">
        <v>448</v>
      </c>
      <c r="D463" s="56">
        <f>IF(C463&gt;'finite population'!$E$5,0,IF(A463&gt;0,+D462*B463*$D$9/'finite population'!$E$4,+D462*B463*$D$9/C463))</f>
        <v>0</v>
      </c>
      <c r="E463" s="56">
        <f>IF(C463&gt;'finite population'!$E$5,0,IF(A463&gt;0,+E462*B463*$D$9/'finite population'!$E$4,+E462*B463*$D$9/C463))</f>
        <v>0</v>
      </c>
      <c r="F463" s="56">
        <f t="shared" ref="F463:F515" si="28">IF(A463&gt;0,+A463*E463,0)</f>
        <v>0</v>
      </c>
      <c r="G463" s="56">
        <f t="shared" ref="G463:G515" si="29">IF(A463&lt;0,+C463*E463,0)</f>
        <v>0</v>
      </c>
      <c r="H463" s="56">
        <f t="shared" ref="H463:H515" si="30">IF(A463&lt;0,E463,0)</f>
        <v>0</v>
      </c>
      <c r="I463" s="56">
        <f>IF(A463&lt;0,C463,'finite population'!$E$4)</f>
        <v>1</v>
      </c>
      <c r="J463" s="56">
        <f t="shared" ref="J463:J515" si="31">I463*E463</f>
        <v>0</v>
      </c>
    </row>
    <row r="464" spans="1:10" x14ac:dyDescent="0.25">
      <c r="A464" s="56">
        <f>C464-'finite population'!$E$4</f>
        <v>448</v>
      </c>
      <c r="B464" s="56">
        <f>IF(C464&lt;'finite population'!$E$5,B463-1,1)</f>
        <v>1</v>
      </c>
      <c r="C464" s="56">
        <v>449</v>
      </c>
      <c r="D464" s="56">
        <f>IF(C464&gt;'finite population'!$E$5,0,IF(A464&gt;0,+D463*B464*$D$9/'finite population'!$E$4,+D463*B464*$D$9/C464))</f>
        <v>0</v>
      </c>
      <c r="E464" s="56">
        <f>IF(C464&gt;'finite population'!$E$5,0,IF(A464&gt;0,+E463*B464*$D$9/'finite population'!$E$4,+E463*B464*$D$9/C464))</f>
        <v>0</v>
      </c>
      <c r="F464" s="56">
        <f t="shared" si="28"/>
        <v>0</v>
      </c>
      <c r="G464" s="56">
        <f t="shared" si="29"/>
        <v>0</v>
      </c>
      <c r="H464" s="56">
        <f t="shared" si="30"/>
        <v>0</v>
      </c>
      <c r="I464" s="56">
        <f>IF(A464&lt;0,C464,'finite population'!$E$4)</f>
        <v>1</v>
      </c>
      <c r="J464" s="56">
        <f t="shared" si="31"/>
        <v>0</v>
      </c>
    </row>
    <row r="465" spans="1:10" x14ac:dyDescent="0.25">
      <c r="A465" s="56">
        <f>C465-'finite population'!$E$4</f>
        <v>449</v>
      </c>
      <c r="B465" s="56">
        <f>IF(C465&lt;'finite population'!$E$5,B464-1,1)</f>
        <v>1</v>
      </c>
      <c r="C465" s="56">
        <v>450</v>
      </c>
      <c r="D465" s="56">
        <f>IF(C465&gt;'finite population'!$E$5,0,IF(A465&gt;0,+D464*B465*$D$9/'finite population'!$E$4,+D464*B465*$D$9/C465))</f>
        <v>0</v>
      </c>
      <c r="E465" s="56">
        <f>IF(C465&gt;'finite population'!$E$5,0,IF(A465&gt;0,+E464*B465*$D$9/'finite population'!$E$4,+E464*B465*$D$9/C465))</f>
        <v>0</v>
      </c>
      <c r="F465" s="56">
        <f t="shared" si="28"/>
        <v>0</v>
      </c>
      <c r="G465" s="56">
        <f t="shared" si="29"/>
        <v>0</v>
      </c>
      <c r="H465" s="56">
        <f t="shared" si="30"/>
        <v>0</v>
      </c>
      <c r="I465" s="56">
        <f>IF(A465&lt;0,C465,'finite population'!$E$4)</f>
        <v>1</v>
      </c>
      <c r="J465" s="56">
        <f t="shared" si="31"/>
        <v>0</v>
      </c>
    </row>
    <row r="466" spans="1:10" x14ac:dyDescent="0.25">
      <c r="A466" s="56">
        <f>C466-'finite population'!$E$4</f>
        <v>450</v>
      </c>
      <c r="B466" s="56">
        <f>IF(C466&lt;'finite population'!$E$5,B465-1,1)</f>
        <v>1</v>
      </c>
      <c r="C466" s="56">
        <v>451</v>
      </c>
      <c r="D466" s="56">
        <f>IF(C466&gt;'finite population'!$E$5,0,IF(A466&gt;0,+D465*B466*$D$9/'finite population'!$E$4,+D465*B466*$D$9/C466))</f>
        <v>0</v>
      </c>
      <c r="E466" s="56">
        <f>IF(C466&gt;'finite population'!$E$5,0,IF(A466&gt;0,+E465*B466*$D$9/'finite population'!$E$4,+E465*B466*$D$9/C466))</f>
        <v>0</v>
      </c>
      <c r="F466" s="56">
        <f t="shared" si="28"/>
        <v>0</v>
      </c>
      <c r="G466" s="56">
        <f t="shared" si="29"/>
        <v>0</v>
      </c>
      <c r="H466" s="56">
        <f t="shared" si="30"/>
        <v>0</v>
      </c>
      <c r="I466" s="56">
        <f>IF(A466&lt;0,C466,'finite population'!$E$4)</f>
        <v>1</v>
      </c>
      <c r="J466" s="56">
        <f t="shared" si="31"/>
        <v>0</v>
      </c>
    </row>
    <row r="467" spans="1:10" x14ac:dyDescent="0.25">
      <c r="A467" s="56">
        <f>C467-'finite population'!$E$4</f>
        <v>451</v>
      </c>
      <c r="B467" s="56">
        <f>IF(C467&lt;'finite population'!$E$5,B466-1,1)</f>
        <v>1</v>
      </c>
      <c r="C467" s="56">
        <v>452</v>
      </c>
      <c r="D467" s="56">
        <f>IF(C467&gt;'finite population'!$E$5,0,IF(A467&gt;0,+D466*B467*$D$9/'finite population'!$E$4,+D466*B467*$D$9/C467))</f>
        <v>0</v>
      </c>
      <c r="E467" s="56">
        <f>IF(C467&gt;'finite population'!$E$5,0,IF(A467&gt;0,+E466*B467*$D$9/'finite population'!$E$4,+E466*B467*$D$9/C467))</f>
        <v>0</v>
      </c>
      <c r="F467" s="56">
        <f t="shared" si="28"/>
        <v>0</v>
      </c>
      <c r="G467" s="56">
        <f t="shared" si="29"/>
        <v>0</v>
      </c>
      <c r="H467" s="56">
        <f t="shared" si="30"/>
        <v>0</v>
      </c>
      <c r="I467" s="56">
        <f>IF(A467&lt;0,C467,'finite population'!$E$4)</f>
        <v>1</v>
      </c>
      <c r="J467" s="56">
        <f t="shared" si="31"/>
        <v>0</v>
      </c>
    </row>
    <row r="468" spans="1:10" x14ac:dyDescent="0.25">
      <c r="A468" s="56">
        <f>C468-'finite population'!$E$4</f>
        <v>452</v>
      </c>
      <c r="B468" s="56">
        <f>IF(C468&lt;'finite population'!$E$5,B467-1,1)</f>
        <v>1</v>
      </c>
      <c r="C468" s="56">
        <v>453</v>
      </c>
      <c r="D468" s="56">
        <f>IF(C468&gt;'finite population'!$E$5,0,IF(A468&gt;0,+D467*B468*$D$9/'finite population'!$E$4,+D467*B468*$D$9/C468))</f>
        <v>0</v>
      </c>
      <c r="E468" s="56">
        <f>IF(C468&gt;'finite population'!$E$5,0,IF(A468&gt;0,+E467*B468*$D$9/'finite population'!$E$4,+E467*B468*$D$9/C468))</f>
        <v>0</v>
      </c>
      <c r="F468" s="56">
        <f t="shared" si="28"/>
        <v>0</v>
      </c>
      <c r="G468" s="56">
        <f t="shared" si="29"/>
        <v>0</v>
      </c>
      <c r="H468" s="56">
        <f t="shared" si="30"/>
        <v>0</v>
      </c>
      <c r="I468" s="56">
        <f>IF(A468&lt;0,C468,'finite population'!$E$4)</f>
        <v>1</v>
      </c>
      <c r="J468" s="56">
        <f t="shared" si="31"/>
        <v>0</v>
      </c>
    </row>
    <row r="469" spans="1:10" x14ac:dyDescent="0.25">
      <c r="A469" s="56">
        <f>C469-'finite population'!$E$4</f>
        <v>453</v>
      </c>
      <c r="B469" s="56">
        <f>IF(C469&lt;'finite population'!$E$5,B468-1,1)</f>
        <v>1</v>
      </c>
      <c r="C469" s="56">
        <v>454</v>
      </c>
      <c r="D469" s="56">
        <f>IF(C469&gt;'finite population'!$E$5,0,IF(A469&gt;0,+D468*B469*$D$9/'finite population'!$E$4,+D468*B469*$D$9/C469))</f>
        <v>0</v>
      </c>
      <c r="E469" s="56">
        <f>IF(C469&gt;'finite population'!$E$5,0,IF(A469&gt;0,+E468*B469*$D$9/'finite population'!$E$4,+E468*B469*$D$9/C469))</f>
        <v>0</v>
      </c>
      <c r="F469" s="56">
        <f t="shared" si="28"/>
        <v>0</v>
      </c>
      <c r="G469" s="56">
        <f t="shared" si="29"/>
        <v>0</v>
      </c>
      <c r="H469" s="56">
        <f t="shared" si="30"/>
        <v>0</v>
      </c>
      <c r="I469" s="56">
        <f>IF(A469&lt;0,C469,'finite population'!$E$4)</f>
        <v>1</v>
      </c>
      <c r="J469" s="56">
        <f t="shared" si="31"/>
        <v>0</v>
      </c>
    </row>
    <row r="470" spans="1:10" x14ac:dyDescent="0.25">
      <c r="A470" s="56">
        <f>C470-'finite population'!$E$4</f>
        <v>454</v>
      </c>
      <c r="B470" s="56">
        <f>IF(C470&lt;'finite population'!$E$5,B469-1,1)</f>
        <v>1</v>
      </c>
      <c r="C470" s="56">
        <v>455</v>
      </c>
      <c r="D470" s="56">
        <f>IF(C470&gt;'finite population'!$E$5,0,IF(A470&gt;0,+D469*B470*$D$9/'finite population'!$E$4,+D469*B470*$D$9/C470))</f>
        <v>0</v>
      </c>
      <c r="E470" s="56">
        <f>IF(C470&gt;'finite population'!$E$5,0,IF(A470&gt;0,+E469*B470*$D$9/'finite population'!$E$4,+E469*B470*$D$9/C470))</f>
        <v>0</v>
      </c>
      <c r="F470" s="56">
        <f t="shared" si="28"/>
        <v>0</v>
      </c>
      <c r="G470" s="56">
        <f t="shared" si="29"/>
        <v>0</v>
      </c>
      <c r="H470" s="56">
        <f t="shared" si="30"/>
        <v>0</v>
      </c>
      <c r="I470" s="56">
        <f>IF(A470&lt;0,C470,'finite population'!$E$4)</f>
        <v>1</v>
      </c>
      <c r="J470" s="56">
        <f t="shared" si="31"/>
        <v>0</v>
      </c>
    </row>
    <row r="471" spans="1:10" x14ac:dyDescent="0.25">
      <c r="A471" s="56">
        <f>C471-'finite population'!$E$4</f>
        <v>455</v>
      </c>
      <c r="B471" s="56">
        <f>IF(C471&lt;'finite population'!$E$5,B470-1,1)</f>
        <v>1</v>
      </c>
      <c r="C471" s="56">
        <v>456</v>
      </c>
      <c r="D471" s="56">
        <f>IF(C471&gt;'finite population'!$E$5,0,IF(A471&gt;0,+D470*B471*$D$9/'finite population'!$E$4,+D470*B471*$D$9/C471))</f>
        <v>0</v>
      </c>
      <c r="E471" s="56">
        <f>IF(C471&gt;'finite population'!$E$5,0,IF(A471&gt;0,+E470*B471*$D$9/'finite population'!$E$4,+E470*B471*$D$9/C471))</f>
        <v>0</v>
      </c>
      <c r="F471" s="56">
        <f t="shared" si="28"/>
        <v>0</v>
      </c>
      <c r="G471" s="56">
        <f t="shared" si="29"/>
        <v>0</v>
      </c>
      <c r="H471" s="56">
        <f t="shared" si="30"/>
        <v>0</v>
      </c>
      <c r="I471" s="56">
        <f>IF(A471&lt;0,C471,'finite population'!$E$4)</f>
        <v>1</v>
      </c>
      <c r="J471" s="56">
        <f t="shared" si="31"/>
        <v>0</v>
      </c>
    </row>
    <row r="472" spans="1:10" x14ac:dyDescent="0.25">
      <c r="A472" s="56">
        <f>C472-'finite population'!$E$4</f>
        <v>456</v>
      </c>
      <c r="B472" s="56">
        <f>IF(C472&lt;'finite population'!$E$5,B471-1,1)</f>
        <v>1</v>
      </c>
      <c r="C472" s="56">
        <v>457</v>
      </c>
      <c r="D472" s="56">
        <f>IF(C472&gt;'finite population'!$E$5,0,IF(A472&gt;0,+D471*B472*$D$9/'finite population'!$E$4,+D471*B472*$D$9/C472))</f>
        <v>0</v>
      </c>
      <c r="E472" s="56">
        <f>IF(C472&gt;'finite population'!$E$5,0,IF(A472&gt;0,+E471*B472*$D$9/'finite population'!$E$4,+E471*B472*$D$9/C472))</f>
        <v>0</v>
      </c>
      <c r="F472" s="56">
        <f t="shared" si="28"/>
        <v>0</v>
      </c>
      <c r="G472" s="56">
        <f t="shared" si="29"/>
        <v>0</v>
      </c>
      <c r="H472" s="56">
        <f t="shared" si="30"/>
        <v>0</v>
      </c>
      <c r="I472" s="56">
        <f>IF(A472&lt;0,C472,'finite population'!$E$4)</f>
        <v>1</v>
      </c>
      <c r="J472" s="56">
        <f t="shared" si="31"/>
        <v>0</v>
      </c>
    </row>
    <row r="473" spans="1:10" x14ac:dyDescent="0.25">
      <c r="A473" s="56">
        <f>C473-'finite population'!$E$4</f>
        <v>457</v>
      </c>
      <c r="B473" s="56">
        <f>IF(C473&lt;'finite population'!$E$5,B472-1,1)</f>
        <v>1</v>
      </c>
      <c r="C473" s="56">
        <v>458</v>
      </c>
      <c r="D473" s="56">
        <f>IF(C473&gt;'finite population'!$E$5,0,IF(A473&gt;0,+D472*B473*$D$9/'finite population'!$E$4,+D472*B473*$D$9/C473))</f>
        <v>0</v>
      </c>
      <c r="E473" s="56">
        <f>IF(C473&gt;'finite population'!$E$5,0,IF(A473&gt;0,+E472*B473*$D$9/'finite population'!$E$4,+E472*B473*$D$9/C473))</f>
        <v>0</v>
      </c>
      <c r="F473" s="56">
        <f t="shared" si="28"/>
        <v>0</v>
      </c>
      <c r="G473" s="56">
        <f t="shared" si="29"/>
        <v>0</v>
      </c>
      <c r="H473" s="56">
        <f t="shared" si="30"/>
        <v>0</v>
      </c>
      <c r="I473" s="56">
        <f>IF(A473&lt;0,C473,'finite population'!$E$4)</f>
        <v>1</v>
      </c>
      <c r="J473" s="56">
        <f t="shared" si="31"/>
        <v>0</v>
      </c>
    </row>
    <row r="474" spans="1:10" x14ac:dyDescent="0.25">
      <c r="A474" s="56">
        <f>C474-'finite population'!$E$4</f>
        <v>458</v>
      </c>
      <c r="B474" s="56">
        <f>IF(C474&lt;'finite population'!$E$5,B473-1,1)</f>
        <v>1</v>
      </c>
      <c r="C474" s="56">
        <v>459</v>
      </c>
      <c r="D474" s="56">
        <f>IF(C474&gt;'finite population'!$E$5,0,IF(A474&gt;0,+D473*B474*$D$9/'finite population'!$E$4,+D473*B474*$D$9/C474))</f>
        <v>0</v>
      </c>
      <c r="E474" s="56">
        <f>IF(C474&gt;'finite population'!$E$5,0,IF(A474&gt;0,+E473*B474*$D$9/'finite population'!$E$4,+E473*B474*$D$9/C474))</f>
        <v>0</v>
      </c>
      <c r="F474" s="56">
        <f t="shared" si="28"/>
        <v>0</v>
      </c>
      <c r="G474" s="56">
        <f t="shared" si="29"/>
        <v>0</v>
      </c>
      <c r="H474" s="56">
        <f t="shared" si="30"/>
        <v>0</v>
      </c>
      <c r="I474" s="56">
        <f>IF(A474&lt;0,C474,'finite population'!$E$4)</f>
        <v>1</v>
      </c>
      <c r="J474" s="56">
        <f t="shared" si="31"/>
        <v>0</v>
      </c>
    </row>
    <row r="475" spans="1:10" x14ac:dyDescent="0.25">
      <c r="A475" s="56">
        <f>C475-'finite population'!$E$4</f>
        <v>459</v>
      </c>
      <c r="B475" s="56">
        <f>IF(C475&lt;'finite population'!$E$5,B474-1,1)</f>
        <v>1</v>
      </c>
      <c r="C475" s="56">
        <v>460</v>
      </c>
      <c r="D475" s="56">
        <f>IF(C475&gt;'finite population'!$E$5,0,IF(A475&gt;0,+D474*B475*$D$9/'finite population'!$E$4,+D474*B475*$D$9/C475))</f>
        <v>0</v>
      </c>
      <c r="E475" s="56">
        <f>IF(C475&gt;'finite population'!$E$5,0,IF(A475&gt;0,+E474*B475*$D$9/'finite population'!$E$4,+E474*B475*$D$9/C475))</f>
        <v>0</v>
      </c>
      <c r="F475" s="56">
        <f t="shared" si="28"/>
        <v>0</v>
      </c>
      <c r="G475" s="56">
        <f t="shared" si="29"/>
        <v>0</v>
      </c>
      <c r="H475" s="56">
        <f t="shared" si="30"/>
        <v>0</v>
      </c>
      <c r="I475" s="56">
        <f>IF(A475&lt;0,C475,'finite population'!$E$4)</f>
        <v>1</v>
      </c>
      <c r="J475" s="56">
        <f t="shared" si="31"/>
        <v>0</v>
      </c>
    </row>
    <row r="476" spans="1:10" x14ac:dyDescent="0.25">
      <c r="A476" s="56">
        <f>C476-'finite population'!$E$4</f>
        <v>460</v>
      </c>
      <c r="B476" s="56">
        <f>IF(C476&lt;'finite population'!$E$5,B475-1,1)</f>
        <v>1</v>
      </c>
      <c r="C476" s="56">
        <v>461</v>
      </c>
      <c r="D476" s="56">
        <f>IF(C476&gt;'finite population'!$E$5,0,IF(A476&gt;0,+D475*B476*$D$9/'finite population'!$E$4,+D475*B476*$D$9/C476))</f>
        <v>0</v>
      </c>
      <c r="E476" s="56">
        <f>IF(C476&gt;'finite population'!$E$5,0,IF(A476&gt;0,+E475*B476*$D$9/'finite population'!$E$4,+E475*B476*$D$9/C476))</f>
        <v>0</v>
      </c>
      <c r="F476" s="56">
        <f t="shared" si="28"/>
        <v>0</v>
      </c>
      <c r="G476" s="56">
        <f t="shared" si="29"/>
        <v>0</v>
      </c>
      <c r="H476" s="56">
        <f t="shared" si="30"/>
        <v>0</v>
      </c>
      <c r="I476" s="56">
        <f>IF(A476&lt;0,C476,'finite population'!$E$4)</f>
        <v>1</v>
      </c>
      <c r="J476" s="56">
        <f t="shared" si="31"/>
        <v>0</v>
      </c>
    </row>
    <row r="477" spans="1:10" x14ac:dyDescent="0.25">
      <c r="A477" s="56">
        <f>C477-'finite population'!$E$4</f>
        <v>461</v>
      </c>
      <c r="B477" s="56">
        <f>IF(C477&lt;'finite population'!$E$5,B476-1,1)</f>
        <v>1</v>
      </c>
      <c r="C477" s="56">
        <v>462</v>
      </c>
      <c r="D477" s="56">
        <f>IF(C477&gt;'finite population'!$E$5,0,IF(A477&gt;0,+D476*B477*$D$9/'finite population'!$E$4,+D476*B477*$D$9/C477))</f>
        <v>0</v>
      </c>
      <c r="E477" s="56">
        <f>IF(C477&gt;'finite population'!$E$5,0,IF(A477&gt;0,+E476*B477*$D$9/'finite population'!$E$4,+E476*B477*$D$9/C477))</f>
        <v>0</v>
      </c>
      <c r="F477" s="56">
        <f t="shared" si="28"/>
        <v>0</v>
      </c>
      <c r="G477" s="56">
        <f t="shared" si="29"/>
        <v>0</v>
      </c>
      <c r="H477" s="56">
        <f t="shared" si="30"/>
        <v>0</v>
      </c>
      <c r="I477" s="56">
        <f>IF(A477&lt;0,C477,'finite population'!$E$4)</f>
        <v>1</v>
      </c>
      <c r="J477" s="56">
        <f t="shared" si="31"/>
        <v>0</v>
      </c>
    </row>
    <row r="478" spans="1:10" x14ac:dyDescent="0.25">
      <c r="A478" s="56">
        <f>C478-'finite population'!$E$4</f>
        <v>462</v>
      </c>
      <c r="B478" s="56">
        <f>IF(C478&lt;'finite population'!$E$5,B477-1,1)</f>
        <v>1</v>
      </c>
      <c r="C478" s="56">
        <v>463</v>
      </c>
      <c r="D478" s="56">
        <f>IF(C478&gt;'finite population'!$E$5,0,IF(A478&gt;0,+D477*B478*$D$9/'finite population'!$E$4,+D477*B478*$D$9/C478))</f>
        <v>0</v>
      </c>
      <c r="E478" s="56">
        <f>IF(C478&gt;'finite population'!$E$5,0,IF(A478&gt;0,+E477*B478*$D$9/'finite population'!$E$4,+E477*B478*$D$9/C478))</f>
        <v>0</v>
      </c>
      <c r="F478" s="56">
        <f t="shared" si="28"/>
        <v>0</v>
      </c>
      <c r="G478" s="56">
        <f t="shared" si="29"/>
        <v>0</v>
      </c>
      <c r="H478" s="56">
        <f t="shared" si="30"/>
        <v>0</v>
      </c>
      <c r="I478" s="56">
        <f>IF(A478&lt;0,C478,'finite population'!$E$4)</f>
        <v>1</v>
      </c>
      <c r="J478" s="56">
        <f t="shared" si="31"/>
        <v>0</v>
      </c>
    </row>
    <row r="479" spans="1:10" x14ac:dyDescent="0.25">
      <c r="A479" s="56">
        <f>C479-'finite population'!$E$4</f>
        <v>463</v>
      </c>
      <c r="B479" s="56">
        <f>IF(C479&lt;'finite population'!$E$5,B478-1,1)</f>
        <v>1</v>
      </c>
      <c r="C479" s="56">
        <v>464</v>
      </c>
      <c r="D479" s="56">
        <f>IF(C479&gt;'finite population'!$E$5,0,IF(A479&gt;0,+D478*B479*$D$9/'finite population'!$E$4,+D478*B479*$D$9/C479))</f>
        <v>0</v>
      </c>
      <c r="E479" s="56">
        <f>IF(C479&gt;'finite population'!$E$5,0,IF(A479&gt;0,+E478*B479*$D$9/'finite population'!$E$4,+E478*B479*$D$9/C479))</f>
        <v>0</v>
      </c>
      <c r="F479" s="56">
        <f t="shared" si="28"/>
        <v>0</v>
      </c>
      <c r="G479" s="56">
        <f t="shared" si="29"/>
        <v>0</v>
      </c>
      <c r="H479" s="56">
        <f t="shared" si="30"/>
        <v>0</v>
      </c>
      <c r="I479" s="56">
        <f>IF(A479&lt;0,C479,'finite population'!$E$4)</f>
        <v>1</v>
      </c>
      <c r="J479" s="56">
        <f t="shared" si="31"/>
        <v>0</v>
      </c>
    </row>
    <row r="480" spans="1:10" x14ac:dyDescent="0.25">
      <c r="A480" s="56">
        <f>C480-'finite population'!$E$4</f>
        <v>464</v>
      </c>
      <c r="B480" s="56">
        <f>IF(C480&lt;'finite population'!$E$5,B479-1,1)</f>
        <v>1</v>
      </c>
      <c r="C480" s="56">
        <v>465</v>
      </c>
      <c r="D480" s="56">
        <f>IF(C480&gt;'finite population'!$E$5,0,IF(A480&gt;0,+D479*B480*$D$9/'finite population'!$E$4,+D479*B480*$D$9/C480))</f>
        <v>0</v>
      </c>
      <c r="E480" s="56">
        <f>IF(C480&gt;'finite population'!$E$5,0,IF(A480&gt;0,+E479*B480*$D$9/'finite population'!$E$4,+E479*B480*$D$9/C480))</f>
        <v>0</v>
      </c>
      <c r="F480" s="56">
        <f t="shared" si="28"/>
        <v>0</v>
      </c>
      <c r="G480" s="56">
        <f t="shared" si="29"/>
        <v>0</v>
      </c>
      <c r="H480" s="56">
        <f t="shared" si="30"/>
        <v>0</v>
      </c>
      <c r="I480" s="56">
        <f>IF(A480&lt;0,C480,'finite population'!$E$4)</f>
        <v>1</v>
      </c>
      <c r="J480" s="56">
        <f t="shared" si="31"/>
        <v>0</v>
      </c>
    </row>
    <row r="481" spans="1:10" x14ac:dyDescent="0.25">
      <c r="A481" s="56">
        <f>C481-'finite population'!$E$4</f>
        <v>465</v>
      </c>
      <c r="B481" s="56">
        <f>IF(C481&lt;'finite population'!$E$5,B480-1,1)</f>
        <v>1</v>
      </c>
      <c r="C481" s="56">
        <v>466</v>
      </c>
      <c r="D481" s="56">
        <f>IF(C481&gt;'finite population'!$E$5,0,IF(A481&gt;0,+D480*B481*$D$9/'finite population'!$E$4,+D480*B481*$D$9/C481))</f>
        <v>0</v>
      </c>
      <c r="E481" s="56">
        <f>IF(C481&gt;'finite population'!$E$5,0,IF(A481&gt;0,+E480*B481*$D$9/'finite population'!$E$4,+E480*B481*$D$9/C481))</f>
        <v>0</v>
      </c>
      <c r="F481" s="56">
        <f t="shared" si="28"/>
        <v>0</v>
      </c>
      <c r="G481" s="56">
        <f t="shared" si="29"/>
        <v>0</v>
      </c>
      <c r="H481" s="56">
        <f t="shared" si="30"/>
        <v>0</v>
      </c>
      <c r="I481" s="56">
        <f>IF(A481&lt;0,C481,'finite population'!$E$4)</f>
        <v>1</v>
      </c>
      <c r="J481" s="56">
        <f t="shared" si="31"/>
        <v>0</v>
      </c>
    </row>
    <row r="482" spans="1:10" x14ac:dyDescent="0.25">
      <c r="A482" s="56">
        <f>C482-'finite population'!$E$4</f>
        <v>466</v>
      </c>
      <c r="B482" s="56">
        <f>IF(C482&lt;'finite population'!$E$5,B481-1,1)</f>
        <v>1</v>
      </c>
      <c r="C482" s="56">
        <v>467</v>
      </c>
      <c r="D482" s="56">
        <f>IF(C482&gt;'finite population'!$E$5,0,IF(A482&gt;0,+D481*B482*$D$9/'finite population'!$E$4,+D481*B482*$D$9/C482))</f>
        <v>0</v>
      </c>
      <c r="E482" s="56">
        <f>IF(C482&gt;'finite population'!$E$5,0,IF(A482&gt;0,+E481*B482*$D$9/'finite population'!$E$4,+E481*B482*$D$9/C482))</f>
        <v>0</v>
      </c>
      <c r="F482" s="56">
        <f t="shared" si="28"/>
        <v>0</v>
      </c>
      <c r="G482" s="56">
        <f t="shared" si="29"/>
        <v>0</v>
      </c>
      <c r="H482" s="56">
        <f t="shared" si="30"/>
        <v>0</v>
      </c>
      <c r="I482" s="56">
        <f>IF(A482&lt;0,C482,'finite population'!$E$4)</f>
        <v>1</v>
      </c>
      <c r="J482" s="56">
        <f t="shared" si="31"/>
        <v>0</v>
      </c>
    </row>
    <row r="483" spans="1:10" x14ac:dyDescent="0.25">
      <c r="A483" s="56">
        <f>C483-'finite population'!$E$4</f>
        <v>467</v>
      </c>
      <c r="B483" s="56">
        <f>IF(C483&lt;'finite population'!$E$5,B482-1,1)</f>
        <v>1</v>
      </c>
      <c r="C483" s="56">
        <v>468</v>
      </c>
      <c r="D483" s="56">
        <f>IF(C483&gt;'finite population'!$E$5,0,IF(A483&gt;0,+D482*B483*$D$9/'finite population'!$E$4,+D482*B483*$D$9/C483))</f>
        <v>0</v>
      </c>
      <c r="E483" s="56">
        <f>IF(C483&gt;'finite population'!$E$5,0,IF(A483&gt;0,+E482*B483*$D$9/'finite population'!$E$4,+E482*B483*$D$9/C483))</f>
        <v>0</v>
      </c>
      <c r="F483" s="56">
        <f t="shared" si="28"/>
        <v>0</v>
      </c>
      <c r="G483" s="56">
        <f t="shared" si="29"/>
        <v>0</v>
      </c>
      <c r="H483" s="56">
        <f t="shared" si="30"/>
        <v>0</v>
      </c>
      <c r="I483" s="56">
        <f>IF(A483&lt;0,C483,'finite population'!$E$4)</f>
        <v>1</v>
      </c>
      <c r="J483" s="56">
        <f t="shared" si="31"/>
        <v>0</v>
      </c>
    </row>
    <row r="484" spans="1:10" x14ac:dyDescent="0.25">
      <c r="A484" s="56">
        <f>C484-'finite population'!$E$4</f>
        <v>468</v>
      </c>
      <c r="B484" s="56">
        <f>IF(C484&lt;'finite population'!$E$5,B483-1,1)</f>
        <v>1</v>
      </c>
      <c r="C484" s="56">
        <v>469</v>
      </c>
      <c r="D484" s="56">
        <f>IF(C484&gt;'finite population'!$E$5,0,IF(A484&gt;0,+D483*B484*$D$9/'finite population'!$E$4,+D483*B484*$D$9/C484))</f>
        <v>0</v>
      </c>
      <c r="E484" s="56">
        <f>IF(C484&gt;'finite population'!$E$5,0,IF(A484&gt;0,+E483*B484*$D$9/'finite population'!$E$4,+E483*B484*$D$9/C484))</f>
        <v>0</v>
      </c>
      <c r="F484" s="56">
        <f t="shared" si="28"/>
        <v>0</v>
      </c>
      <c r="G484" s="56">
        <f t="shared" si="29"/>
        <v>0</v>
      </c>
      <c r="H484" s="56">
        <f t="shared" si="30"/>
        <v>0</v>
      </c>
      <c r="I484" s="56">
        <f>IF(A484&lt;0,C484,'finite population'!$E$4)</f>
        <v>1</v>
      </c>
      <c r="J484" s="56">
        <f t="shared" si="31"/>
        <v>0</v>
      </c>
    </row>
    <row r="485" spans="1:10" x14ac:dyDescent="0.25">
      <c r="A485" s="56">
        <f>C485-'finite population'!$E$4</f>
        <v>469</v>
      </c>
      <c r="B485" s="56">
        <f>IF(C485&lt;'finite population'!$E$5,B484-1,1)</f>
        <v>1</v>
      </c>
      <c r="C485" s="56">
        <v>470</v>
      </c>
      <c r="D485" s="56">
        <f>IF(C485&gt;'finite population'!$E$5,0,IF(A485&gt;0,+D484*B485*$D$9/'finite population'!$E$4,+D484*B485*$D$9/C485))</f>
        <v>0</v>
      </c>
      <c r="E485" s="56">
        <f>IF(C485&gt;'finite population'!$E$5,0,IF(A485&gt;0,+E484*B485*$D$9/'finite population'!$E$4,+E484*B485*$D$9/C485))</f>
        <v>0</v>
      </c>
      <c r="F485" s="56">
        <f t="shared" si="28"/>
        <v>0</v>
      </c>
      <c r="G485" s="56">
        <f t="shared" si="29"/>
        <v>0</v>
      </c>
      <c r="H485" s="56">
        <f t="shared" si="30"/>
        <v>0</v>
      </c>
      <c r="I485" s="56">
        <f>IF(A485&lt;0,C485,'finite population'!$E$4)</f>
        <v>1</v>
      </c>
      <c r="J485" s="56">
        <f t="shared" si="31"/>
        <v>0</v>
      </c>
    </row>
    <row r="486" spans="1:10" x14ac:dyDescent="0.25">
      <c r="A486" s="56">
        <f>C486-'finite population'!$E$4</f>
        <v>470</v>
      </c>
      <c r="B486" s="56">
        <f>IF(C486&lt;'finite population'!$E$5,B485-1,1)</f>
        <v>1</v>
      </c>
      <c r="C486" s="56">
        <v>471</v>
      </c>
      <c r="D486" s="56">
        <f>IF(C486&gt;'finite population'!$E$5,0,IF(A486&gt;0,+D485*B486*$D$9/'finite population'!$E$4,+D485*B486*$D$9/C486))</f>
        <v>0</v>
      </c>
      <c r="E486" s="56">
        <f>IF(C486&gt;'finite population'!$E$5,0,IF(A486&gt;0,+E485*B486*$D$9/'finite population'!$E$4,+E485*B486*$D$9/C486))</f>
        <v>0</v>
      </c>
      <c r="F486" s="56">
        <f t="shared" si="28"/>
        <v>0</v>
      </c>
      <c r="G486" s="56">
        <f t="shared" si="29"/>
        <v>0</v>
      </c>
      <c r="H486" s="56">
        <f t="shared" si="30"/>
        <v>0</v>
      </c>
      <c r="I486" s="56">
        <f>IF(A486&lt;0,C486,'finite population'!$E$4)</f>
        <v>1</v>
      </c>
      <c r="J486" s="56">
        <f t="shared" si="31"/>
        <v>0</v>
      </c>
    </row>
    <row r="487" spans="1:10" x14ac:dyDescent="0.25">
      <c r="A487" s="56">
        <f>C487-'finite population'!$E$4</f>
        <v>471</v>
      </c>
      <c r="B487" s="56">
        <f>IF(C487&lt;'finite population'!$E$5,B486-1,1)</f>
        <v>1</v>
      </c>
      <c r="C487" s="56">
        <v>472</v>
      </c>
      <c r="D487" s="56">
        <f>IF(C487&gt;'finite population'!$E$5,0,IF(A487&gt;0,+D486*B487*$D$9/'finite population'!$E$4,+D486*B487*$D$9/C487))</f>
        <v>0</v>
      </c>
      <c r="E487" s="56">
        <f>IF(C487&gt;'finite population'!$E$5,0,IF(A487&gt;0,+E486*B487*$D$9/'finite population'!$E$4,+E486*B487*$D$9/C487))</f>
        <v>0</v>
      </c>
      <c r="F487" s="56">
        <f t="shared" si="28"/>
        <v>0</v>
      </c>
      <c r="G487" s="56">
        <f t="shared" si="29"/>
        <v>0</v>
      </c>
      <c r="H487" s="56">
        <f t="shared" si="30"/>
        <v>0</v>
      </c>
      <c r="I487" s="56">
        <f>IF(A487&lt;0,C487,'finite population'!$E$4)</f>
        <v>1</v>
      </c>
      <c r="J487" s="56">
        <f t="shared" si="31"/>
        <v>0</v>
      </c>
    </row>
    <row r="488" spans="1:10" x14ac:dyDescent="0.25">
      <c r="A488" s="56">
        <f>C488-'finite population'!$E$4</f>
        <v>472</v>
      </c>
      <c r="B488" s="56">
        <f>IF(C488&lt;'finite population'!$E$5,B487-1,1)</f>
        <v>1</v>
      </c>
      <c r="C488" s="56">
        <v>473</v>
      </c>
      <c r="D488" s="56">
        <f>IF(C488&gt;'finite population'!$E$5,0,IF(A488&gt;0,+D487*B488*$D$9/'finite population'!$E$4,+D487*B488*$D$9/C488))</f>
        <v>0</v>
      </c>
      <c r="E488" s="56">
        <f>IF(C488&gt;'finite population'!$E$5,0,IF(A488&gt;0,+E487*B488*$D$9/'finite population'!$E$4,+E487*B488*$D$9/C488))</f>
        <v>0</v>
      </c>
      <c r="F488" s="56">
        <f t="shared" si="28"/>
        <v>0</v>
      </c>
      <c r="G488" s="56">
        <f t="shared" si="29"/>
        <v>0</v>
      </c>
      <c r="H488" s="56">
        <f t="shared" si="30"/>
        <v>0</v>
      </c>
      <c r="I488" s="56">
        <f>IF(A488&lt;0,C488,'finite population'!$E$4)</f>
        <v>1</v>
      </c>
      <c r="J488" s="56">
        <f t="shared" si="31"/>
        <v>0</v>
      </c>
    </row>
    <row r="489" spans="1:10" x14ac:dyDescent="0.25">
      <c r="A489" s="56">
        <f>C489-'finite population'!$E$4</f>
        <v>473</v>
      </c>
      <c r="B489" s="56">
        <f>IF(C489&lt;'finite population'!$E$5,B488-1,1)</f>
        <v>1</v>
      </c>
      <c r="C489" s="56">
        <v>474</v>
      </c>
      <c r="D489" s="56">
        <f>IF(C489&gt;'finite population'!$E$5,0,IF(A489&gt;0,+D488*B489*$D$9/'finite population'!$E$4,+D488*B489*$D$9/C489))</f>
        <v>0</v>
      </c>
      <c r="E489" s="56">
        <f>IF(C489&gt;'finite population'!$E$5,0,IF(A489&gt;0,+E488*B489*$D$9/'finite population'!$E$4,+E488*B489*$D$9/C489))</f>
        <v>0</v>
      </c>
      <c r="F489" s="56">
        <f t="shared" si="28"/>
        <v>0</v>
      </c>
      <c r="G489" s="56">
        <f t="shared" si="29"/>
        <v>0</v>
      </c>
      <c r="H489" s="56">
        <f t="shared" si="30"/>
        <v>0</v>
      </c>
      <c r="I489" s="56">
        <f>IF(A489&lt;0,C489,'finite population'!$E$4)</f>
        <v>1</v>
      </c>
      <c r="J489" s="56">
        <f t="shared" si="31"/>
        <v>0</v>
      </c>
    </row>
    <row r="490" spans="1:10" x14ac:dyDescent="0.25">
      <c r="A490" s="56">
        <f>C490-'finite population'!$E$4</f>
        <v>474</v>
      </c>
      <c r="B490" s="56">
        <f>IF(C490&lt;'finite population'!$E$5,B489-1,1)</f>
        <v>1</v>
      </c>
      <c r="C490" s="56">
        <v>475</v>
      </c>
      <c r="D490" s="56">
        <f>IF(C490&gt;'finite population'!$E$5,0,IF(A490&gt;0,+D489*B490*$D$9/'finite population'!$E$4,+D489*B490*$D$9/C490))</f>
        <v>0</v>
      </c>
      <c r="E490" s="56">
        <f>IF(C490&gt;'finite population'!$E$5,0,IF(A490&gt;0,+E489*B490*$D$9/'finite population'!$E$4,+E489*B490*$D$9/C490))</f>
        <v>0</v>
      </c>
      <c r="F490" s="56">
        <f t="shared" si="28"/>
        <v>0</v>
      </c>
      <c r="G490" s="56">
        <f t="shared" si="29"/>
        <v>0</v>
      </c>
      <c r="H490" s="56">
        <f t="shared" si="30"/>
        <v>0</v>
      </c>
      <c r="I490" s="56">
        <f>IF(A490&lt;0,C490,'finite population'!$E$4)</f>
        <v>1</v>
      </c>
      <c r="J490" s="56">
        <f t="shared" si="31"/>
        <v>0</v>
      </c>
    </row>
    <row r="491" spans="1:10" x14ac:dyDescent="0.25">
      <c r="A491" s="56">
        <f>C491-'finite population'!$E$4</f>
        <v>475</v>
      </c>
      <c r="B491" s="56">
        <f>IF(C491&lt;'finite population'!$E$5,B490-1,1)</f>
        <v>1</v>
      </c>
      <c r="C491" s="56">
        <v>476</v>
      </c>
      <c r="D491" s="56">
        <f>IF(C491&gt;'finite population'!$E$5,0,IF(A491&gt;0,+D490*B491*$D$9/'finite population'!$E$4,+D490*B491*$D$9/C491))</f>
        <v>0</v>
      </c>
      <c r="E491" s="56">
        <f>IF(C491&gt;'finite population'!$E$5,0,IF(A491&gt;0,+E490*B491*$D$9/'finite population'!$E$4,+E490*B491*$D$9/C491))</f>
        <v>0</v>
      </c>
      <c r="F491" s="56">
        <f t="shared" si="28"/>
        <v>0</v>
      </c>
      <c r="G491" s="56">
        <f t="shared" si="29"/>
        <v>0</v>
      </c>
      <c r="H491" s="56">
        <f t="shared" si="30"/>
        <v>0</v>
      </c>
      <c r="I491" s="56">
        <f>IF(A491&lt;0,C491,'finite population'!$E$4)</f>
        <v>1</v>
      </c>
      <c r="J491" s="56">
        <f t="shared" si="31"/>
        <v>0</v>
      </c>
    </row>
    <row r="492" spans="1:10" x14ac:dyDescent="0.25">
      <c r="A492" s="56">
        <f>C492-'finite population'!$E$4</f>
        <v>476</v>
      </c>
      <c r="B492" s="56">
        <f>IF(C492&lt;'finite population'!$E$5,B491-1,1)</f>
        <v>1</v>
      </c>
      <c r="C492" s="56">
        <v>477</v>
      </c>
      <c r="D492" s="56">
        <f>IF(C492&gt;'finite population'!$E$5,0,IF(A492&gt;0,+D491*B492*$D$9/'finite population'!$E$4,+D491*B492*$D$9/C492))</f>
        <v>0</v>
      </c>
      <c r="E492" s="56">
        <f>IF(C492&gt;'finite population'!$E$5,0,IF(A492&gt;0,+E491*B492*$D$9/'finite population'!$E$4,+E491*B492*$D$9/C492))</f>
        <v>0</v>
      </c>
      <c r="F492" s="56">
        <f t="shared" si="28"/>
        <v>0</v>
      </c>
      <c r="G492" s="56">
        <f t="shared" si="29"/>
        <v>0</v>
      </c>
      <c r="H492" s="56">
        <f t="shared" si="30"/>
        <v>0</v>
      </c>
      <c r="I492" s="56">
        <f>IF(A492&lt;0,C492,'finite population'!$E$4)</f>
        <v>1</v>
      </c>
      <c r="J492" s="56">
        <f t="shared" si="31"/>
        <v>0</v>
      </c>
    </row>
    <row r="493" spans="1:10" x14ac:dyDescent="0.25">
      <c r="A493" s="56">
        <f>C493-'finite population'!$E$4</f>
        <v>477</v>
      </c>
      <c r="B493" s="56">
        <f>IF(C493&lt;'finite population'!$E$5,B492-1,1)</f>
        <v>1</v>
      </c>
      <c r="C493" s="56">
        <v>478</v>
      </c>
      <c r="D493" s="56">
        <f>IF(C493&gt;'finite population'!$E$5,0,IF(A493&gt;0,+D492*B493*$D$9/'finite population'!$E$4,+D492*B493*$D$9/C493))</f>
        <v>0</v>
      </c>
      <c r="E493" s="56">
        <f>IF(C493&gt;'finite population'!$E$5,0,IF(A493&gt;0,+E492*B493*$D$9/'finite population'!$E$4,+E492*B493*$D$9/C493))</f>
        <v>0</v>
      </c>
      <c r="F493" s="56">
        <f t="shared" si="28"/>
        <v>0</v>
      </c>
      <c r="G493" s="56">
        <f t="shared" si="29"/>
        <v>0</v>
      </c>
      <c r="H493" s="56">
        <f t="shared" si="30"/>
        <v>0</v>
      </c>
      <c r="I493" s="56">
        <f>IF(A493&lt;0,C493,'finite population'!$E$4)</f>
        <v>1</v>
      </c>
      <c r="J493" s="56">
        <f t="shared" si="31"/>
        <v>0</v>
      </c>
    </row>
    <row r="494" spans="1:10" x14ac:dyDescent="0.25">
      <c r="A494" s="56">
        <f>C494-'finite population'!$E$4</f>
        <v>478</v>
      </c>
      <c r="B494" s="56">
        <f>IF(C494&lt;'finite population'!$E$5,B493-1,1)</f>
        <v>1</v>
      </c>
      <c r="C494" s="56">
        <v>479</v>
      </c>
      <c r="D494" s="56">
        <f>IF(C494&gt;'finite population'!$E$5,0,IF(A494&gt;0,+D493*B494*$D$9/'finite population'!$E$4,+D493*B494*$D$9/C494))</f>
        <v>0</v>
      </c>
      <c r="E494" s="56">
        <f>IF(C494&gt;'finite population'!$E$5,0,IF(A494&gt;0,+E493*B494*$D$9/'finite population'!$E$4,+E493*B494*$D$9/C494))</f>
        <v>0</v>
      </c>
      <c r="F494" s="56">
        <f t="shared" si="28"/>
        <v>0</v>
      </c>
      <c r="G494" s="56">
        <f t="shared" si="29"/>
        <v>0</v>
      </c>
      <c r="H494" s="56">
        <f t="shared" si="30"/>
        <v>0</v>
      </c>
      <c r="I494" s="56">
        <f>IF(A494&lt;0,C494,'finite population'!$E$4)</f>
        <v>1</v>
      </c>
      <c r="J494" s="56">
        <f t="shared" si="31"/>
        <v>0</v>
      </c>
    </row>
    <row r="495" spans="1:10" x14ac:dyDescent="0.25">
      <c r="A495" s="56">
        <f>C495-'finite population'!$E$4</f>
        <v>479</v>
      </c>
      <c r="B495" s="56">
        <f>IF(C495&lt;'finite population'!$E$5,B494-1,1)</f>
        <v>1</v>
      </c>
      <c r="C495" s="56">
        <v>480</v>
      </c>
      <c r="D495" s="56">
        <f>IF(C495&gt;'finite population'!$E$5,0,IF(A495&gt;0,+D494*B495*$D$9/'finite population'!$E$4,+D494*B495*$D$9/C495))</f>
        <v>0</v>
      </c>
      <c r="E495" s="56">
        <f>IF(C495&gt;'finite population'!$E$5,0,IF(A495&gt;0,+E494*B495*$D$9/'finite population'!$E$4,+E494*B495*$D$9/C495))</f>
        <v>0</v>
      </c>
      <c r="F495" s="56">
        <f t="shared" si="28"/>
        <v>0</v>
      </c>
      <c r="G495" s="56">
        <f t="shared" si="29"/>
        <v>0</v>
      </c>
      <c r="H495" s="56">
        <f t="shared" si="30"/>
        <v>0</v>
      </c>
      <c r="I495" s="56">
        <f>IF(A495&lt;0,C495,'finite population'!$E$4)</f>
        <v>1</v>
      </c>
      <c r="J495" s="56">
        <f t="shared" si="31"/>
        <v>0</v>
      </c>
    </row>
    <row r="496" spans="1:10" x14ac:dyDescent="0.25">
      <c r="A496" s="56">
        <f>C496-'finite population'!$E$4</f>
        <v>480</v>
      </c>
      <c r="B496" s="56">
        <f>IF(C496&lt;'finite population'!$E$5,B495-1,1)</f>
        <v>1</v>
      </c>
      <c r="C496" s="56">
        <v>481</v>
      </c>
      <c r="D496" s="56">
        <f>IF(C496&gt;'finite population'!$E$5,0,IF(A496&gt;0,+D495*B496*$D$9/'finite population'!$E$4,+D495*B496*$D$9/C496))</f>
        <v>0</v>
      </c>
      <c r="E496" s="56">
        <f>IF(C496&gt;'finite population'!$E$5,0,IF(A496&gt;0,+E495*B496*$D$9/'finite population'!$E$4,+E495*B496*$D$9/C496))</f>
        <v>0</v>
      </c>
      <c r="F496" s="56">
        <f t="shared" si="28"/>
        <v>0</v>
      </c>
      <c r="G496" s="56">
        <f t="shared" si="29"/>
        <v>0</v>
      </c>
      <c r="H496" s="56">
        <f t="shared" si="30"/>
        <v>0</v>
      </c>
      <c r="I496" s="56">
        <f>IF(A496&lt;0,C496,'finite population'!$E$4)</f>
        <v>1</v>
      </c>
      <c r="J496" s="56">
        <f t="shared" si="31"/>
        <v>0</v>
      </c>
    </row>
    <row r="497" spans="1:10" x14ac:dyDescent="0.25">
      <c r="A497" s="56">
        <f>C497-'finite population'!$E$4</f>
        <v>481</v>
      </c>
      <c r="B497" s="56">
        <f>IF(C497&lt;'finite population'!$E$5,B496-1,1)</f>
        <v>1</v>
      </c>
      <c r="C497" s="56">
        <v>482</v>
      </c>
      <c r="D497" s="56">
        <f>IF(C497&gt;'finite population'!$E$5,0,IF(A497&gt;0,+D496*B497*$D$9/'finite population'!$E$4,+D496*B497*$D$9/C497))</f>
        <v>0</v>
      </c>
      <c r="E497" s="56">
        <f>IF(C497&gt;'finite population'!$E$5,0,IF(A497&gt;0,+E496*B497*$D$9/'finite population'!$E$4,+E496*B497*$D$9/C497))</f>
        <v>0</v>
      </c>
      <c r="F497" s="56">
        <f t="shared" si="28"/>
        <v>0</v>
      </c>
      <c r="G497" s="56">
        <f t="shared" si="29"/>
        <v>0</v>
      </c>
      <c r="H497" s="56">
        <f t="shared" si="30"/>
        <v>0</v>
      </c>
      <c r="I497" s="56">
        <f>IF(A497&lt;0,C497,'finite population'!$E$4)</f>
        <v>1</v>
      </c>
      <c r="J497" s="56">
        <f t="shared" si="31"/>
        <v>0</v>
      </c>
    </row>
    <row r="498" spans="1:10" x14ac:dyDescent="0.25">
      <c r="A498" s="56">
        <f>C498-'finite population'!$E$4</f>
        <v>482</v>
      </c>
      <c r="B498" s="56">
        <f>IF(C498&lt;'finite population'!$E$5,B497-1,1)</f>
        <v>1</v>
      </c>
      <c r="C498" s="56">
        <v>483</v>
      </c>
      <c r="D498" s="56">
        <f>IF(C498&gt;'finite population'!$E$5,0,IF(A498&gt;0,+D497*B498*$D$9/'finite population'!$E$4,+D497*B498*$D$9/C498))</f>
        <v>0</v>
      </c>
      <c r="E498" s="56">
        <f>IF(C498&gt;'finite population'!$E$5,0,IF(A498&gt;0,+E497*B498*$D$9/'finite population'!$E$4,+E497*B498*$D$9/C498))</f>
        <v>0</v>
      </c>
      <c r="F498" s="56">
        <f t="shared" si="28"/>
        <v>0</v>
      </c>
      <c r="G498" s="56">
        <f t="shared" si="29"/>
        <v>0</v>
      </c>
      <c r="H498" s="56">
        <f t="shared" si="30"/>
        <v>0</v>
      </c>
      <c r="I498" s="56">
        <f>IF(A498&lt;0,C498,'finite population'!$E$4)</f>
        <v>1</v>
      </c>
      <c r="J498" s="56">
        <f t="shared" si="31"/>
        <v>0</v>
      </c>
    </row>
    <row r="499" spans="1:10" x14ac:dyDescent="0.25">
      <c r="A499" s="56">
        <f>C499-'finite population'!$E$4</f>
        <v>483</v>
      </c>
      <c r="B499" s="56">
        <f>IF(C499&lt;'finite population'!$E$5,B498-1,1)</f>
        <v>1</v>
      </c>
      <c r="C499" s="56">
        <v>484</v>
      </c>
      <c r="D499" s="56">
        <f>IF(C499&gt;'finite population'!$E$5,0,IF(A499&gt;0,+D498*B499*$D$9/'finite population'!$E$4,+D498*B499*$D$9/C499))</f>
        <v>0</v>
      </c>
      <c r="E499" s="56">
        <f>IF(C499&gt;'finite population'!$E$5,0,IF(A499&gt;0,+E498*B499*$D$9/'finite population'!$E$4,+E498*B499*$D$9/C499))</f>
        <v>0</v>
      </c>
      <c r="F499" s="56">
        <f t="shared" si="28"/>
        <v>0</v>
      </c>
      <c r="G499" s="56">
        <f t="shared" si="29"/>
        <v>0</v>
      </c>
      <c r="H499" s="56">
        <f t="shared" si="30"/>
        <v>0</v>
      </c>
      <c r="I499" s="56">
        <f>IF(A499&lt;0,C499,'finite population'!$E$4)</f>
        <v>1</v>
      </c>
      <c r="J499" s="56">
        <f t="shared" si="31"/>
        <v>0</v>
      </c>
    </row>
    <row r="500" spans="1:10" x14ac:dyDescent="0.25">
      <c r="A500" s="56">
        <f>C500-'finite population'!$E$4</f>
        <v>484</v>
      </c>
      <c r="B500" s="56">
        <f>IF(C500&lt;'finite population'!$E$5,B499-1,1)</f>
        <v>1</v>
      </c>
      <c r="C500" s="56">
        <v>485</v>
      </c>
      <c r="D500" s="56">
        <f>IF(C500&gt;'finite population'!$E$5,0,IF(A500&gt;0,+D499*B500*$D$9/'finite population'!$E$4,+D499*B500*$D$9/C500))</f>
        <v>0</v>
      </c>
      <c r="E500" s="56">
        <f>IF(C500&gt;'finite population'!$E$5,0,IF(A500&gt;0,+E499*B500*$D$9/'finite population'!$E$4,+E499*B500*$D$9/C500))</f>
        <v>0</v>
      </c>
      <c r="F500" s="56">
        <f t="shared" si="28"/>
        <v>0</v>
      </c>
      <c r="G500" s="56">
        <f t="shared" si="29"/>
        <v>0</v>
      </c>
      <c r="H500" s="56">
        <f t="shared" si="30"/>
        <v>0</v>
      </c>
      <c r="I500" s="56">
        <f>IF(A500&lt;0,C500,'finite population'!$E$4)</f>
        <v>1</v>
      </c>
      <c r="J500" s="56">
        <f t="shared" si="31"/>
        <v>0</v>
      </c>
    </row>
    <row r="501" spans="1:10" x14ac:dyDescent="0.25">
      <c r="A501" s="56">
        <f>C501-'finite population'!$E$4</f>
        <v>485</v>
      </c>
      <c r="B501" s="56">
        <f>IF(C501&lt;'finite population'!$E$5,B500-1,1)</f>
        <v>1</v>
      </c>
      <c r="C501" s="56">
        <v>486</v>
      </c>
      <c r="D501" s="56">
        <f>IF(C501&gt;'finite population'!$E$5,0,IF(A501&gt;0,+D500*B501*$D$9/'finite population'!$E$4,+D500*B501*$D$9/C501))</f>
        <v>0</v>
      </c>
      <c r="E501" s="56">
        <f>IF(C501&gt;'finite population'!$E$5,0,IF(A501&gt;0,+E500*B501*$D$9/'finite population'!$E$4,+E500*B501*$D$9/C501))</f>
        <v>0</v>
      </c>
      <c r="F501" s="56">
        <f t="shared" si="28"/>
        <v>0</v>
      </c>
      <c r="G501" s="56">
        <f t="shared" si="29"/>
        <v>0</v>
      </c>
      <c r="H501" s="56">
        <f t="shared" si="30"/>
        <v>0</v>
      </c>
      <c r="I501" s="56">
        <f>IF(A501&lt;0,C501,'finite population'!$E$4)</f>
        <v>1</v>
      </c>
      <c r="J501" s="56">
        <f t="shared" si="31"/>
        <v>0</v>
      </c>
    </row>
    <row r="502" spans="1:10" x14ac:dyDescent="0.25">
      <c r="A502" s="56">
        <f>C502-'finite population'!$E$4</f>
        <v>486</v>
      </c>
      <c r="B502" s="56">
        <f>IF(C502&lt;'finite population'!$E$5,B501-1,1)</f>
        <v>1</v>
      </c>
      <c r="C502" s="56">
        <v>487</v>
      </c>
      <c r="D502" s="56">
        <f>IF(C502&gt;'finite population'!$E$5,0,IF(A502&gt;0,+D501*B502*$D$9/'finite population'!$E$4,+D501*B502*$D$9/C502))</f>
        <v>0</v>
      </c>
      <c r="E502" s="56">
        <f>IF(C502&gt;'finite population'!$E$5,0,IF(A502&gt;0,+E501*B502*$D$9/'finite population'!$E$4,+E501*B502*$D$9/C502))</f>
        <v>0</v>
      </c>
      <c r="F502" s="56">
        <f t="shared" si="28"/>
        <v>0</v>
      </c>
      <c r="G502" s="56">
        <f t="shared" si="29"/>
        <v>0</v>
      </c>
      <c r="H502" s="56">
        <f t="shared" si="30"/>
        <v>0</v>
      </c>
      <c r="I502" s="56">
        <f>IF(A502&lt;0,C502,'finite population'!$E$4)</f>
        <v>1</v>
      </c>
      <c r="J502" s="56">
        <f t="shared" si="31"/>
        <v>0</v>
      </c>
    </row>
    <row r="503" spans="1:10" x14ac:dyDescent="0.25">
      <c r="A503" s="56">
        <f>C503-'finite population'!$E$4</f>
        <v>487</v>
      </c>
      <c r="B503" s="56">
        <f>IF(C503&lt;'finite population'!$E$5,B502-1,1)</f>
        <v>1</v>
      </c>
      <c r="C503" s="56">
        <v>488</v>
      </c>
      <c r="D503" s="56">
        <f>IF(C503&gt;'finite population'!$E$5,0,IF(A503&gt;0,+D502*B503*$D$9/'finite population'!$E$4,+D502*B503*$D$9/C503))</f>
        <v>0</v>
      </c>
      <c r="E503" s="56">
        <f>IF(C503&gt;'finite population'!$E$5,0,IF(A503&gt;0,+E502*B503*$D$9/'finite population'!$E$4,+E502*B503*$D$9/C503))</f>
        <v>0</v>
      </c>
      <c r="F503" s="56">
        <f t="shared" si="28"/>
        <v>0</v>
      </c>
      <c r="G503" s="56">
        <f t="shared" si="29"/>
        <v>0</v>
      </c>
      <c r="H503" s="56">
        <f t="shared" si="30"/>
        <v>0</v>
      </c>
      <c r="I503" s="56">
        <f>IF(A503&lt;0,C503,'finite population'!$E$4)</f>
        <v>1</v>
      </c>
      <c r="J503" s="56">
        <f t="shared" si="31"/>
        <v>0</v>
      </c>
    </row>
    <row r="504" spans="1:10" x14ac:dyDescent="0.25">
      <c r="A504" s="56">
        <f>C504-'finite population'!$E$4</f>
        <v>488</v>
      </c>
      <c r="B504" s="56">
        <f>IF(C504&lt;'finite population'!$E$5,B503-1,1)</f>
        <v>1</v>
      </c>
      <c r="C504" s="56">
        <v>489</v>
      </c>
      <c r="D504" s="56">
        <f>IF(C504&gt;'finite population'!$E$5,0,IF(A504&gt;0,+D503*B504*$D$9/'finite population'!$E$4,+D503*B504*$D$9/C504))</f>
        <v>0</v>
      </c>
      <c r="E504" s="56">
        <f>IF(C504&gt;'finite population'!$E$5,0,IF(A504&gt;0,+E503*B504*$D$9/'finite population'!$E$4,+E503*B504*$D$9/C504))</f>
        <v>0</v>
      </c>
      <c r="F504" s="56">
        <f t="shared" si="28"/>
        <v>0</v>
      </c>
      <c r="G504" s="56">
        <f t="shared" si="29"/>
        <v>0</v>
      </c>
      <c r="H504" s="56">
        <f t="shared" si="30"/>
        <v>0</v>
      </c>
      <c r="I504" s="56">
        <f>IF(A504&lt;0,C504,'finite population'!$E$4)</f>
        <v>1</v>
      </c>
      <c r="J504" s="56">
        <f t="shared" si="31"/>
        <v>0</v>
      </c>
    </row>
    <row r="505" spans="1:10" x14ac:dyDescent="0.25">
      <c r="A505" s="56">
        <f>C505-'finite population'!$E$4</f>
        <v>489</v>
      </c>
      <c r="B505" s="56">
        <f>IF(C505&lt;'finite population'!$E$5,B504-1,1)</f>
        <v>1</v>
      </c>
      <c r="C505" s="56">
        <v>490</v>
      </c>
      <c r="D505" s="56">
        <f>IF(C505&gt;'finite population'!$E$5,0,IF(A505&gt;0,+D504*B505*$D$9/'finite population'!$E$4,+D504*B505*$D$9/C505))</f>
        <v>0</v>
      </c>
      <c r="E505" s="56">
        <f>IF(C505&gt;'finite population'!$E$5,0,IF(A505&gt;0,+E504*B505*$D$9/'finite population'!$E$4,+E504*B505*$D$9/C505))</f>
        <v>0</v>
      </c>
      <c r="F505" s="56">
        <f t="shared" si="28"/>
        <v>0</v>
      </c>
      <c r="G505" s="56">
        <f t="shared" si="29"/>
        <v>0</v>
      </c>
      <c r="H505" s="56">
        <f t="shared" si="30"/>
        <v>0</v>
      </c>
      <c r="I505" s="56">
        <f>IF(A505&lt;0,C505,'finite population'!$E$4)</f>
        <v>1</v>
      </c>
      <c r="J505" s="56">
        <f t="shared" si="31"/>
        <v>0</v>
      </c>
    </row>
    <row r="506" spans="1:10" x14ac:dyDescent="0.25">
      <c r="A506" s="56">
        <f>C506-'finite population'!$E$4</f>
        <v>490</v>
      </c>
      <c r="B506" s="56">
        <f>IF(C506&lt;'finite population'!$E$5,B505-1,1)</f>
        <v>1</v>
      </c>
      <c r="C506" s="56">
        <v>491</v>
      </c>
      <c r="D506" s="56">
        <f>IF(C506&gt;'finite population'!$E$5,0,IF(A506&gt;0,+D505*B506*$D$9/'finite population'!$E$4,+D505*B506*$D$9/C506))</f>
        <v>0</v>
      </c>
      <c r="E506" s="56">
        <f>IF(C506&gt;'finite population'!$E$5,0,IF(A506&gt;0,+E505*B506*$D$9/'finite population'!$E$4,+E505*B506*$D$9/C506))</f>
        <v>0</v>
      </c>
      <c r="F506" s="56">
        <f t="shared" si="28"/>
        <v>0</v>
      </c>
      <c r="G506" s="56">
        <f t="shared" si="29"/>
        <v>0</v>
      </c>
      <c r="H506" s="56">
        <f t="shared" si="30"/>
        <v>0</v>
      </c>
      <c r="I506" s="56">
        <f>IF(A506&lt;0,C506,'finite population'!$E$4)</f>
        <v>1</v>
      </c>
      <c r="J506" s="56">
        <f t="shared" si="31"/>
        <v>0</v>
      </c>
    </row>
    <row r="507" spans="1:10" x14ac:dyDescent="0.25">
      <c r="A507" s="56">
        <f>C507-'finite population'!$E$4</f>
        <v>491</v>
      </c>
      <c r="B507" s="56">
        <f>IF(C507&lt;'finite population'!$E$5,B506-1,1)</f>
        <v>1</v>
      </c>
      <c r="C507" s="56">
        <v>492</v>
      </c>
      <c r="D507" s="56">
        <f>IF(C507&gt;'finite population'!$E$5,0,IF(A507&gt;0,+D506*B507*$D$9/'finite population'!$E$4,+D506*B507*$D$9/C507))</f>
        <v>0</v>
      </c>
      <c r="E507" s="56">
        <f>IF(C507&gt;'finite population'!$E$5,0,IF(A507&gt;0,+E506*B507*$D$9/'finite population'!$E$4,+E506*B507*$D$9/C507))</f>
        <v>0</v>
      </c>
      <c r="F507" s="56">
        <f t="shared" si="28"/>
        <v>0</v>
      </c>
      <c r="G507" s="56">
        <f t="shared" si="29"/>
        <v>0</v>
      </c>
      <c r="H507" s="56">
        <f t="shared" si="30"/>
        <v>0</v>
      </c>
      <c r="I507" s="56">
        <f>IF(A507&lt;0,C507,'finite population'!$E$4)</f>
        <v>1</v>
      </c>
      <c r="J507" s="56">
        <f t="shared" si="31"/>
        <v>0</v>
      </c>
    </row>
    <row r="508" spans="1:10" x14ac:dyDescent="0.25">
      <c r="A508" s="56">
        <f>C508-'finite population'!$E$4</f>
        <v>492</v>
      </c>
      <c r="B508" s="56">
        <f>IF(C508&lt;'finite population'!$E$5,B507-1,1)</f>
        <v>1</v>
      </c>
      <c r="C508" s="56">
        <v>493</v>
      </c>
      <c r="D508" s="56">
        <f>IF(C508&gt;'finite population'!$E$5,0,IF(A508&gt;0,+D507*B508*$D$9/'finite population'!$E$4,+D507*B508*$D$9/C508))</f>
        <v>0</v>
      </c>
      <c r="E508" s="56">
        <f>IF(C508&gt;'finite population'!$E$5,0,IF(A508&gt;0,+E507*B508*$D$9/'finite population'!$E$4,+E507*B508*$D$9/C508))</f>
        <v>0</v>
      </c>
      <c r="F508" s="56">
        <f t="shared" si="28"/>
        <v>0</v>
      </c>
      <c r="G508" s="56">
        <f t="shared" si="29"/>
        <v>0</v>
      </c>
      <c r="H508" s="56">
        <f t="shared" si="30"/>
        <v>0</v>
      </c>
      <c r="I508" s="56">
        <f>IF(A508&lt;0,C508,'finite population'!$E$4)</f>
        <v>1</v>
      </c>
      <c r="J508" s="56">
        <f t="shared" si="31"/>
        <v>0</v>
      </c>
    </row>
    <row r="509" spans="1:10" x14ac:dyDescent="0.25">
      <c r="A509" s="56">
        <f>C509-'finite population'!$E$4</f>
        <v>493</v>
      </c>
      <c r="B509" s="56">
        <f>IF(C509&lt;'finite population'!$E$5,B508-1,1)</f>
        <v>1</v>
      </c>
      <c r="C509" s="56">
        <v>494</v>
      </c>
      <c r="D509" s="56">
        <f>IF(C509&gt;'finite population'!$E$5,0,IF(A509&gt;0,+D508*B509*$D$9/'finite population'!$E$4,+D508*B509*$D$9/C509))</f>
        <v>0</v>
      </c>
      <c r="E509" s="56">
        <f>IF(C509&gt;'finite population'!$E$5,0,IF(A509&gt;0,+E508*B509*$D$9/'finite population'!$E$4,+E508*B509*$D$9/C509))</f>
        <v>0</v>
      </c>
      <c r="F509" s="56">
        <f t="shared" si="28"/>
        <v>0</v>
      </c>
      <c r="G509" s="56">
        <f t="shared" si="29"/>
        <v>0</v>
      </c>
      <c r="H509" s="56">
        <f t="shared" si="30"/>
        <v>0</v>
      </c>
      <c r="I509" s="56">
        <f>IF(A509&lt;0,C509,'finite population'!$E$4)</f>
        <v>1</v>
      </c>
      <c r="J509" s="56">
        <f t="shared" si="31"/>
        <v>0</v>
      </c>
    </row>
    <row r="510" spans="1:10" x14ac:dyDescent="0.25">
      <c r="A510" s="56">
        <f>C510-'finite population'!$E$4</f>
        <v>494</v>
      </c>
      <c r="B510" s="56">
        <f>IF(C510&lt;'finite population'!$E$5,B509-1,1)</f>
        <v>1</v>
      </c>
      <c r="C510" s="56">
        <v>495</v>
      </c>
      <c r="D510" s="56">
        <f>IF(C510&gt;'finite population'!$E$5,0,IF(A510&gt;0,+D509*B510*$D$9/'finite population'!$E$4,+D509*B510*$D$9/C510))</f>
        <v>0</v>
      </c>
      <c r="E510" s="56">
        <f>IF(C510&gt;'finite population'!$E$5,0,IF(A510&gt;0,+E509*B510*$D$9/'finite population'!$E$4,+E509*B510*$D$9/C510))</f>
        <v>0</v>
      </c>
      <c r="F510" s="56">
        <f t="shared" si="28"/>
        <v>0</v>
      </c>
      <c r="G510" s="56">
        <f t="shared" si="29"/>
        <v>0</v>
      </c>
      <c r="H510" s="56">
        <f t="shared" si="30"/>
        <v>0</v>
      </c>
      <c r="I510" s="56">
        <f>IF(A510&lt;0,C510,'finite population'!$E$4)</f>
        <v>1</v>
      </c>
      <c r="J510" s="56">
        <f t="shared" si="31"/>
        <v>0</v>
      </c>
    </row>
    <row r="511" spans="1:10" x14ac:dyDescent="0.25">
      <c r="A511" s="56">
        <f>C511-'finite population'!$E$4</f>
        <v>495</v>
      </c>
      <c r="B511" s="56">
        <f>IF(C511&lt;'finite population'!$E$5,B510-1,1)</f>
        <v>1</v>
      </c>
      <c r="C511" s="56">
        <v>496</v>
      </c>
      <c r="D511" s="56">
        <f>IF(C511&gt;'finite population'!$E$5,0,IF(A511&gt;0,+D510*B511*$D$9/'finite population'!$E$4,+D510*B511*$D$9/C511))</f>
        <v>0</v>
      </c>
      <c r="E511" s="56">
        <f>IF(C511&gt;'finite population'!$E$5,0,IF(A511&gt;0,+E510*B511*$D$9/'finite population'!$E$4,+E510*B511*$D$9/C511))</f>
        <v>0</v>
      </c>
      <c r="F511" s="56">
        <f t="shared" si="28"/>
        <v>0</v>
      </c>
      <c r="G511" s="56">
        <f t="shared" si="29"/>
        <v>0</v>
      </c>
      <c r="H511" s="56">
        <f t="shared" si="30"/>
        <v>0</v>
      </c>
      <c r="I511" s="56">
        <f>IF(A511&lt;0,C511,'finite population'!$E$4)</f>
        <v>1</v>
      </c>
      <c r="J511" s="56">
        <f t="shared" si="31"/>
        <v>0</v>
      </c>
    </row>
    <row r="512" spans="1:10" x14ac:dyDescent="0.25">
      <c r="A512" s="56">
        <f>C512-'finite population'!$E$4</f>
        <v>496</v>
      </c>
      <c r="B512" s="56">
        <f>IF(C512&lt;'finite population'!$E$5,B511-1,1)</f>
        <v>1</v>
      </c>
      <c r="C512" s="56">
        <v>497</v>
      </c>
      <c r="D512" s="56">
        <f>IF(C512&gt;'finite population'!$E$5,0,IF(A512&gt;0,+D511*B512*$D$9/'finite population'!$E$4,+D511*B512*$D$9/C512))</f>
        <v>0</v>
      </c>
      <c r="E512" s="56">
        <f>IF(C512&gt;'finite population'!$E$5,0,IF(A512&gt;0,+E511*B512*$D$9/'finite population'!$E$4,+E511*B512*$D$9/C512))</f>
        <v>0</v>
      </c>
      <c r="F512" s="56">
        <f t="shared" si="28"/>
        <v>0</v>
      </c>
      <c r="G512" s="56">
        <f t="shared" si="29"/>
        <v>0</v>
      </c>
      <c r="H512" s="56">
        <f t="shared" si="30"/>
        <v>0</v>
      </c>
      <c r="I512" s="56">
        <f>IF(A512&lt;0,C512,'finite population'!$E$4)</f>
        <v>1</v>
      </c>
      <c r="J512" s="56">
        <f t="shared" si="31"/>
        <v>0</v>
      </c>
    </row>
    <row r="513" spans="1:10" x14ac:dyDescent="0.25">
      <c r="A513" s="56">
        <f>C513-'finite population'!$E$4</f>
        <v>497</v>
      </c>
      <c r="B513" s="56">
        <f>IF(C513&lt;'finite population'!$E$5,B512-1,1)</f>
        <v>1</v>
      </c>
      <c r="C513" s="56">
        <v>498</v>
      </c>
      <c r="D513" s="56">
        <f>IF(C513&gt;'finite population'!$E$5,0,IF(A513&gt;0,+D512*B513*$D$9/'finite population'!$E$4,+D512*B513*$D$9/C513))</f>
        <v>0</v>
      </c>
      <c r="E513" s="56">
        <f>IF(C513&gt;'finite population'!$E$5,0,IF(A513&gt;0,+E512*B513*$D$9/'finite population'!$E$4,+E512*B513*$D$9/C513))</f>
        <v>0</v>
      </c>
      <c r="F513" s="56">
        <f t="shared" si="28"/>
        <v>0</v>
      </c>
      <c r="G513" s="56">
        <f t="shared" si="29"/>
        <v>0</v>
      </c>
      <c r="H513" s="56">
        <f t="shared" si="30"/>
        <v>0</v>
      </c>
      <c r="I513" s="56">
        <f>IF(A513&lt;0,C513,'finite population'!$E$4)</f>
        <v>1</v>
      </c>
      <c r="J513" s="56">
        <f t="shared" si="31"/>
        <v>0</v>
      </c>
    </row>
    <row r="514" spans="1:10" x14ac:dyDescent="0.25">
      <c r="A514" s="56">
        <f>C514-'finite population'!$E$4</f>
        <v>498</v>
      </c>
      <c r="B514" s="56">
        <f>IF(C514&lt;'finite population'!$E$5,B513-1,1)</f>
        <v>1</v>
      </c>
      <c r="C514" s="56">
        <v>499</v>
      </c>
      <c r="D514" s="56">
        <f>IF(C514&gt;'finite population'!$E$5,0,IF(A514&gt;0,+D513*B514*$D$9/'finite population'!$E$4,+D513*B514*$D$9/C514))</f>
        <v>0</v>
      </c>
      <c r="E514" s="56">
        <f>IF(C514&gt;'finite population'!$E$5,0,IF(A514&gt;0,+E513*B514*$D$9/'finite population'!$E$4,+E513*B514*$D$9/C514))</f>
        <v>0</v>
      </c>
      <c r="F514" s="56">
        <f t="shared" si="28"/>
        <v>0</v>
      </c>
      <c r="G514" s="56">
        <f t="shared" si="29"/>
        <v>0</v>
      </c>
      <c r="H514" s="56">
        <f t="shared" si="30"/>
        <v>0</v>
      </c>
      <c r="I514" s="56">
        <f>IF(A514&lt;0,C514,'finite population'!$E$4)</f>
        <v>1</v>
      </c>
      <c r="J514" s="56">
        <f t="shared" si="31"/>
        <v>0</v>
      </c>
    </row>
    <row r="515" spans="1:10" x14ac:dyDescent="0.25">
      <c r="A515" s="56">
        <f>C515-'finite population'!$E$4</f>
        <v>499</v>
      </c>
      <c r="B515" s="56">
        <f>IF(C515&lt;'finite population'!$E$5,B514-1,1)</f>
        <v>1</v>
      </c>
      <c r="C515" s="56">
        <v>500</v>
      </c>
      <c r="D515" s="56">
        <f>IF(C515&gt;'finite population'!$E$5,0,IF(A515&gt;0,+D514*B515*$D$9/'finite population'!$E$4,+D514*B515*$D$9/C515))</f>
        <v>0</v>
      </c>
      <c r="E515" s="56">
        <f>IF(C515&gt;'finite population'!$E$5,0,IF(A515&gt;0,+E514*B515*$D$9/'finite population'!$E$4,+E514*B515*$D$9/C515))</f>
        <v>0</v>
      </c>
      <c r="F515" s="56">
        <f t="shared" si="28"/>
        <v>0</v>
      </c>
      <c r="G515" s="56">
        <f t="shared" si="29"/>
        <v>0</v>
      </c>
      <c r="H515" s="56">
        <f t="shared" si="30"/>
        <v>0</v>
      </c>
      <c r="I515" s="56">
        <f>IF(A515&lt;0,C515,'finite population'!$E$4)</f>
        <v>1</v>
      </c>
      <c r="J515" s="56">
        <f t="shared" si="31"/>
        <v>0</v>
      </c>
    </row>
  </sheetData>
  <sheetProtection sheet="1" objects="1" scenarios="1"/>
  <phoneticPr fontId="3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15" sqref="B15"/>
    </sheetView>
  </sheetViews>
  <sheetFormatPr defaultRowHeight="15" x14ac:dyDescent="0.2"/>
  <cols>
    <col min="1" max="1" width="2.77734375" style="59" customWidth="1"/>
    <col min="2" max="7" width="8.88671875" style="59"/>
    <col min="8" max="8" width="11.6640625" style="59" customWidth="1"/>
    <col min="9" max="9" width="8.6640625" style="59" customWidth="1"/>
    <col min="10" max="16384" width="8.88671875" style="59"/>
  </cols>
  <sheetData>
    <row r="1" spans="1:9" ht="18" x14ac:dyDescent="0.25">
      <c r="A1" s="61"/>
      <c r="B1" s="44" t="s">
        <v>57</v>
      </c>
      <c r="C1" s="74"/>
      <c r="D1" s="74"/>
      <c r="E1" s="74"/>
      <c r="F1" s="40"/>
      <c r="G1" s="47" t="s">
        <v>58</v>
      </c>
    </row>
    <row r="2" spans="1:9" ht="18.75" customHeight="1" thickBot="1" x14ac:dyDescent="0.3">
      <c r="A2" s="61"/>
      <c r="B2" s="74"/>
      <c r="C2" s="74"/>
      <c r="D2" s="74"/>
      <c r="E2" s="74"/>
      <c r="F2" s="39"/>
      <c r="G2" s="47" t="s">
        <v>59</v>
      </c>
    </row>
    <row r="3" spans="1:9" ht="16.5" thickBot="1" x14ac:dyDescent="0.3">
      <c r="A3" s="61"/>
      <c r="B3" s="33" t="s">
        <v>46</v>
      </c>
      <c r="C3" s="54"/>
      <c r="D3" s="54"/>
      <c r="E3" s="34">
        <v>3.5</v>
      </c>
      <c r="F3" s="43"/>
      <c r="G3" s="46">
        <f>1/E4</f>
        <v>4</v>
      </c>
    </row>
    <row r="4" spans="1:9" ht="16.5" thickBot="1" x14ac:dyDescent="0.3">
      <c r="A4" s="61"/>
      <c r="B4" s="33" t="s">
        <v>60</v>
      </c>
      <c r="C4" s="54"/>
      <c r="D4" s="54"/>
      <c r="E4" s="34">
        <v>0.25</v>
      </c>
      <c r="F4" s="43"/>
      <c r="G4" s="60"/>
    </row>
    <row r="5" spans="1:9" ht="16.5" thickBot="1" x14ac:dyDescent="0.3">
      <c r="A5" s="61"/>
      <c r="B5" s="33" t="s">
        <v>61</v>
      </c>
      <c r="C5" s="54"/>
      <c r="D5" s="54"/>
      <c r="E5" s="34">
        <v>3.3300000000000003E-2</v>
      </c>
      <c r="F5" s="43"/>
      <c r="G5" s="60"/>
    </row>
    <row r="6" spans="1:9" x14ac:dyDescent="0.2">
      <c r="A6" s="61"/>
      <c r="B6" s="39"/>
      <c r="C6" s="39"/>
      <c r="D6" s="39"/>
      <c r="E6" s="39"/>
      <c r="F6" s="43"/>
      <c r="G6" s="60"/>
    </row>
    <row r="7" spans="1:9" ht="15.75" x14ac:dyDescent="0.25">
      <c r="A7" s="61"/>
      <c r="B7" s="63" t="str">
        <f>IF(F9&lt;1,"",'MMs formulas'!F7)</f>
        <v/>
      </c>
      <c r="C7" s="39"/>
      <c r="D7" s="39"/>
      <c r="E7" s="39"/>
      <c r="F7" s="43"/>
      <c r="G7" s="60"/>
    </row>
    <row r="8" spans="1:9" x14ac:dyDescent="0.2">
      <c r="A8" s="61"/>
      <c r="B8" s="39"/>
      <c r="C8" s="39"/>
      <c r="D8" s="39"/>
      <c r="E8" s="39"/>
      <c r="F8" s="43"/>
      <c r="G8" s="91"/>
      <c r="H8" s="92"/>
      <c r="I8" s="92"/>
    </row>
    <row r="9" spans="1:9" ht="15.75" x14ac:dyDescent="0.25">
      <c r="A9" s="61"/>
      <c r="B9" s="28" t="s">
        <v>73</v>
      </c>
      <c r="C9" s="38"/>
      <c r="D9" s="38"/>
      <c r="E9" s="38"/>
      <c r="F9" s="35">
        <f>E3/G3</f>
        <v>0.875</v>
      </c>
      <c r="G9" s="91"/>
      <c r="H9" s="92"/>
      <c r="I9" s="92"/>
    </row>
    <row r="10" spans="1:9" ht="15.75" x14ac:dyDescent="0.25">
      <c r="A10" s="61"/>
      <c r="B10" s="37" t="s">
        <v>16</v>
      </c>
      <c r="C10" s="38"/>
      <c r="D10" s="38"/>
      <c r="E10" s="38"/>
      <c r="F10" s="36">
        <f>1-F9</f>
        <v>0.125</v>
      </c>
      <c r="G10" s="91"/>
      <c r="H10" s="92"/>
      <c r="I10" s="92"/>
    </row>
    <row r="11" spans="1:9" ht="15.75" x14ac:dyDescent="0.25">
      <c r="A11" s="61"/>
      <c r="B11" s="28" t="s">
        <v>74</v>
      </c>
      <c r="C11" s="38"/>
      <c r="D11" s="38"/>
      <c r="E11" s="38"/>
      <c r="F11" s="36">
        <f>(E3^2*E5^2+F9^2)/(2*(1-F9))</f>
        <v>3.1168356099999999</v>
      </c>
      <c r="G11" s="91"/>
      <c r="H11" s="92"/>
      <c r="I11" s="92"/>
    </row>
    <row r="12" spans="1:9" ht="15.75" x14ac:dyDescent="0.25">
      <c r="A12" s="61"/>
      <c r="B12" s="28" t="s">
        <v>75</v>
      </c>
      <c r="C12" s="38"/>
      <c r="D12" s="38"/>
      <c r="E12" s="38"/>
      <c r="F12" s="36">
        <f>F11+F9</f>
        <v>3.9918356099999999</v>
      </c>
      <c r="G12" s="91"/>
      <c r="H12" s="92"/>
      <c r="I12" s="92"/>
    </row>
    <row r="13" spans="1:9" ht="15.75" x14ac:dyDescent="0.25">
      <c r="A13" s="61"/>
      <c r="B13" s="28" t="s">
        <v>76</v>
      </c>
      <c r="C13" s="38"/>
      <c r="D13" s="38"/>
      <c r="E13" s="38"/>
      <c r="F13" s="36">
        <f>F11/E3</f>
        <v>0.89052445999999996</v>
      </c>
      <c r="G13" s="91"/>
      <c r="H13" s="92"/>
      <c r="I13" s="92"/>
    </row>
    <row r="14" spans="1:9" ht="15.75" x14ac:dyDescent="0.25">
      <c r="A14" s="61"/>
      <c r="B14" s="28" t="s">
        <v>77</v>
      </c>
      <c r="C14" s="38"/>
      <c r="D14" s="38"/>
      <c r="E14" s="38"/>
      <c r="F14" s="36">
        <f>F13+E4</f>
        <v>1.14052446</v>
      </c>
      <c r="G14" s="91"/>
      <c r="H14" s="92"/>
      <c r="I14" s="92"/>
    </row>
    <row r="15" spans="1:9" x14ac:dyDescent="0.2">
      <c r="G15" s="92"/>
      <c r="H15" s="92"/>
      <c r="I15" s="92"/>
    </row>
    <row r="16" spans="1:9" x14ac:dyDescent="0.2">
      <c r="G16" s="92"/>
      <c r="H16" s="92"/>
      <c r="I16" s="92"/>
    </row>
    <row r="17" spans="7:12" x14ac:dyDescent="0.2">
      <c r="G17" s="92"/>
      <c r="H17" s="92"/>
      <c r="I17" s="92"/>
      <c r="J17" s="92"/>
      <c r="K17" s="92"/>
      <c r="L17" s="92"/>
    </row>
    <row r="18" spans="7:12" x14ac:dyDescent="0.2">
      <c r="G18" s="92"/>
      <c r="H18" s="92"/>
      <c r="I18" s="92"/>
      <c r="J18" s="92"/>
      <c r="K18" s="92"/>
      <c r="L18" s="92"/>
    </row>
    <row r="19" spans="7:12" x14ac:dyDescent="0.2">
      <c r="G19" s="92"/>
      <c r="H19" s="92"/>
      <c r="I19" s="92"/>
      <c r="J19" s="92"/>
      <c r="K19" s="92"/>
      <c r="L19" s="92"/>
    </row>
  </sheetData>
  <phoneticPr fontId="37" type="noConversion"/>
  <printOptions gridLines="1" gridLinesSet="0"/>
  <pageMargins left="0.75" right="0.75" top="1" bottom="1" header="0.5" footer="0.5"/>
  <pageSetup orientation="portrait" horizontalDpi="4294967292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</vt:lpstr>
      <vt:lpstr>MMs</vt:lpstr>
      <vt:lpstr>MMs formulas</vt:lpstr>
      <vt:lpstr>finite Q length</vt:lpstr>
      <vt:lpstr>finite Q length formulas</vt:lpstr>
      <vt:lpstr>finite population</vt:lpstr>
      <vt:lpstr>finite population formulas</vt:lpstr>
      <vt:lpstr>MG1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Queuing Computations</dc:title>
  <dc:creator>BIT</dc:creator>
  <cp:lastModifiedBy>Asef-Vaziri, Ardavan</cp:lastModifiedBy>
  <dcterms:created xsi:type="dcterms:W3CDTF">2001-09-03T17:48:56Z</dcterms:created>
  <dcterms:modified xsi:type="dcterms:W3CDTF">2017-05-03T20:53:32Z</dcterms:modified>
</cp:coreProperties>
</file>