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2035\Desktop\2022\USC-SCM\Course-Material\PPT-Slides\Week-11-Supply Chain Network Design\"/>
    </mc:Choice>
  </mc:AlternateContent>
  <xr:revisionPtr revIDLastSave="0" documentId="13_ncr:1_{9DC9B082-4AF3-48D7-BB11-BE7274C38BAE}" xr6:coauthVersionLast="47" xr6:coauthVersionMax="47" xr10:uidLastSave="{00000000-0000-0000-0000-000000000000}"/>
  <bookViews>
    <workbookView xWindow="-120" yWindow="-120" windowWidth="29040" windowHeight="15720" firstSheet="2" activeTab="4" xr2:uid="{00000000-000D-0000-FFFF-FFFF00000000}"/>
  </bookViews>
  <sheets>
    <sheet name="DataC&amp;X" sheetId="4" r:id="rId1"/>
    <sheet name="Proucer-1Seg" sheetId="6" r:id="rId2"/>
    <sheet name="Producer-2Seg" sheetId="10" r:id="rId3"/>
    <sheet name="Produces-1&amp;2Seg" sheetId="7" r:id="rId4"/>
    <sheet name="Produces-12Integ" sheetId="8" r:id="rId5"/>
  </sheets>
  <definedNames>
    <definedName name="solver_adj" localSheetId="2" hidden="1">'Producer-2Seg'!$E$12:$G$14</definedName>
    <definedName name="solver_adj" localSheetId="3" hidden="1">'Produces-1&amp;2Seg'!$C$10:$G$14</definedName>
    <definedName name="solver_adj" localSheetId="4" hidden="1">'Produces-12Integ'!$C$10:$G$14</definedName>
    <definedName name="solver_adj" localSheetId="1" hidden="1">'Proucer-1Seg'!$C$10:$D$11</definedName>
    <definedName name="solver_cvg" localSheetId="0" hidden="1">0.000001</definedName>
    <definedName name="solver_cvg" localSheetId="2" hidden="1">0.000001</definedName>
    <definedName name="solver_cvg" localSheetId="3" hidden="1">0.000001</definedName>
    <definedName name="solver_cvg" localSheetId="4" hidden="1">0.000001</definedName>
    <definedName name="solver_cvg" localSheetId="1" hidden="1">0.000001</definedName>
    <definedName name="solver_drv" localSheetId="0" hidden="1">1</definedName>
    <definedName name="solver_drv" localSheetId="2" hidden="1">1</definedName>
    <definedName name="solver_drv" localSheetId="3" hidden="1">1</definedName>
    <definedName name="solver_drv" localSheetId="4" hidden="1">1</definedName>
    <definedName name="solver_drv" localSheetId="1" hidden="1">1</definedName>
    <definedName name="solver_dua" localSheetId="0" hidden="1">1</definedName>
    <definedName name="solver_dua" localSheetId="2" hidden="1">1</definedName>
    <definedName name="solver_dua" localSheetId="3" hidden="1">1</definedName>
    <definedName name="solver_dua" localSheetId="4" hidden="1">1</definedName>
    <definedName name="solver_dua" localSheetId="1" hidden="1">1</definedName>
    <definedName name="solver_eng" localSheetId="0" hidden="1">2</definedName>
    <definedName name="solver_eng" localSheetId="2" hidden="1">2</definedName>
    <definedName name="solver_eng" localSheetId="3" hidden="1">2</definedName>
    <definedName name="solver_eng" localSheetId="4" hidden="1">2</definedName>
    <definedName name="solver_eng" localSheetId="1" hidden="1">2</definedName>
    <definedName name="solver_est" localSheetId="0" hidden="1">1</definedName>
    <definedName name="solver_est" localSheetId="2" hidden="1">1</definedName>
    <definedName name="solver_est" localSheetId="3" hidden="1">1</definedName>
    <definedName name="solver_est" localSheetId="4" hidden="1">1</definedName>
    <definedName name="solver_est" localSheetId="1" hidden="1">1</definedName>
    <definedName name="solver_ibd" localSheetId="0" hidden="1">2</definedName>
    <definedName name="solver_ibd" localSheetId="2" hidden="1">2</definedName>
    <definedName name="solver_ibd" localSheetId="3" hidden="1">2</definedName>
    <definedName name="solver_ibd" localSheetId="4" hidden="1">2</definedName>
    <definedName name="solver_ibd" localSheetId="1" hidden="1">2</definedName>
    <definedName name="solver_itr" localSheetId="0" hidden="1">1000</definedName>
    <definedName name="solver_itr" localSheetId="2" hidden="1">1000</definedName>
    <definedName name="solver_itr" localSheetId="3" hidden="1">1000</definedName>
    <definedName name="solver_itr" localSheetId="4" hidden="1">1000</definedName>
    <definedName name="solver_itr" localSheetId="1" hidden="1">1000</definedName>
    <definedName name="solver_lhs1" localSheetId="0" hidden="1">'DataC&amp;X'!#REF!</definedName>
    <definedName name="solver_lhs1" localSheetId="2" hidden="1">'Producer-2Seg'!$E$15:$G$15</definedName>
    <definedName name="solver_lhs1" localSheetId="3" hidden="1">'Produces-1&amp;2Seg'!$C$15:$G$15</definedName>
    <definedName name="solver_lhs1" localSheetId="4" hidden="1">'Produces-12Integ'!$C$15:$G$15</definedName>
    <definedName name="solver_lhs1" localSheetId="1" hidden="1">'Proucer-1Seg'!$C$15:$D$15</definedName>
    <definedName name="solver_lhs2" localSheetId="0" hidden="1">'DataC&amp;X'!#REF!</definedName>
    <definedName name="solver_lhs2" localSheetId="2" hidden="1">'Producer-2Seg'!$H$12:$H$14</definedName>
    <definedName name="solver_lhs2" localSheetId="3" hidden="1">'Produces-1&amp;2Seg'!$H$10:$H$14</definedName>
    <definedName name="solver_lhs2" localSheetId="4" hidden="1">'Produces-12Integ'!$H$10:$H$14</definedName>
    <definedName name="solver_lhs2" localSheetId="1" hidden="1">'Proucer-1Seg'!$H$10:$H$11</definedName>
    <definedName name="solver_lhs3" localSheetId="0" hidden="1">'DataC&amp;X'!#REF!</definedName>
    <definedName name="solver_lhs3" localSheetId="2" hidden="1">'Producer-2Seg'!$H$12:$H$14</definedName>
    <definedName name="solver_lhs3" localSheetId="3" hidden="1">'Produces-1&amp;2Seg'!$H$10:$H$14</definedName>
    <definedName name="solver_lhs3" localSheetId="4" hidden="1">'Produces-12Integ'!$H$10:$H$14</definedName>
    <definedName name="solver_lhs3" localSheetId="1" hidden="1">'Proucer-1Seg'!#REF!</definedName>
    <definedName name="solver_lhs4" localSheetId="0" hidden="1">'DataC&amp;X'!#REF!</definedName>
    <definedName name="solver_lhs4" localSheetId="2" hidden="1">'Producer-2Seg'!#REF!</definedName>
    <definedName name="solver_lhs4" localSheetId="3" hidden="1">'Produces-1&amp;2Seg'!#REF!</definedName>
    <definedName name="solver_lhs4" localSheetId="4" hidden="1">'Produces-12Integ'!#REF!</definedName>
    <definedName name="solver_lhs4" localSheetId="1" hidden="1">'Proucer-1Seg'!#REF!</definedName>
    <definedName name="solver_lin" localSheetId="0" hidden="1">1</definedName>
    <definedName name="solver_lin" localSheetId="2" hidden="1">1</definedName>
    <definedName name="solver_lin" localSheetId="3" hidden="1">1</definedName>
    <definedName name="solver_lin" localSheetId="4" hidden="1">1</definedName>
    <definedName name="solver_lin" localSheetId="1" hidden="1">1</definedName>
    <definedName name="solver_lva" localSheetId="0" hidden="1">2</definedName>
    <definedName name="solver_lva" localSheetId="2" hidden="1">2</definedName>
    <definedName name="solver_lva" localSheetId="3" hidden="1">2</definedName>
    <definedName name="solver_lva" localSheetId="4" hidden="1">2</definedName>
    <definedName name="solver_lva" localSheetId="1" hidden="1">2</definedName>
    <definedName name="solver_mip" localSheetId="0" hidden="1">1000</definedName>
    <definedName name="solver_mip" localSheetId="2" hidden="1">1000</definedName>
    <definedName name="solver_mip" localSheetId="3" hidden="1">1000</definedName>
    <definedName name="solver_mip" localSheetId="4" hidden="1">1000</definedName>
    <definedName name="solver_mip" localSheetId="1" hidden="1">1000</definedName>
    <definedName name="solver_mni" localSheetId="0" hidden="1">30</definedName>
    <definedName name="solver_mni" localSheetId="2" hidden="1">30</definedName>
    <definedName name="solver_mni" localSheetId="3" hidden="1">30</definedName>
    <definedName name="solver_mni" localSheetId="4" hidden="1">30</definedName>
    <definedName name="solver_mni" localSheetId="1" hidden="1">30</definedName>
    <definedName name="solver_mrt" localSheetId="0" hidden="1">0.075</definedName>
    <definedName name="solver_mrt" localSheetId="2" hidden="1">0.075</definedName>
    <definedName name="solver_mrt" localSheetId="3" hidden="1">0.075</definedName>
    <definedName name="solver_mrt" localSheetId="4" hidden="1">0.075</definedName>
    <definedName name="solver_mrt" localSheetId="1" hidden="1">0.075</definedName>
    <definedName name="solver_msl" localSheetId="0" hidden="1">2</definedName>
    <definedName name="solver_msl" localSheetId="2" hidden="1">2</definedName>
    <definedName name="solver_msl" localSheetId="3" hidden="1">2</definedName>
    <definedName name="solver_msl" localSheetId="4" hidden="1">2</definedName>
    <definedName name="solver_msl" localSheetId="1" hidden="1">2</definedName>
    <definedName name="solver_neg" localSheetId="0" hidden="1">2</definedName>
    <definedName name="solver_neg" localSheetId="2" hidden="1">1</definedName>
    <definedName name="solver_neg" localSheetId="3" hidden="1">1</definedName>
    <definedName name="solver_neg" localSheetId="4" hidden="1">1</definedName>
    <definedName name="solver_neg" localSheetId="1" hidden="1">1</definedName>
    <definedName name="solver_nod" localSheetId="0" hidden="1">1000</definedName>
    <definedName name="solver_nod" localSheetId="2" hidden="1">1000</definedName>
    <definedName name="solver_nod" localSheetId="3" hidden="1">1000</definedName>
    <definedName name="solver_nod" localSheetId="4" hidden="1">1000</definedName>
    <definedName name="solver_nod" localSheetId="1" hidden="1">1000</definedName>
    <definedName name="solver_num" localSheetId="0" hidden="1">4</definedName>
    <definedName name="solver_num" localSheetId="2" hidden="1">2</definedName>
    <definedName name="solver_num" localSheetId="3" hidden="1">2</definedName>
    <definedName name="solver_num" localSheetId="4" hidden="1">2</definedName>
    <definedName name="solver_num" localSheetId="1" hidden="1">2</definedName>
    <definedName name="solver_nwt" localSheetId="0" hidden="1">1</definedName>
    <definedName name="solver_nwt" localSheetId="2" hidden="1">1</definedName>
    <definedName name="solver_nwt" localSheetId="3" hidden="1">1</definedName>
    <definedName name="solver_nwt" localSheetId="4" hidden="1">1</definedName>
    <definedName name="solver_nwt" localSheetId="1" hidden="1">1</definedName>
    <definedName name="solver_ofx" localSheetId="0" hidden="1">2</definedName>
    <definedName name="solver_ofx" localSheetId="2" hidden="1">2</definedName>
    <definedName name="solver_ofx" localSheetId="3" hidden="1">2</definedName>
    <definedName name="solver_ofx" localSheetId="4" hidden="1">2</definedName>
    <definedName name="solver_ofx" localSheetId="1" hidden="1">2</definedName>
    <definedName name="solver_opt" localSheetId="0" hidden="1">'DataC&amp;X'!#REF!</definedName>
    <definedName name="solver_opt" localSheetId="2" hidden="1">'Producer-2Seg'!$H$15</definedName>
    <definedName name="solver_opt" localSheetId="3" hidden="1">'Produces-1&amp;2Seg'!$H$16</definedName>
    <definedName name="solver_opt" localSheetId="4" hidden="1">'Produces-12Integ'!$H$16</definedName>
    <definedName name="solver_opt" localSheetId="1" hidden="1">'Proucer-1Seg'!$H$15</definedName>
    <definedName name="solver_pre" localSheetId="0" hidden="1">0.000001</definedName>
    <definedName name="solver_pre" localSheetId="2" hidden="1">0.000001</definedName>
    <definedName name="solver_pre" localSheetId="3" hidden="1">0.000001</definedName>
    <definedName name="solver_pre" localSheetId="4" hidden="1">0.000001</definedName>
    <definedName name="solver_pre" localSheetId="1" hidden="1">0.000001</definedName>
    <definedName name="solver_pro" localSheetId="0" hidden="1">2</definedName>
    <definedName name="solver_pro" localSheetId="2" hidden="1">2</definedName>
    <definedName name="solver_pro" localSheetId="3" hidden="1">2</definedName>
    <definedName name="solver_pro" localSheetId="4" hidden="1">2</definedName>
    <definedName name="solver_pro" localSheetId="1" hidden="1">2</definedName>
    <definedName name="solver_rbv" localSheetId="0" hidden="1">1</definedName>
    <definedName name="solver_rbv" localSheetId="2" hidden="1">1</definedName>
    <definedName name="solver_rbv" localSheetId="3" hidden="1">1</definedName>
    <definedName name="solver_rbv" localSheetId="4" hidden="1">1</definedName>
    <definedName name="solver_rbv" localSheetId="1" hidden="1">1</definedName>
    <definedName name="solver_rel1" localSheetId="0" hidden="1">3</definedName>
    <definedName name="solver_rel1" localSheetId="2" hidden="1">3</definedName>
    <definedName name="solver_rel1" localSheetId="3" hidden="1">3</definedName>
    <definedName name="solver_rel1" localSheetId="4" hidden="1">3</definedName>
    <definedName name="solver_rel1" localSheetId="1" hidden="1">3</definedName>
    <definedName name="solver_rel2" localSheetId="0" hidden="1">3</definedName>
    <definedName name="solver_rel2" localSheetId="2" hidden="1">1</definedName>
    <definedName name="solver_rel2" localSheetId="3" hidden="1">1</definedName>
    <definedName name="solver_rel2" localSheetId="4" hidden="1">1</definedName>
    <definedName name="solver_rel2" localSheetId="1" hidden="1">1</definedName>
    <definedName name="solver_rel3" localSheetId="0" hidden="1">2</definedName>
    <definedName name="solver_rel3" localSheetId="2" hidden="1">1</definedName>
    <definedName name="solver_rel3" localSheetId="3" hidden="1">1</definedName>
    <definedName name="solver_rel3" localSheetId="4" hidden="1">1</definedName>
    <definedName name="solver_rel3" localSheetId="1" hidden="1">2</definedName>
    <definedName name="solver_rel4" localSheetId="0" hidden="1">5</definedName>
    <definedName name="solver_rel4" localSheetId="2" hidden="1">5</definedName>
    <definedName name="solver_rel4" localSheetId="3" hidden="1">5</definedName>
    <definedName name="solver_rel4" localSheetId="4" hidden="1">5</definedName>
    <definedName name="solver_rel4" localSheetId="1" hidden="1">5</definedName>
    <definedName name="solver_reo" localSheetId="0" hidden="1">2</definedName>
    <definedName name="solver_reo" localSheetId="2" hidden="1">2</definedName>
    <definedName name="solver_reo" localSheetId="3" hidden="1">2</definedName>
    <definedName name="solver_reo" localSheetId="4" hidden="1">2</definedName>
    <definedName name="solver_reo" localSheetId="1" hidden="1">2</definedName>
    <definedName name="solver_rep" localSheetId="0" hidden="1">2</definedName>
    <definedName name="solver_rep" localSheetId="2" hidden="1">2</definedName>
    <definedName name="solver_rep" localSheetId="3" hidden="1">2</definedName>
    <definedName name="solver_rep" localSheetId="4" hidden="1">2</definedName>
    <definedName name="solver_rep" localSheetId="1" hidden="1">2</definedName>
    <definedName name="solver_rhs1" localSheetId="0" hidden="1">0</definedName>
    <definedName name="solver_rhs1" localSheetId="2" hidden="1">'Producer-2Seg'!$E$16:$G$16</definedName>
    <definedName name="solver_rhs1" localSheetId="3" hidden="1">0</definedName>
    <definedName name="solver_rhs1" localSheetId="4" hidden="1">'Produces-12Integ'!$C$17:$G$17</definedName>
    <definedName name="solver_rhs1" localSheetId="1" hidden="1">'Proucer-1Seg'!$C$16:$D$16</definedName>
    <definedName name="solver_rhs2" localSheetId="0" hidden="1">0</definedName>
    <definedName name="solver_rhs2" localSheetId="2" hidden="1">'Producer-2Seg'!$I$12:$I$14</definedName>
    <definedName name="solver_rhs2" localSheetId="3" hidden="1">0</definedName>
    <definedName name="solver_rhs2" localSheetId="4" hidden="1">'Produces-12Integ'!$J$10:$J$14</definedName>
    <definedName name="solver_rhs2" localSheetId="1" hidden="1">'Proucer-1Seg'!$I$10:$I$11</definedName>
    <definedName name="solver_rhs3" localSheetId="0" hidden="1">0</definedName>
    <definedName name="solver_rhs3" localSheetId="2" hidden="1">'Producer-2Seg'!$I$12:$I$14</definedName>
    <definedName name="solver_rhs3" localSheetId="3" hidden="1">'Produces-1&amp;2Seg'!$J$10:$J$14</definedName>
    <definedName name="solver_rhs3" localSheetId="4" hidden="1">'Produces-12Integ'!$J$10:$J$14</definedName>
    <definedName name="solver_rhs3" localSheetId="1" hidden="1">0</definedName>
    <definedName name="solver_rhs4" localSheetId="0" hidden="1">binary</definedName>
    <definedName name="solver_rhs4" localSheetId="2" hidden="1">binary</definedName>
    <definedName name="solver_rhs4" localSheetId="3" hidden="1">binary</definedName>
    <definedName name="solver_rhs4" localSheetId="4" hidden="1">binary</definedName>
    <definedName name="solver_rhs4" localSheetId="1" hidden="1">binary</definedName>
    <definedName name="solver_rlx" localSheetId="0" hidden="1">2</definedName>
    <definedName name="solver_rlx" localSheetId="2" hidden="1">2</definedName>
    <definedName name="solver_rlx" localSheetId="3" hidden="1">2</definedName>
    <definedName name="solver_rlx" localSheetId="4" hidden="1">2</definedName>
    <definedName name="solver_rlx" localSheetId="1" hidden="1">2</definedName>
    <definedName name="solver_rsd" localSheetId="0" hidden="1">0</definedName>
    <definedName name="solver_rsd" localSheetId="2" hidden="1">0</definedName>
    <definedName name="solver_rsd" localSheetId="3" hidden="1">0</definedName>
    <definedName name="solver_rsd" localSheetId="4" hidden="1">0</definedName>
    <definedName name="solver_rsd" localSheetId="1" hidden="1">0</definedName>
    <definedName name="solver_scl" localSheetId="0" hidden="1">2</definedName>
    <definedName name="solver_scl" localSheetId="2" hidden="1">2</definedName>
    <definedName name="solver_scl" localSheetId="3" hidden="1">2</definedName>
    <definedName name="solver_scl" localSheetId="4" hidden="1">2</definedName>
    <definedName name="solver_scl" localSheetId="1" hidden="1">2</definedName>
    <definedName name="solver_sho" localSheetId="0" hidden="1">2</definedName>
    <definedName name="solver_sho" localSheetId="2" hidden="1">2</definedName>
    <definedName name="solver_sho" localSheetId="3" hidden="1">2</definedName>
    <definedName name="solver_sho" localSheetId="4" hidden="1">2</definedName>
    <definedName name="solver_sho" localSheetId="1" hidden="1">2</definedName>
    <definedName name="solver_ssz" localSheetId="0" hidden="1">0</definedName>
    <definedName name="solver_ssz" localSheetId="2" hidden="1">0</definedName>
    <definedName name="solver_ssz" localSheetId="3" hidden="1">0</definedName>
    <definedName name="solver_ssz" localSheetId="4" hidden="1">0</definedName>
    <definedName name="solver_ssz" localSheetId="1" hidden="1">0</definedName>
    <definedName name="solver_tim" localSheetId="0" hidden="1">100</definedName>
    <definedName name="solver_tim" localSheetId="2" hidden="1">100</definedName>
    <definedName name="solver_tim" localSheetId="3" hidden="1">100</definedName>
    <definedName name="solver_tim" localSheetId="4" hidden="1">100</definedName>
    <definedName name="solver_tim" localSheetId="1" hidden="1">100</definedName>
    <definedName name="solver_tms" localSheetId="0" hidden="1">2</definedName>
    <definedName name="solver_tms" localSheetId="2" hidden="1">2</definedName>
    <definedName name="solver_tms" localSheetId="3" hidden="1">2</definedName>
    <definedName name="solver_tms" localSheetId="4" hidden="1">2</definedName>
    <definedName name="solver_tms" localSheetId="1" hidden="1">2</definedName>
    <definedName name="solver_tol" localSheetId="0" hidden="1">0.00005</definedName>
    <definedName name="solver_tol" localSheetId="2" hidden="1">0.00005</definedName>
    <definedName name="solver_tol" localSheetId="3" hidden="1">0.00005</definedName>
    <definedName name="solver_tol" localSheetId="4" hidden="1">0.00005</definedName>
    <definedName name="solver_tol" localSheetId="1" hidden="1">0.00005</definedName>
    <definedName name="solver_typ" localSheetId="0" hidden="1">2</definedName>
    <definedName name="solver_typ" localSheetId="2" hidden="1">2</definedName>
    <definedName name="solver_typ" localSheetId="3" hidden="1">2</definedName>
    <definedName name="solver_typ" localSheetId="4" hidden="1">2</definedName>
    <definedName name="solver_typ" localSheetId="1" hidden="1">2</definedName>
    <definedName name="solver_val" localSheetId="0" hidden="1">0</definedName>
    <definedName name="solver_val" localSheetId="2" hidden="1">0</definedName>
    <definedName name="solver_val" localSheetId="3" hidden="1">0</definedName>
    <definedName name="solver_val" localSheetId="4" hidden="1">0</definedName>
    <definedName name="solver_val" localSheetId="1" hidden="1">0</definedName>
    <definedName name="solver_ver" localSheetId="0" hidden="1">3</definedName>
    <definedName name="solver_ver" localSheetId="2" hidden="1">3</definedName>
    <definedName name="solver_ver" localSheetId="3" hidden="1">3</definedName>
    <definedName name="solver_ver" localSheetId="4" hidden="1">3</definedName>
    <definedName name="solver_ver" localSheetId="1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8" l="1"/>
  <c r="H13" i="8"/>
  <c r="H14" i="8"/>
  <c r="H10" i="8"/>
  <c r="H16" i="7"/>
  <c r="D15" i="7"/>
  <c r="E15" i="7"/>
  <c r="F15" i="7"/>
  <c r="G15" i="7"/>
  <c r="C15" i="7"/>
  <c r="H11" i="7"/>
  <c r="H12" i="7"/>
  <c r="H13" i="7"/>
  <c r="H14" i="7"/>
  <c r="H10" i="7"/>
  <c r="E6" i="7"/>
  <c r="F6" i="7"/>
  <c r="G6" i="7"/>
  <c r="E7" i="7"/>
  <c r="F7" i="7"/>
  <c r="G7" i="7"/>
  <c r="F5" i="7"/>
  <c r="G5" i="7"/>
  <c r="E5" i="7"/>
  <c r="C4" i="7"/>
  <c r="D4" i="7"/>
  <c r="D3" i="7"/>
  <c r="C3" i="7"/>
  <c r="E3" i="7"/>
  <c r="C7" i="7"/>
  <c r="D7" i="7"/>
  <c r="D6" i="7"/>
  <c r="C6" i="7"/>
  <c r="D5" i="7"/>
  <c r="C5" i="7"/>
  <c r="E4" i="7"/>
  <c r="F4" i="7"/>
  <c r="G4" i="7"/>
  <c r="F3" i="7"/>
  <c r="G3" i="7"/>
  <c r="H15" i="6"/>
  <c r="H20" i="7"/>
  <c r="H19" i="7"/>
  <c r="L3" i="7"/>
  <c r="H21" i="7" l="1"/>
  <c r="J11" i="6" l="1"/>
  <c r="D17" i="6"/>
  <c r="M10" i="6"/>
  <c r="M11" i="6"/>
  <c r="H15" i="10" l="1"/>
  <c r="J14" i="10"/>
  <c r="F15" i="10"/>
  <c r="G15" i="10"/>
  <c r="E15" i="10"/>
  <c r="H14" i="10"/>
  <c r="H13" i="10"/>
  <c r="H12" i="10"/>
  <c r="G17" i="10"/>
  <c r="D17" i="10"/>
  <c r="D15" i="6"/>
  <c r="C15" i="6"/>
  <c r="H11" i="6"/>
  <c r="H10" i="6"/>
  <c r="G17" i="6"/>
  <c r="J14" i="6"/>
  <c r="G18" i="4"/>
  <c r="I16" i="4"/>
  <c r="D18" i="4"/>
  <c r="I13" i="4"/>
  <c r="I16" i="10" l="1"/>
  <c r="G15" i="8" l="1"/>
  <c r="F15" i="8"/>
  <c r="E15" i="8"/>
  <c r="D15" i="8"/>
  <c r="C15" i="8"/>
  <c r="H11" i="8"/>
  <c r="L10" i="7"/>
  <c r="L16" i="7"/>
  <c r="L15" i="7"/>
  <c r="H16" i="8" l="1"/>
  <c r="I16" i="8" l="1"/>
  <c r="H17" i="7"/>
</calcChain>
</file>

<file path=xl/sharedStrings.xml><?xml version="1.0" encoding="utf-8"?>
<sst xmlns="http://schemas.openxmlformats.org/spreadsheetml/2006/main" count="151" uniqueCount="25">
  <si>
    <t>Demand</t>
  </si>
  <si>
    <t>Supply Region</t>
  </si>
  <si>
    <t>Supply</t>
  </si>
  <si>
    <t>Euro-Reg1</t>
  </si>
  <si>
    <t>Euro-Reg2</t>
  </si>
  <si>
    <t>Euro-Reg3</t>
  </si>
  <si>
    <t>Euro-Reg4</t>
  </si>
  <si>
    <t>Euro-Reg5</t>
  </si>
  <si>
    <t>Euro-Reg-1</t>
  </si>
  <si>
    <t>Euro-Reg-2</t>
  </si>
  <si>
    <t>Euro-Reg-3</t>
  </si>
  <si>
    <t>Euro-Reg-4</t>
  </si>
  <si>
    <t>Euro-Reg-5</t>
  </si>
  <si>
    <t>&lt;=</t>
  </si>
  <si>
    <t>&gt;=</t>
  </si>
  <si>
    <t>H10</t>
  </si>
  <si>
    <t>H11</t>
  </si>
  <si>
    <t>Single Model For Producer 1</t>
  </si>
  <si>
    <t>Single Model For Producer 2</t>
  </si>
  <si>
    <t>Joint Model For Independent Producers</t>
  </si>
  <si>
    <t>Transportation Cost and Decision Variables</t>
  </si>
  <si>
    <t>Single Model for the Integrated System</t>
  </si>
  <si>
    <t>Improvement</t>
  </si>
  <si>
    <t>https://youtu.be/VdYge75NXs0</t>
  </si>
  <si>
    <t>Lecture is available 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</si>
</sst>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0"/>
      <name val="Arial"/>
    </font>
    <font>
      <sz val="10"/>
      <name val="Arial"/>
      <family val="2"/>
    </font>
    <font>
      <sz val="10"/>
      <name val="Book Antiqua"/>
      <family val="1"/>
    </font>
    <font>
      <sz val="8"/>
      <name val="Arial"/>
      <family val="2"/>
    </font>
    <font>
      <b/>
      <sz val="10"/>
      <color theme="0"/>
      <name val="Book Antiqua"/>
      <family val="1"/>
    </font>
    <font>
      <b/>
      <sz val="10"/>
      <color rgb="FFFF0000"/>
      <name val="Book Antiqua"/>
      <family val="1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64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2" fillId="0" borderId="0" xfId="0" applyFont="1"/>
    <xf numFmtId="0" fontId="2" fillId="0" borderId="17" xfId="0" applyFont="1" applyBorder="1"/>
    <xf numFmtId="0" fontId="2" fillId="0" borderId="3" xfId="0" applyFont="1" applyBorder="1"/>
    <xf numFmtId="0" fontId="2" fillId="0" borderId="5" xfId="0" applyFont="1" applyBorder="1"/>
    <xf numFmtId="0" fontId="2" fillId="0" borderId="15" xfId="0" applyFont="1" applyBorder="1"/>
    <xf numFmtId="0" fontId="2" fillId="0" borderId="8" xfId="0" applyFont="1" applyBorder="1"/>
    <xf numFmtId="0" fontId="2" fillId="0" borderId="0" xfId="0" applyFont="1" applyBorder="1"/>
    <xf numFmtId="164" fontId="2" fillId="0" borderId="0" xfId="0" applyNumberFormat="1" applyFont="1"/>
    <xf numFmtId="164" fontId="2" fillId="0" borderId="13" xfId="1" applyNumberFormat="1" applyFont="1" applyBorder="1"/>
    <xf numFmtId="0" fontId="2" fillId="0" borderId="1" xfId="0" applyFont="1" applyBorder="1"/>
    <xf numFmtId="164" fontId="2" fillId="0" borderId="0" xfId="1" applyNumberFormat="1" applyFont="1" applyFill="1" applyBorder="1"/>
    <xf numFmtId="164" fontId="2" fillId="0" borderId="8" xfId="1" applyNumberFormat="1" applyFont="1" applyFill="1" applyBorder="1"/>
    <xf numFmtId="164" fontId="2" fillId="0" borderId="19" xfId="1" applyNumberFormat="1" applyFont="1" applyFill="1" applyBorder="1"/>
    <xf numFmtId="164" fontId="2" fillId="0" borderId="4" xfId="1" applyNumberFormat="1" applyFont="1" applyFill="1" applyBorder="1"/>
    <xf numFmtId="164" fontId="2" fillId="0" borderId="3" xfId="1" applyNumberFormat="1" applyFont="1" applyFill="1" applyBorder="1"/>
    <xf numFmtId="164" fontId="2" fillId="0" borderId="5" xfId="1" applyNumberFormat="1" applyFont="1" applyFill="1" applyBorder="1"/>
    <xf numFmtId="164" fontId="2" fillId="0" borderId="6" xfId="1" applyNumberFormat="1" applyFont="1" applyFill="1" applyBorder="1"/>
    <xf numFmtId="0" fontId="2" fillId="0" borderId="9" xfId="0" applyFont="1" applyBorder="1"/>
    <xf numFmtId="0" fontId="2" fillId="0" borderId="6" xfId="0" applyFont="1" applyBorder="1" applyAlignment="1">
      <alignment horizontal="right"/>
    </xf>
    <xf numFmtId="164" fontId="2" fillId="0" borderId="18" xfId="1" applyNumberFormat="1" applyFont="1" applyBorder="1"/>
    <xf numFmtId="0" fontId="2" fillId="0" borderId="2" xfId="0" applyFont="1" applyBorder="1"/>
    <xf numFmtId="0" fontId="2" fillId="0" borderId="20" xfId="0" applyFont="1" applyBorder="1"/>
    <xf numFmtId="0" fontId="2" fillId="0" borderId="18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0" fillId="0" borderId="19" xfId="0" applyBorder="1"/>
    <xf numFmtId="0" fontId="2" fillId="0" borderId="0" xfId="0" applyFont="1" applyFill="1"/>
    <xf numFmtId="0" fontId="2" fillId="0" borderId="18" xfId="0" applyFont="1" applyFill="1" applyBorder="1"/>
    <xf numFmtId="0" fontId="2" fillId="0" borderId="20" xfId="0" applyFont="1" applyFill="1" applyBorder="1"/>
    <xf numFmtId="0" fontId="2" fillId="0" borderId="1" xfId="0" applyFont="1" applyFill="1" applyBorder="1"/>
    <xf numFmtId="0" fontId="2" fillId="0" borderId="2" xfId="0" applyFont="1" applyFill="1" applyBorder="1"/>
    <xf numFmtId="0" fontId="2" fillId="0" borderId="11" xfId="0" applyFont="1" applyFill="1" applyBorder="1"/>
    <xf numFmtId="0" fontId="2" fillId="0" borderId="12" xfId="0" applyFont="1" applyFill="1" applyBorder="1"/>
    <xf numFmtId="0" fontId="4" fillId="2" borderId="0" xfId="0" applyFont="1" applyFill="1"/>
    <xf numFmtId="164" fontId="4" fillId="2" borderId="0" xfId="1" applyNumberFormat="1" applyFont="1" applyFill="1" applyBorder="1"/>
    <xf numFmtId="164" fontId="4" fillId="2" borderId="4" xfId="1" applyNumberFormat="1" applyFont="1" applyFill="1" applyBorder="1"/>
    <xf numFmtId="164" fontId="4" fillId="2" borderId="6" xfId="1" applyNumberFormat="1" applyFont="1" applyFill="1" applyBorder="1"/>
    <xf numFmtId="164" fontId="4" fillId="2" borderId="7" xfId="1" applyNumberFormat="1" applyFont="1" applyFill="1" applyBorder="1"/>
    <xf numFmtId="164" fontId="4" fillId="2" borderId="14" xfId="1" applyNumberFormat="1" applyFont="1" applyFill="1" applyBorder="1"/>
    <xf numFmtId="164" fontId="4" fillId="2" borderId="8" xfId="1" applyNumberFormat="1" applyFont="1" applyFill="1" applyBorder="1"/>
    <xf numFmtId="164" fontId="4" fillId="2" borderId="19" xfId="1" applyNumberFormat="1" applyFont="1" applyFill="1" applyBorder="1"/>
    <xf numFmtId="164" fontId="4" fillId="2" borderId="3" xfId="1" applyNumberFormat="1" applyFont="1" applyFill="1" applyBorder="1"/>
    <xf numFmtId="164" fontId="4" fillId="2" borderId="5" xfId="1" applyNumberFormat="1" applyFont="1" applyFill="1" applyBorder="1"/>
    <xf numFmtId="164" fontId="4" fillId="3" borderId="14" xfId="1" applyNumberFormat="1" applyFont="1" applyFill="1" applyBorder="1"/>
    <xf numFmtId="164" fontId="4" fillId="3" borderId="19" xfId="1" applyNumberFormat="1" applyFont="1" applyFill="1" applyBorder="1"/>
    <xf numFmtId="164" fontId="4" fillId="3" borderId="5" xfId="1" applyNumberFormat="1" applyFont="1" applyFill="1" applyBorder="1"/>
    <xf numFmtId="164" fontId="4" fillId="3" borderId="7" xfId="1" applyNumberFormat="1" applyFont="1" applyFill="1" applyBorder="1"/>
    <xf numFmtId="0" fontId="4" fillId="3" borderId="0" xfId="0" applyFont="1" applyFill="1"/>
    <xf numFmtId="0" fontId="4" fillId="3" borderId="13" xfId="0" applyFont="1" applyFill="1" applyBorder="1"/>
    <xf numFmtId="0" fontId="4" fillId="3" borderId="12" xfId="0" applyFont="1" applyFill="1" applyBorder="1"/>
    <xf numFmtId="0" fontId="4" fillId="2" borderId="13" xfId="0" applyFont="1" applyFill="1" applyBorder="1"/>
    <xf numFmtId="0" fontId="4" fillId="2" borderId="11" xfId="0" applyFont="1" applyFill="1" applyBorder="1"/>
    <xf numFmtId="0" fontId="4" fillId="2" borderId="12" xfId="0" applyFont="1" applyFill="1" applyBorder="1"/>
    <xf numFmtId="0" fontId="4" fillId="3" borderId="9" xfId="0" applyFont="1" applyFill="1" applyBorder="1"/>
    <xf numFmtId="0" fontId="4" fillId="3" borderId="16" xfId="0" applyFont="1" applyFill="1" applyBorder="1"/>
    <xf numFmtId="0" fontId="4" fillId="2" borderId="16" xfId="0" applyFont="1" applyFill="1" applyBorder="1"/>
    <xf numFmtId="0" fontId="4" fillId="2" borderId="10" xfId="0" applyFont="1" applyFill="1" applyBorder="1"/>
    <xf numFmtId="0" fontId="4" fillId="2" borderId="9" xfId="0" applyFont="1" applyFill="1" applyBorder="1"/>
    <xf numFmtId="0" fontId="2" fillId="0" borderId="0" xfId="0" applyFont="1" applyAlignment="1">
      <alignment horizontal="center"/>
    </xf>
    <xf numFmtId="0" fontId="4" fillId="0" borderId="0" xfId="0" applyFont="1" applyFill="1"/>
    <xf numFmtId="0" fontId="2" fillId="0" borderId="0" xfId="0" applyFont="1" applyFill="1" applyBorder="1"/>
    <xf numFmtId="164" fontId="4" fillId="0" borderId="0" xfId="1" applyNumberFormat="1" applyFont="1" applyFill="1" applyBorder="1"/>
    <xf numFmtId="0" fontId="4" fillId="0" borderId="6" xfId="0" applyFont="1" applyFill="1" applyBorder="1"/>
    <xf numFmtId="164" fontId="4" fillId="3" borderId="14" xfId="1" applyNumberFormat="1" applyFont="1" applyFill="1" applyBorder="1" applyAlignment="1">
      <alignment horizontal="center"/>
    </xf>
    <xf numFmtId="164" fontId="4" fillId="3" borderId="19" xfId="1" applyNumberFormat="1" applyFont="1" applyFill="1" applyBorder="1" applyAlignment="1">
      <alignment horizontal="center"/>
    </xf>
    <xf numFmtId="164" fontId="2" fillId="0" borderId="8" xfId="1" applyNumberFormat="1" applyFont="1" applyFill="1" applyBorder="1" applyAlignment="1">
      <alignment horizontal="center"/>
    </xf>
    <xf numFmtId="164" fontId="2" fillId="0" borderId="19" xfId="1" applyNumberFormat="1" applyFont="1" applyFill="1" applyBorder="1" applyAlignment="1">
      <alignment horizontal="center"/>
    </xf>
    <xf numFmtId="164" fontId="4" fillId="3" borderId="5" xfId="1" applyNumberFormat="1" applyFont="1" applyFill="1" applyBorder="1" applyAlignment="1">
      <alignment horizontal="center"/>
    </xf>
    <xf numFmtId="164" fontId="4" fillId="3" borderId="7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64" fontId="2" fillId="0" borderId="4" xfId="1" applyNumberFormat="1" applyFont="1" applyFill="1" applyBorder="1" applyAlignment="1">
      <alignment horizontal="center"/>
    </xf>
    <xf numFmtId="164" fontId="2" fillId="0" borderId="3" xfId="1" applyNumberFormat="1" applyFont="1" applyFill="1" applyBorder="1" applyAlignment="1">
      <alignment horizontal="center"/>
    </xf>
    <xf numFmtId="164" fontId="4" fillId="2" borderId="14" xfId="1" applyNumberFormat="1" applyFont="1" applyFill="1" applyBorder="1" applyAlignment="1">
      <alignment horizontal="center"/>
    </xf>
    <xf numFmtId="164" fontId="4" fillId="2" borderId="8" xfId="1" applyNumberFormat="1" applyFont="1" applyFill="1" applyBorder="1" applyAlignment="1">
      <alignment horizontal="center"/>
    </xf>
    <xf numFmtId="164" fontId="4" fillId="2" borderId="19" xfId="1" applyNumberFormat="1" applyFont="1" applyFill="1" applyBorder="1" applyAlignment="1">
      <alignment horizontal="center"/>
    </xf>
    <xf numFmtId="164" fontId="4" fillId="2" borderId="3" xfId="1" applyNumberFormat="1" applyFont="1" applyFill="1" applyBorder="1" applyAlignment="1">
      <alignment horizontal="center"/>
    </xf>
    <xf numFmtId="164" fontId="4" fillId="2" borderId="0" xfId="1" applyNumberFormat="1" applyFont="1" applyFill="1" applyBorder="1" applyAlignment="1">
      <alignment horizontal="center"/>
    </xf>
    <xf numFmtId="164" fontId="4" fillId="2" borderId="4" xfId="1" applyNumberFormat="1" applyFont="1" applyFill="1" applyBorder="1" applyAlignment="1">
      <alignment horizontal="center"/>
    </xf>
    <xf numFmtId="164" fontId="2" fillId="0" borderId="5" xfId="1" applyNumberFormat="1" applyFont="1" applyFill="1" applyBorder="1" applyAlignment="1">
      <alignment horizontal="center"/>
    </xf>
    <xf numFmtId="164" fontId="2" fillId="0" borderId="6" xfId="1" applyNumberFormat="1" applyFont="1" applyFill="1" applyBorder="1" applyAlignment="1">
      <alignment horizontal="center"/>
    </xf>
    <xf numFmtId="164" fontId="4" fillId="2" borderId="5" xfId="1" applyNumberFormat="1" applyFont="1" applyFill="1" applyBorder="1" applyAlignment="1">
      <alignment horizontal="center"/>
    </xf>
    <xf numFmtId="164" fontId="4" fillId="2" borderId="6" xfId="1" applyNumberFormat="1" applyFont="1" applyFill="1" applyBorder="1" applyAlignment="1">
      <alignment horizontal="center"/>
    </xf>
    <xf numFmtId="164" fontId="4" fillId="2" borderId="7" xfId="1" applyNumberFormat="1" applyFont="1" applyFill="1" applyBorder="1" applyAlignment="1">
      <alignment horizontal="center"/>
    </xf>
    <xf numFmtId="164" fontId="4" fillId="3" borderId="14" xfId="1" applyNumberFormat="1" applyFont="1" applyFill="1" applyBorder="1" applyAlignment="1"/>
    <xf numFmtId="1" fontId="2" fillId="0" borderId="0" xfId="0" applyNumberFormat="1" applyFont="1" applyAlignment="1">
      <alignment horizontal="center"/>
    </xf>
    <xf numFmtId="1" fontId="2" fillId="0" borderId="0" xfId="0" applyNumberFormat="1" applyFont="1"/>
    <xf numFmtId="0" fontId="4" fillId="3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/>
    <xf numFmtId="1" fontId="4" fillId="3" borderId="14" xfId="1" applyNumberFormat="1" applyFont="1" applyFill="1" applyBorder="1" applyAlignment="1"/>
    <xf numFmtId="1" fontId="4" fillId="3" borderId="19" xfId="1" applyNumberFormat="1" applyFont="1" applyFill="1" applyBorder="1" applyAlignment="1">
      <alignment horizontal="center"/>
    </xf>
    <xf numFmtId="1" fontId="2" fillId="0" borderId="8" xfId="1" applyNumberFormat="1" applyFont="1" applyFill="1" applyBorder="1" applyAlignment="1">
      <alignment horizontal="center"/>
    </xf>
    <xf numFmtId="1" fontId="2" fillId="0" borderId="19" xfId="1" applyNumberFormat="1" applyFont="1" applyFill="1" applyBorder="1" applyAlignment="1">
      <alignment horizontal="center"/>
    </xf>
    <xf numFmtId="1" fontId="4" fillId="3" borderId="5" xfId="1" applyNumberFormat="1" applyFont="1" applyFill="1" applyBorder="1" applyAlignment="1"/>
    <xf numFmtId="1" fontId="4" fillId="3" borderId="7" xfId="1" applyNumberFormat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1" fontId="2" fillId="0" borderId="4" xfId="1" applyNumberFormat="1" applyFont="1" applyFill="1" applyBorder="1" applyAlignment="1">
      <alignment horizontal="center"/>
    </xf>
    <xf numFmtId="1" fontId="2" fillId="0" borderId="3" xfId="1" applyNumberFormat="1" applyFont="1" applyFill="1" applyBorder="1" applyAlignment="1"/>
    <xf numFmtId="1" fontId="4" fillId="2" borderId="14" xfId="1" applyNumberFormat="1" applyFont="1" applyFill="1" applyBorder="1" applyAlignment="1">
      <alignment horizontal="center"/>
    </xf>
    <xf numFmtId="1" fontId="4" fillId="2" borderId="8" xfId="1" applyNumberFormat="1" applyFont="1" applyFill="1" applyBorder="1" applyAlignment="1">
      <alignment horizontal="center"/>
    </xf>
    <xf numFmtId="1" fontId="4" fillId="2" borderId="19" xfId="1" applyNumberFormat="1" applyFont="1" applyFill="1" applyBorder="1" applyAlignment="1">
      <alignment horizontal="center"/>
    </xf>
    <xf numFmtId="1" fontId="4" fillId="2" borderId="3" xfId="1" applyNumberFormat="1" applyFont="1" applyFill="1" applyBorder="1" applyAlignment="1">
      <alignment horizontal="center"/>
    </xf>
    <xf numFmtId="1" fontId="4" fillId="2" borderId="0" xfId="1" applyNumberFormat="1" applyFont="1" applyFill="1" applyBorder="1" applyAlignment="1">
      <alignment horizontal="center"/>
    </xf>
    <xf numFmtId="1" fontId="4" fillId="2" borderId="4" xfId="1" applyNumberFormat="1" applyFont="1" applyFill="1" applyBorder="1" applyAlignment="1">
      <alignment horizontal="center"/>
    </xf>
    <xf numFmtId="1" fontId="2" fillId="0" borderId="5" xfId="1" applyNumberFormat="1" applyFont="1" applyFill="1" applyBorder="1" applyAlignment="1"/>
    <xf numFmtId="1" fontId="2" fillId="0" borderId="6" xfId="1" applyNumberFormat="1" applyFont="1" applyFill="1" applyBorder="1" applyAlignment="1">
      <alignment horizontal="center"/>
    </xf>
    <xf numFmtId="1" fontId="4" fillId="2" borderId="5" xfId="1" applyNumberFormat="1" applyFont="1" applyFill="1" applyBorder="1" applyAlignment="1">
      <alignment horizontal="center"/>
    </xf>
    <xf numFmtId="1" fontId="4" fillId="2" borderId="6" xfId="1" applyNumberFormat="1" applyFont="1" applyFill="1" applyBorder="1" applyAlignment="1">
      <alignment horizontal="center"/>
    </xf>
    <xf numFmtId="1" fontId="4" fillId="2" borderId="7" xfId="1" applyNumberFormat="1" applyFont="1" applyFill="1" applyBorder="1" applyAlignment="1">
      <alignment horizontal="center"/>
    </xf>
    <xf numFmtId="1" fontId="2" fillId="0" borderId="13" xfId="1" applyNumberFormat="1" applyFont="1" applyBorder="1" applyAlignment="1">
      <alignment horizontal="center"/>
    </xf>
    <xf numFmtId="1" fontId="4" fillId="3" borderId="14" xfId="1" applyNumberFormat="1" applyFont="1" applyFill="1" applyBorder="1" applyAlignment="1">
      <alignment horizontal="center"/>
    </xf>
    <xf numFmtId="1" fontId="2" fillId="0" borderId="18" xfId="1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1" fontId="2" fillId="0" borderId="17" xfId="0" applyNumberFormat="1" applyFont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1" fontId="4" fillId="3" borderId="16" xfId="0" applyNumberFormat="1" applyFont="1" applyFill="1" applyBorder="1" applyAlignment="1">
      <alignment horizontal="center"/>
    </xf>
    <xf numFmtId="1" fontId="4" fillId="2" borderId="9" xfId="0" applyNumberFormat="1" applyFont="1" applyFill="1" applyBorder="1" applyAlignment="1">
      <alignment horizontal="center"/>
    </xf>
    <xf numFmtId="1" fontId="4" fillId="2" borderId="16" xfId="0" applyNumberFormat="1" applyFont="1" applyFill="1" applyBorder="1" applyAlignment="1">
      <alignment horizontal="center"/>
    </xf>
    <xf numFmtId="1" fontId="4" fillId="2" borderId="10" xfId="0" applyNumberFormat="1" applyFont="1" applyFill="1" applyBorder="1" applyAlignment="1">
      <alignment horizontal="center"/>
    </xf>
    <xf numFmtId="1" fontId="4" fillId="3" borderId="5" xfId="1" applyNumberFormat="1" applyFont="1" applyFill="1" applyBorder="1" applyAlignment="1">
      <alignment horizontal="center"/>
    </xf>
    <xf numFmtId="1" fontId="2" fillId="0" borderId="3" xfId="1" applyNumberFormat="1" applyFont="1" applyFill="1" applyBorder="1" applyAlignment="1">
      <alignment horizontal="center"/>
    </xf>
    <xf numFmtId="1" fontId="2" fillId="0" borderId="5" xfId="1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1" fontId="2" fillId="0" borderId="13" xfId="1" applyNumberFormat="1" applyFont="1" applyBorder="1" applyAlignment="1">
      <alignment horizontal="center" vertical="top"/>
    </xf>
    <xf numFmtId="1" fontId="4" fillId="0" borderId="19" xfId="1" applyNumberFormat="1" applyFont="1" applyFill="1" applyBorder="1" applyAlignment="1">
      <alignment horizontal="center"/>
    </xf>
    <xf numFmtId="1" fontId="4" fillId="0" borderId="4" xfId="1" applyNumberFormat="1" applyFont="1" applyFill="1" applyBorder="1" applyAlignment="1">
      <alignment horizontal="center"/>
    </xf>
    <xf numFmtId="1" fontId="4" fillId="0" borderId="7" xfId="1" applyNumberFormat="1" applyFont="1" applyFill="1" applyBorder="1" applyAlignment="1">
      <alignment horizontal="center"/>
    </xf>
    <xf numFmtId="1" fontId="2" fillId="0" borderId="18" xfId="1" applyNumberFormat="1" applyFont="1" applyBorder="1" applyAlignment="1">
      <alignment horizontal="center" vertical="top"/>
    </xf>
    <xf numFmtId="0" fontId="2" fillId="0" borderId="0" xfId="0" applyFont="1" applyFill="1" applyAlignment="1">
      <alignment horizontal="center"/>
    </xf>
    <xf numFmtId="164" fontId="2" fillId="0" borderId="18" xfId="0" applyNumberFormat="1" applyFont="1" applyBorder="1"/>
    <xf numFmtId="0" fontId="6" fillId="0" borderId="0" xfId="2"/>
    <xf numFmtId="164" fontId="4" fillId="3" borderId="0" xfId="1" applyNumberFormat="1" applyFont="1" applyFill="1" applyBorder="1" applyAlignment="1"/>
    <xf numFmtId="164" fontId="4" fillId="2" borderId="0" xfId="1" applyNumberFormat="1" applyFont="1" applyFill="1" applyBorder="1" applyAlignment="1"/>
    <xf numFmtId="164" fontId="4" fillId="3" borderId="8" xfId="1" applyNumberFormat="1" applyFont="1" applyFill="1" applyBorder="1" applyAlignment="1"/>
    <xf numFmtId="164" fontId="5" fillId="0" borderId="8" xfId="1" applyNumberFormat="1" applyFont="1" applyFill="1" applyBorder="1" applyAlignment="1"/>
    <xf numFmtId="164" fontId="5" fillId="0" borderId="19" xfId="1" applyNumberFormat="1" applyFont="1" applyFill="1" applyBorder="1" applyAlignment="1"/>
    <xf numFmtId="164" fontId="4" fillId="3" borderId="3" xfId="1" applyNumberFormat="1" applyFont="1" applyFill="1" applyBorder="1" applyAlignment="1"/>
    <xf numFmtId="164" fontId="5" fillId="0" borderId="4" xfId="1" applyNumberFormat="1" applyFont="1" applyFill="1" applyBorder="1" applyAlignment="1"/>
    <xf numFmtId="164" fontId="5" fillId="0" borderId="3" xfId="1" applyNumberFormat="1" applyFont="1" applyFill="1" applyBorder="1" applyAlignment="1"/>
    <xf numFmtId="164" fontId="4" fillId="2" borderId="4" xfId="1" applyNumberFormat="1" applyFont="1" applyFill="1" applyBorder="1" applyAlignment="1"/>
    <xf numFmtId="164" fontId="5" fillId="0" borderId="5" xfId="1" applyNumberFormat="1" applyFont="1" applyFill="1" applyBorder="1" applyAlignment="1"/>
    <xf numFmtId="164" fontId="5" fillId="0" borderId="6" xfId="1" applyNumberFormat="1" applyFont="1" applyFill="1" applyBorder="1" applyAlignment="1"/>
    <xf numFmtId="164" fontId="4" fillId="2" borderId="6" xfId="1" applyNumberFormat="1" applyFont="1" applyFill="1" applyBorder="1" applyAlignment="1"/>
    <xf numFmtId="164" fontId="4" fillId="2" borderId="7" xfId="1" applyNumberFormat="1" applyFont="1" applyFill="1" applyBorder="1" applyAlignment="1"/>
    <xf numFmtId="164" fontId="5" fillId="0" borderId="14" xfId="1" applyNumberFormat="1" applyFont="1" applyFill="1" applyBorder="1" applyAlignment="1"/>
    <xf numFmtId="164" fontId="5" fillId="0" borderId="7" xfId="1" applyNumberFormat="1" applyFont="1" applyFill="1" applyBorder="1" applyAlignment="1"/>
    <xf numFmtId="164" fontId="2" fillId="0" borderId="9" xfId="0" applyNumberFormat="1" applyFont="1" applyBorder="1"/>
  </cellXfs>
  <cellStyles count="3">
    <cellStyle name="Comma" xfId="1" builtinId="3"/>
    <cellStyle name="Hyperlink" xfId="2" builtinId="8"/>
    <cellStyle name="Normal" xfId="0" builtinId="0"/>
  </cellStyles>
  <dxfs count="1">
    <dxf>
      <font>
        <color rgb="FF00610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youtu.be/VdYge75NXs0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youtu.be/VdYge75NXs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82B5D-74D4-4F88-974F-C7059D6398A2}">
  <dimension ref="A1:J20"/>
  <sheetViews>
    <sheetView zoomScale="166" zoomScaleNormal="166" workbookViewId="0">
      <selection activeCell="J7" sqref="J7"/>
    </sheetView>
  </sheetViews>
  <sheetFormatPr defaultColWidth="9.140625" defaultRowHeight="13.5" x14ac:dyDescent="0.25"/>
  <cols>
    <col min="1" max="1" width="2.85546875" style="6" customWidth="1"/>
    <col min="2" max="2" width="13.85546875" style="6" customWidth="1"/>
    <col min="3" max="7" width="10.28515625" style="6" bestFit="1" customWidth="1"/>
    <col min="8" max="8" width="7.7109375" style="6" customWidth="1"/>
    <col min="9" max="16384" width="9.140625" style="6"/>
  </cols>
  <sheetData>
    <row r="1" spans="1:10" ht="15.75" thickBot="1" x14ac:dyDescent="0.35">
      <c r="C1" s="93">
        <v>1</v>
      </c>
      <c r="D1" s="93">
        <v>1</v>
      </c>
      <c r="E1" s="94">
        <v>2</v>
      </c>
      <c r="F1" s="94">
        <v>2</v>
      </c>
      <c r="G1" s="94">
        <v>2</v>
      </c>
      <c r="J1" s="147" t="s">
        <v>23</v>
      </c>
    </row>
    <row r="2" spans="1:10" ht="14.25" thickBot="1" x14ac:dyDescent="0.3">
      <c r="B2" s="23" t="s">
        <v>1</v>
      </c>
      <c r="C2" s="15" t="s">
        <v>8</v>
      </c>
      <c r="D2" s="15" t="s">
        <v>9</v>
      </c>
      <c r="E2" s="15" t="s">
        <v>10</v>
      </c>
      <c r="F2" s="15" t="s">
        <v>11</v>
      </c>
      <c r="G2" s="26" t="s">
        <v>12</v>
      </c>
      <c r="H2"/>
      <c r="I2" s="12"/>
    </row>
    <row r="3" spans="1:10" ht="15" x14ac:dyDescent="0.3">
      <c r="A3" s="55">
        <v>1</v>
      </c>
      <c r="B3" s="8" t="s">
        <v>3</v>
      </c>
      <c r="C3" s="98">
        <v>65</v>
      </c>
      <c r="D3" s="99">
        <v>110</v>
      </c>
      <c r="E3" s="100">
        <v>80</v>
      </c>
      <c r="F3" s="100">
        <v>125</v>
      </c>
      <c r="G3" s="101">
        <v>105</v>
      </c>
      <c r="H3"/>
    </row>
    <row r="4" spans="1:10" ht="15.75" thickBot="1" x14ac:dyDescent="0.35">
      <c r="A4" s="56">
        <v>1</v>
      </c>
      <c r="B4" s="8" t="s">
        <v>4</v>
      </c>
      <c r="C4" s="102">
        <v>100</v>
      </c>
      <c r="D4" s="103">
        <v>85</v>
      </c>
      <c r="E4" s="104">
        <v>70</v>
      </c>
      <c r="F4" s="104">
        <v>70</v>
      </c>
      <c r="G4" s="105">
        <v>115</v>
      </c>
      <c r="H4"/>
    </row>
    <row r="5" spans="1:10" ht="15" x14ac:dyDescent="0.3">
      <c r="A5" s="57">
        <v>2</v>
      </c>
      <c r="B5" s="8" t="s">
        <v>5</v>
      </c>
      <c r="C5" s="106">
        <v>70</v>
      </c>
      <c r="D5" s="104">
        <v>110</v>
      </c>
      <c r="E5" s="107">
        <v>95</v>
      </c>
      <c r="F5" s="108">
        <v>90</v>
      </c>
      <c r="G5" s="109">
        <v>60</v>
      </c>
      <c r="H5"/>
    </row>
    <row r="6" spans="1:10" ht="15" x14ac:dyDescent="0.3">
      <c r="A6" s="58">
        <v>2</v>
      </c>
      <c r="B6" s="8" t="s">
        <v>6</v>
      </c>
      <c r="C6" s="106">
        <v>140</v>
      </c>
      <c r="D6" s="104">
        <v>85</v>
      </c>
      <c r="E6" s="110">
        <v>90</v>
      </c>
      <c r="F6" s="111">
        <v>60</v>
      </c>
      <c r="G6" s="112">
        <v>80</v>
      </c>
      <c r="H6"/>
    </row>
    <row r="7" spans="1:10" ht="15.75" thickBot="1" x14ac:dyDescent="0.35">
      <c r="A7" s="59">
        <v>2</v>
      </c>
      <c r="B7" s="9" t="s">
        <v>7</v>
      </c>
      <c r="C7" s="113">
        <v>110</v>
      </c>
      <c r="D7" s="114">
        <v>85</v>
      </c>
      <c r="E7" s="115">
        <v>85</v>
      </c>
      <c r="F7" s="116">
        <v>105</v>
      </c>
      <c r="G7" s="117">
        <v>75</v>
      </c>
      <c r="H7"/>
    </row>
    <row r="8" spans="1:10" customFormat="1" x14ac:dyDescent="0.25">
      <c r="A8" s="6"/>
      <c r="D8" s="12"/>
      <c r="E8" s="12"/>
      <c r="F8" s="12"/>
      <c r="G8" s="12"/>
      <c r="I8" s="6"/>
    </row>
    <row r="10" spans="1:10" ht="15.75" thickBot="1" x14ac:dyDescent="0.35">
      <c r="C10" s="93">
        <v>1</v>
      </c>
      <c r="D10" s="93">
        <v>1</v>
      </c>
      <c r="E10" s="94">
        <v>2</v>
      </c>
      <c r="F10" s="94">
        <v>2</v>
      </c>
      <c r="G10" s="94">
        <v>2</v>
      </c>
    </row>
    <row r="11" spans="1:10" ht="14.25" thickBot="1" x14ac:dyDescent="0.3">
      <c r="B11" s="23" t="s">
        <v>1</v>
      </c>
      <c r="C11" s="15" t="s">
        <v>8</v>
      </c>
      <c r="D11" s="15" t="s">
        <v>9</v>
      </c>
      <c r="E11" s="15" t="s">
        <v>10</v>
      </c>
      <c r="F11" s="15" t="s">
        <v>11</v>
      </c>
      <c r="G11" s="26" t="s">
        <v>12</v>
      </c>
      <c r="H11" s="24" t="s">
        <v>2</v>
      </c>
    </row>
    <row r="12" spans="1:10" ht="15.75" thickBot="1" x14ac:dyDescent="0.35">
      <c r="A12" s="55">
        <v>1</v>
      </c>
      <c r="B12" s="8" t="s">
        <v>3</v>
      </c>
      <c r="C12" s="50"/>
      <c r="D12" s="51"/>
      <c r="E12" s="17"/>
      <c r="F12" s="17"/>
      <c r="G12" s="18"/>
      <c r="H12" s="118">
        <v>15</v>
      </c>
      <c r="I12" s="65"/>
    </row>
    <row r="13" spans="1:10" ht="15.75" thickBot="1" x14ac:dyDescent="0.35">
      <c r="A13" s="56">
        <v>1</v>
      </c>
      <c r="B13" s="8" t="s">
        <v>4</v>
      </c>
      <c r="C13" s="52"/>
      <c r="D13" s="53"/>
      <c r="E13" s="16"/>
      <c r="F13" s="16"/>
      <c r="G13" s="19"/>
      <c r="H13" s="118">
        <v>20</v>
      </c>
      <c r="I13" s="119">
        <f>SUM(H12:H13)</f>
        <v>35</v>
      </c>
    </row>
    <row r="14" spans="1:10" ht="15.75" thickBot="1" x14ac:dyDescent="0.35">
      <c r="A14" s="57">
        <v>2</v>
      </c>
      <c r="B14" s="8" t="s">
        <v>5</v>
      </c>
      <c r="C14" s="20"/>
      <c r="D14" s="16"/>
      <c r="E14" s="45"/>
      <c r="F14" s="46"/>
      <c r="G14" s="47"/>
      <c r="H14" s="118">
        <v>20</v>
      </c>
      <c r="I14" s="91"/>
    </row>
    <row r="15" spans="1:10" ht="15.75" thickBot="1" x14ac:dyDescent="0.35">
      <c r="A15" s="58">
        <v>2</v>
      </c>
      <c r="B15" s="8" t="s">
        <v>6</v>
      </c>
      <c r="C15" s="20"/>
      <c r="D15" s="16"/>
      <c r="E15" s="48"/>
      <c r="F15" s="41"/>
      <c r="G15" s="42"/>
      <c r="H15" s="118">
        <v>25</v>
      </c>
      <c r="I15" s="91"/>
    </row>
    <row r="16" spans="1:10" ht="15.75" thickBot="1" x14ac:dyDescent="0.35">
      <c r="A16" s="59">
        <v>2</v>
      </c>
      <c r="B16" s="9" t="s">
        <v>7</v>
      </c>
      <c r="C16" s="21"/>
      <c r="D16" s="22"/>
      <c r="E16" s="49"/>
      <c r="F16" s="43"/>
      <c r="G16" s="44"/>
      <c r="H16" s="120">
        <v>24</v>
      </c>
      <c r="I16" s="107">
        <f>SUM(H14:H16)</f>
        <v>69</v>
      </c>
    </row>
    <row r="17" spans="2:8" ht="14.25" thickBot="1" x14ac:dyDescent="0.3">
      <c r="B17" s="23" t="s">
        <v>0</v>
      </c>
      <c r="C17" s="121">
        <v>12</v>
      </c>
      <c r="D17" s="122">
        <v>19</v>
      </c>
      <c r="E17" s="122">
        <v>15</v>
      </c>
      <c r="F17" s="122">
        <v>20</v>
      </c>
      <c r="G17" s="123">
        <v>15</v>
      </c>
      <c r="H17" s="12"/>
    </row>
    <row r="18" spans="2:8" ht="15" x14ac:dyDescent="0.3">
      <c r="C18" s="91"/>
      <c r="D18" s="119">
        <f>SUM(C17:D17)</f>
        <v>31</v>
      </c>
      <c r="E18" s="91"/>
      <c r="F18" s="91"/>
      <c r="G18" s="107">
        <f>SUM(E17:G17)</f>
        <v>50</v>
      </c>
    </row>
    <row r="20" spans="2:8" x14ac:dyDescent="0.25">
      <c r="B20" s="6" t="s">
        <v>20</v>
      </c>
    </row>
  </sheetData>
  <phoneticPr fontId="3" type="noConversion"/>
  <hyperlinks>
    <hyperlink ref="J1" r:id="rId1" xr:uid="{4F7BB788-5FFD-4344-B8E8-499FFD605CB4}"/>
  </hyperlink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CE395-4EB0-4FD0-AD3D-43C48FEC823A}">
  <dimension ref="A1:M19"/>
  <sheetViews>
    <sheetView topLeftCell="C4" zoomScale="226" zoomScaleNormal="226" workbookViewId="0">
      <selection activeCell="H15" sqref="H15"/>
    </sheetView>
  </sheetViews>
  <sheetFormatPr defaultColWidth="9.140625" defaultRowHeight="13.5" x14ac:dyDescent="0.25"/>
  <cols>
    <col min="1" max="1" width="2.85546875" style="6" customWidth="1"/>
    <col min="2" max="2" width="13.85546875" style="6" customWidth="1"/>
    <col min="3" max="7" width="10.42578125" style="6" bestFit="1" customWidth="1"/>
    <col min="8" max="8" width="10.42578125" style="33" customWidth="1"/>
    <col min="9" max="9" width="7.7109375" style="6" customWidth="1"/>
    <col min="10" max="10" width="9.140625" style="97"/>
    <col min="11" max="12" width="9.140625" style="6"/>
    <col min="13" max="13" width="14.7109375" style="6" bestFit="1" customWidth="1"/>
    <col min="14" max="16384" width="9.140625" style="6"/>
  </cols>
  <sheetData>
    <row r="1" spans="1:13" ht="15.75" thickBot="1" x14ac:dyDescent="0.35">
      <c r="C1" s="93">
        <v>1</v>
      </c>
      <c r="D1" s="93">
        <v>1</v>
      </c>
      <c r="E1" s="94">
        <v>2</v>
      </c>
      <c r="F1" s="94">
        <v>2</v>
      </c>
      <c r="G1" s="94">
        <v>2</v>
      </c>
      <c r="H1" s="132"/>
      <c r="I1" s="133"/>
      <c r="J1" s="65"/>
    </row>
    <row r="2" spans="1:13" ht="14.25" thickBot="1" x14ac:dyDescent="0.3">
      <c r="B2" s="23" t="s">
        <v>1</v>
      </c>
      <c r="C2" s="95" t="s">
        <v>8</v>
      </c>
      <c r="D2" s="95" t="s">
        <v>9</v>
      </c>
      <c r="E2" s="95" t="s">
        <v>10</v>
      </c>
      <c r="F2" s="95" t="s">
        <v>11</v>
      </c>
      <c r="G2" s="96" t="s">
        <v>12</v>
      </c>
      <c r="H2" s="134"/>
      <c r="I2" s="133"/>
      <c r="J2" s="135"/>
    </row>
    <row r="3" spans="1:13" ht="15" x14ac:dyDescent="0.3">
      <c r="A3" s="55">
        <v>1</v>
      </c>
      <c r="B3" s="8" t="s">
        <v>3</v>
      </c>
      <c r="C3" s="119">
        <v>65</v>
      </c>
      <c r="D3" s="99">
        <v>110</v>
      </c>
      <c r="E3" s="100">
        <v>80</v>
      </c>
      <c r="F3" s="100">
        <v>125</v>
      </c>
      <c r="G3" s="101">
        <v>105</v>
      </c>
      <c r="H3" s="76"/>
      <c r="I3" s="133"/>
      <c r="J3" s="65"/>
    </row>
    <row r="4" spans="1:13" ht="15.75" thickBot="1" x14ac:dyDescent="0.35">
      <c r="A4" s="56">
        <v>1</v>
      </c>
      <c r="B4" s="8" t="s">
        <v>4</v>
      </c>
      <c r="C4" s="129">
        <v>100</v>
      </c>
      <c r="D4" s="103">
        <v>85</v>
      </c>
      <c r="E4" s="104">
        <v>70</v>
      </c>
      <c r="F4" s="104">
        <v>70</v>
      </c>
      <c r="G4" s="105">
        <v>115</v>
      </c>
      <c r="H4" s="76"/>
      <c r="I4" s="133"/>
      <c r="J4" s="65"/>
    </row>
    <row r="5" spans="1:13" ht="15" x14ac:dyDescent="0.3">
      <c r="A5" s="57">
        <v>2</v>
      </c>
      <c r="B5" s="8" t="s">
        <v>5</v>
      </c>
      <c r="C5" s="130">
        <v>70</v>
      </c>
      <c r="D5" s="104">
        <v>110</v>
      </c>
      <c r="E5" s="107">
        <v>95</v>
      </c>
      <c r="F5" s="108">
        <v>90</v>
      </c>
      <c r="G5" s="109">
        <v>60</v>
      </c>
      <c r="H5" s="136"/>
      <c r="I5" s="133"/>
      <c r="J5" s="65"/>
    </row>
    <row r="6" spans="1:13" ht="15" x14ac:dyDescent="0.3">
      <c r="A6" s="58">
        <v>2</v>
      </c>
      <c r="B6" s="8" t="s">
        <v>6</v>
      </c>
      <c r="C6" s="130">
        <v>140</v>
      </c>
      <c r="D6" s="104">
        <v>85</v>
      </c>
      <c r="E6" s="110">
        <v>90</v>
      </c>
      <c r="F6" s="111">
        <v>60</v>
      </c>
      <c r="G6" s="112">
        <v>80</v>
      </c>
      <c r="H6" s="136"/>
      <c r="I6" s="133"/>
      <c r="J6" s="65"/>
    </row>
    <row r="7" spans="1:13" ht="15.75" thickBot="1" x14ac:dyDescent="0.35">
      <c r="A7" s="59">
        <v>2</v>
      </c>
      <c r="B7" s="9" t="s">
        <v>7</v>
      </c>
      <c r="C7" s="131">
        <v>110</v>
      </c>
      <c r="D7" s="114">
        <v>85</v>
      </c>
      <c r="E7" s="115">
        <v>85</v>
      </c>
      <c r="F7" s="116">
        <v>105</v>
      </c>
      <c r="G7" s="117">
        <v>75</v>
      </c>
      <c r="H7" s="136"/>
      <c r="I7" s="133"/>
      <c r="J7" s="65"/>
    </row>
    <row r="8" spans="1:13" ht="14.25" thickBot="1" x14ac:dyDescent="0.3">
      <c r="B8" s="11"/>
      <c r="C8" s="137"/>
      <c r="D8" s="137"/>
      <c r="E8" s="137"/>
      <c r="F8" s="137"/>
      <c r="G8" s="137"/>
      <c r="H8" s="134"/>
      <c r="I8" s="65"/>
      <c r="J8" s="65"/>
    </row>
    <row r="9" spans="1:13" ht="15.75" thickBot="1" x14ac:dyDescent="0.35">
      <c r="B9" s="28" t="s">
        <v>1</v>
      </c>
      <c r="C9" s="124" t="s">
        <v>8</v>
      </c>
      <c r="D9" s="125" t="s">
        <v>9</v>
      </c>
      <c r="E9" s="126" t="s">
        <v>10</v>
      </c>
      <c r="F9" s="127" t="s">
        <v>11</v>
      </c>
      <c r="G9" s="128" t="s">
        <v>12</v>
      </c>
      <c r="H9" s="138"/>
      <c r="I9" s="139" t="s">
        <v>2</v>
      </c>
      <c r="J9" s="65"/>
    </row>
    <row r="10" spans="1:13" ht="15.75" thickBot="1" x14ac:dyDescent="0.35">
      <c r="B10" s="55" t="s">
        <v>3</v>
      </c>
      <c r="C10" s="119">
        <v>12</v>
      </c>
      <c r="D10" s="99">
        <v>0</v>
      </c>
      <c r="E10" s="100"/>
      <c r="F10" s="100"/>
      <c r="G10" s="101"/>
      <c r="H10" s="101">
        <f>SUM(C10:D10)</f>
        <v>12</v>
      </c>
      <c r="I10" s="140">
        <v>15</v>
      </c>
      <c r="J10" s="65"/>
      <c r="L10" s="6" t="s">
        <v>15</v>
      </c>
      <c r="M10" s="6" t="str">
        <f ca="1">_xlfn.FORMULATEXT(H10)</f>
        <v>=SUM(C10:D10)</v>
      </c>
    </row>
    <row r="11" spans="1:13" ht="15.75" thickBot="1" x14ac:dyDescent="0.35">
      <c r="B11" s="56" t="s">
        <v>4</v>
      </c>
      <c r="C11" s="129">
        <v>0</v>
      </c>
      <c r="D11" s="103">
        <v>19</v>
      </c>
      <c r="E11" s="104"/>
      <c r="F11" s="104"/>
      <c r="G11" s="105"/>
      <c r="H11" s="101">
        <f>SUM(C11:D11)</f>
        <v>19</v>
      </c>
      <c r="I11" s="140">
        <v>20</v>
      </c>
      <c r="J11" s="70">
        <f>SUM(I10:I11)</f>
        <v>35</v>
      </c>
      <c r="L11" s="6" t="s">
        <v>16</v>
      </c>
      <c r="M11" s="6" t="str">
        <f ca="1">_xlfn.FORMULATEXT(H11)</f>
        <v>=SUM(C11:D11)</v>
      </c>
    </row>
    <row r="12" spans="1:13" ht="15.75" thickBot="1" x14ac:dyDescent="0.35">
      <c r="B12" s="57" t="s">
        <v>5</v>
      </c>
      <c r="C12" s="130"/>
      <c r="D12" s="104"/>
      <c r="E12" s="107"/>
      <c r="F12" s="108"/>
      <c r="G12" s="109"/>
      <c r="H12" s="141"/>
      <c r="I12" s="140">
        <v>20</v>
      </c>
      <c r="J12" s="65"/>
    </row>
    <row r="13" spans="1:13" ht="15.75" thickBot="1" x14ac:dyDescent="0.35">
      <c r="B13" s="58" t="s">
        <v>6</v>
      </c>
      <c r="C13" s="130"/>
      <c r="D13" s="104"/>
      <c r="E13" s="110"/>
      <c r="F13" s="111"/>
      <c r="G13" s="112"/>
      <c r="H13" s="142"/>
      <c r="I13" s="140">
        <v>25</v>
      </c>
      <c r="J13" s="65"/>
    </row>
    <row r="14" spans="1:13" ht="15.75" thickBot="1" x14ac:dyDescent="0.35">
      <c r="B14" s="59" t="s">
        <v>7</v>
      </c>
      <c r="C14" s="131"/>
      <c r="D14" s="114"/>
      <c r="E14" s="115"/>
      <c r="F14" s="116"/>
      <c r="G14" s="117"/>
      <c r="H14" s="143"/>
      <c r="I14" s="144">
        <v>24</v>
      </c>
      <c r="J14" s="79">
        <f>SUM(I12:I14)</f>
        <v>69</v>
      </c>
    </row>
    <row r="15" spans="1:13" ht="15.75" thickBot="1" x14ac:dyDescent="0.35">
      <c r="C15" s="91">
        <f>SUM(C10:C11)</f>
        <v>12</v>
      </c>
      <c r="D15" s="91">
        <f>SUM(D10:D11)</f>
        <v>19</v>
      </c>
      <c r="E15" s="91"/>
      <c r="F15" s="91"/>
      <c r="G15" s="91"/>
      <c r="H15" s="119">
        <f>SUMPRODUCT(C3:D4,C10:D11)</f>
        <v>2395</v>
      </c>
      <c r="I15" s="135"/>
      <c r="J15" s="65"/>
    </row>
    <row r="16" spans="1:13" ht="15.75" thickBot="1" x14ac:dyDescent="0.35">
      <c r="B16" s="23" t="s">
        <v>0</v>
      </c>
      <c r="C16" s="121">
        <v>12</v>
      </c>
      <c r="D16" s="122">
        <v>19</v>
      </c>
      <c r="E16" s="122">
        <v>15</v>
      </c>
      <c r="F16" s="122">
        <v>20</v>
      </c>
      <c r="G16" s="123">
        <v>15</v>
      </c>
      <c r="H16" s="136"/>
      <c r="I16" s="65"/>
      <c r="J16" s="65"/>
    </row>
    <row r="17" spans="2:10" ht="15" x14ac:dyDescent="0.3">
      <c r="C17" s="91"/>
      <c r="D17" s="119">
        <f>SUM(C16:D16)</f>
        <v>31</v>
      </c>
      <c r="E17" s="91"/>
      <c r="F17" s="91"/>
      <c r="G17" s="107">
        <f>SUM(E16:G16)</f>
        <v>50</v>
      </c>
      <c r="H17" s="145"/>
      <c r="I17" s="65"/>
      <c r="J17" s="65"/>
    </row>
    <row r="19" spans="2:10" x14ac:dyDescent="0.25">
      <c r="B19" s="6" t="s">
        <v>17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7DD8C-7FFA-4AB2-B369-D3714CD4C7D2}">
  <dimension ref="A1:J19"/>
  <sheetViews>
    <sheetView zoomScaleNormal="100" workbookViewId="0">
      <selection activeCell="I16" sqref="I16"/>
    </sheetView>
  </sheetViews>
  <sheetFormatPr defaultColWidth="9.140625" defaultRowHeight="13.5" x14ac:dyDescent="0.25"/>
  <cols>
    <col min="1" max="1" width="2.85546875" style="6" customWidth="1"/>
    <col min="2" max="2" width="13.85546875" style="6" customWidth="1"/>
    <col min="3" max="7" width="10.42578125" style="6" bestFit="1" customWidth="1"/>
    <col min="8" max="8" width="10.42578125" style="33" customWidth="1"/>
    <col min="9" max="9" width="7.7109375" style="6" customWidth="1"/>
    <col min="10" max="16384" width="9.140625" style="6"/>
  </cols>
  <sheetData>
    <row r="1" spans="1:10" ht="15.75" thickBot="1" x14ac:dyDescent="0.35">
      <c r="C1" s="54">
        <v>1</v>
      </c>
      <c r="D1" s="54">
        <v>1</v>
      </c>
      <c r="E1" s="40">
        <v>2</v>
      </c>
      <c r="F1" s="40">
        <v>2</v>
      </c>
      <c r="G1" s="40">
        <v>2</v>
      </c>
      <c r="H1" s="66"/>
      <c r="I1"/>
    </row>
    <row r="2" spans="1:10" ht="14.25" thickBot="1" x14ac:dyDescent="0.3">
      <c r="B2" s="23" t="s">
        <v>1</v>
      </c>
      <c r="C2" s="15" t="s">
        <v>8</v>
      </c>
      <c r="D2" s="15" t="s">
        <v>9</v>
      </c>
      <c r="E2" s="15" t="s">
        <v>10</v>
      </c>
      <c r="F2" s="15" t="s">
        <v>11</v>
      </c>
      <c r="G2" s="26" t="s">
        <v>12</v>
      </c>
      <c r="H2" s="67"/>
      <c r="I2"/>
      <c r="J2" s="12"/>
    </row>
    <row r="3" spans="1:10" ht="15" x14ac:dyDescent="0.3">
      <c r="A3" s="55">
        <v>1</v>
      </c>
      <c r="B3" s="8" t="s">
        <v>3</v>
      </c>
      <c r="C3" s="50"/>
      <c r="D3" s="51"/>
      <c r="E3" s="17"/>
      <c r="F3" s="17"/>
      <c r="G3" s="18"/>
      <c r="H3" s="16"/>
      <c r="I3"/>
    </row>
    <row r="4" spans="1:10" ht="15.75" thickBot="1" x14ac:dyDescent="0.35">
      <c r="A4" s="56">
        <v>1</v>
      </c>
      <c r="B4" s="8" t="s">
        <v>4</v>
      </c>
      <c r="C4" s="52"/>
      <c r="D4" s="53"/>
      <c r="E4" s="16"/>
      <c r="F4" s="16"/>
      <c r="G4" s="19"/>
      <c r="H4" s="16"/>
      <c r="I4"/>
    </row>
    <row r="5" spans="1:10" ht="15" x14ac:dyDescent="0.3">
      <c r="A5" s="57">
        <v>2</v>
      </c>
      <c r="B5" s="8" t="s">
        <v>5</v>
      </c>
      <c r="C5" s="20"/>
      <c r="D5" s="16"/>
      <c r="E5" s="45">
        <v>95</v>
      </c>
      <c r="F5" s="46">
        <v>90</v>
      </c>
      <c r="G5" s="47">
        <v>60</v>
      </c>
      <c r="H5" s="68"/>
      <c r="I5"/>
    </row>
    <row r="6" spans="1:10" ht="15" x14ac:dyDescent="0.3">
      <c r="A6" s="58">
        <v>2</v>
      </c>
      <c r="B6" s="8" t="s">
        <v>6</v>
      </c>
      <c r="C6" s="20"/>
      <c r="D6" s="16"/>
      <c r="E6" s="48">
        <v>90</v>
      </c>
      <c r="F6" s="41">
        <v>60</v>
      </c>
      <c r="G6" s="42">
        <v>80</v>
      </c>
      <c r="H6" s="68"/>
      <c r="I6"/>
    </row>
    <row r="7" spans="1:10" ht="15.75" thickBot="1" x14ac:dyDescent="0.35">
      <c r="A7" s="59">
        <v>2</v>
      </c>
      <c r="B7" s="9" t="s">
        <v>7</v>
      </c>
      <c r="C7" s="21"/>
      <c r="D7" s="22"/>
      <c r="E7" s="49">
        <v>85</v>
      </c>
      <c r="F7" s="43">
        <v>105</v>
      </c>
      <c r="G7" s="44">
        <v>75</v>
      </c>
      <c r="H7" s="68"/>
      <c r="I7"/>
    </row>
    <row r="8" spans="1:10" ht="14.25" thickBot="1" x14ac:dyDescent="0.3">
      <c r="B8" s="11"/>
      <c r="C8" s="12"/>
      <c r="D8" s="12"/>
      <c r="E8" s="12"/>
      <c r="F8" s="12"/>
      <c r="G8" s="12"/>
      <c r="H8" s="67"/>
    </row>
    <row r="9" spans="1:10" ht="15.75" thickBot="1" x14ac:dyDescent="0.35">
      <c r="B9" s="28" t="s">
        <v>1</v>
      </c>
      <c r="C9" s="60" t="s">
        <v>8</v>
      </c>
      <c r="D9" s="61" t="s">
        <v>9</v>
      </c>
      <c r="E9" s="64" t="s">
        <v>10</v>
      </c>
      <c r="F9" s="62" t="s">
        <v>11</v>
      </c>
      <c r="G9" s="63" t="s">
        <v>12</v>
      </c>
      <c r="H9" s="69"/>
      <c r="I9" s="24" t="s">
        <v>2</v>
      </c>
    </row>
    <row r="10" spans="1:10" ht="15.75" thickBot="1" x14ac:dyDescent="0.35">
      <c r="B10" s="55" t="s">
        <v>3</v>
      </c>
      <c r="C10" s="50"/>
      <c r="D10" s="51"/>
      <c r="E10" s="17"/>
      <c r="F10" s="17"/>
      <c r="G10" s="18"/>
      <c r="H10" s="18">
        <v>0</v>
      </c>
      <c r="I10" s="14">
        <v>0</v>
      </c>
    </row>
    <row r="11" spans="1:10" ht="15.75" thickBot="1" x14ac:dyDescent="0.35">
      <c r="B11" s="56" t="s">
        <v>4</v>
      </c>
      <c r="C11" s="52"/>
      <c r="D11" s="53"/>
      <c r="E11" s="16"/>
      <c r="F11" s="16"/>
      <c r="G11" s="19"/>
      <c r="H11" s="18">
        <v>0</v>
      </c>
      <c r="I11" s="14">
        <v>0</v>
      </c>
      <c r="J11" s="50"/>
    </row>
    <row r="12" spans="1:10" ht="15.75" thickBot="1" x14ac:dyDescent="0.35">
      <c r="B12" s="57" t="s">
        <v>5</v>
      </c>
      <c r="C12" s="20"/>
      <c r="D12" s="16"/>
      <c r="E12" s="45">
        <v>0</v>
      </c>
      <c r="F12" s="46">
        <v>0</v>
      </c>
      <c r="G12" s="47">
        <v>15</v>
      </c>
      <c r="H12" s="18">
        <f>SUM(E12:G12)</f>
        <v>15</v>
      </c>
      <c r="I12" s="14">
        <v>20</v>
      </c>
    </row>
    <row r="13" spans="1:10" ht="15.75" thickBot="1" x14ac:dyDescent="0.35">
      <c r="B13" s="58" t="s">
        <v>6</v>
      </c>
      <c r="C13" s="20"/>
      <c r="D13" s="16"/>
      <c r="E13" s="48">
        <v>0</v>
      </c>
      <c r="F13" s="41">
        <v>20</v>
      </c>
      <c r="G13" s="42">
        <v>0</v>
      </c>
      <c r="H13" s="18">
        <f>SUM(E13:G13)</f>
        <v>20</v>
      </c>
      <c r="I13" s="14">
        <v>25</v>
      </c>
    </row>
    <row r="14" spans="1:10" ht="15.75" thickBot="1" x14ac:dyDescent="0.35">
      <c r="B14" s="59" t="s">
        <v>7</v>
      </c>
      <c r="C14" s="21"/>
      <c r="D14" s="22"/>
      <c r="E14" s="49">
        <v>15</v>
      </c>
      <c r="F14" s="43">
        <v>0</v>
      </c>
      <c r="G14" s="44">
        <v>0</v>
      </c>
      <c r="H14" s="18">
        <f>SUM(E14:G14)</f>
        <v>15</v>
      </c>
      <c r="I14" s="25">
        <v>24</v>
      </c>
      <c r="J14" s="45">
        <f>SUM(I12:I14)</f>
        <v>69</v>
      </c>
    </row>
    <row r="15" spans="1:10" ht="15.75" thickBot="1" x14ac:dyDescent="0.35">
      <c r="C15" s="13"/>
      <c r="D15" s="13"/>
      <c r="E15" s="13">
        <f>SUM(E12:E14)</f>
        <v>15</v>
      </c>
      <c r="F15" s="13">
        <f t="shared" ref="F15:G15" si="0">SUM(F12:F14)</f>
        <v>20</v>
      </c>
      <c r="G15" s="13">
        <f t="shared" si="0"/>
        <v>15</v>
      </c>
      <c r="H15" s="50">
        <f>SUMPRODUCT(E5:G7,E12:G14)</f>
        <v>3375</v>
      </c>
      <c r="I15" s="12"/>
    </row>
    <row r="16" spans="1:10" ht="15.75" thickBot="1" x14ac:dyDescent="0.35">
      <c r="B16" s="23" t="s">
        <v>0</v>
      </c>
      <c r="C16" s="23"/>
      <c r="D16" s="10"/>
      <c r="E16" s="10">
        <v>15</v>
      </c>
      <c r="F16" s="10">
        <v>20</v>
      </c>
      <c r="G16" s="7">
        <v>15</v>
      </c>
      <c r="H16" s="68"/>
      <c r="I16" s="13">
        <f>'Proucer-1Seg'!H15+'Producer-2Seg'!H15</f>
        <v>5770</v>
      </c>
    </row>
    <row r="17" spans="2:7" ht="15" x14ac:dyDescent="0.3">
      <c r="D17" s="50">
        <f>SUM(C16:D16)</f>
        <v>0</v>
      </c>
      <c r="G17" s="45">
        <f>SUM(E16:G16)</f>
        <v>50</v>
      </c>
    </row>
    <row r="19" spans="2:7" x14ac:dyDescent="0.25">
      <c r="B19" s="6" t="s">
        <v>18</v>
      </c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030D6-E1C5-4D7B-BE2D-7691754784BC}">
  <dimension ref="A1:L21"/>
  <sheetViews>
    <sheetView zoomScale="148" zoomScaleNormal="148" workbookViewId="0">
      <selection activeCell="H16" sqref="H16"/>
    </sheetView>
  </sheetViews>
  <sheetFormatPr defaultColWidth="9.140625" defaultRowHeight="13.5" x14ac:dyDescent="0.25"/>
  <cols>
    <col min="1" max="1" width="2.85546875" style="33" customWidth="1"/>
    <col min="2" max="2" width="13.85546875" style="6" customWidth="1"/>
    <col min="3" max="7" width="10.28515625" style="6" bestFit="1" customWidth="1"/>
    <col min="8" max="8" width="7.7109375" style="6" customWidth="1"/>
    <col min="9" max="9" width="5" style="6" customWidth="1"/>
    <col min="10" max="10" width="9.140625" style="6"/>
    <col min="11" max="11" width="3.85546875" style="6" customWidth="1"/>
    <col min="12" max="12" width="30" style="6" bestFit="1" customWidth="1"/>
    <col min="13" max="16384" width="9.140625" style="6"/>
  </cols>
  <sheetData>
    <row r="1" spans="1:12" ht="15.75" thickBot="1" x14ac:dyDescent="0.35">
      <c r="A1" s="6"/>
      <c r="C1" s="54">
        <v>1</v>
      </c>
      <c r="D1" s="54">
        <v>1</v>
      </c>
      <c r="E1" s="40">
        <v>2</v>
      </c>
      <c r="F1" s="40">
        <v>2</v>
      </c>
      <c r="G1" s="40">
        <v>2</v>
      </c>
      <c r="H1"/>
      <c r="I1" s="33"/>
    </row>
    <row r="2" spans="1:12" ht="14.25" thickBot="1" x14ac:dyDescent="0.3">
      <c r="A2" s="6"/>
      <c r="B2" s="23" t="s">
        <v>1</v>
      </c>
      <c r="C2" s="15" t="s">
        <v>8</v>
      </c>
      <c r="D2" s="15" t="s">
        <v>9</v>
      </c>
      <c r="E2" s="15" t="s">
        <v>10</v>
      </c>
      <c r="F2" s="15" t="s">
        <v>11</v>
      </c>
      <c r="G2" s="26" t="s">
        <v>12</v>
      </c>
      <c r="H2"/>
      <c r="I2" s="12"/>
    </row>
    <row r="3" spans="1:12" ht="15" x14ac:dyDescent="0.3">
      <c r="A3" s="55">
        <v>1</v>
      </c>
      <c r="B3" s="8" t="s">
        <v>3</v>
      </c>
      <c r="C3" s="90">
        <f>IF(C$1=$A3,'DataC&amp;X'!C3,10000)</f>
        <v>65</v>
      </c>
      <c r="D3" s="150">
        <f>IF(D$1=$A3,'DataC&amp;X'!D3,10000)</f>
        <v>110</v>
      </c>
      <c r="E3" s="161">
        <f>IF(E$1=$A3,'DataC&amp;X'!C3,10000)</f>
        <v>10000</v>
      </c>
      <c r="F3" s="151">
        <f>IF(F$1=$A3,'DataC&amp;X'!D3,10000)</f>
        <v>10000</v>
      </c>
      <c r="G3" s="152">
        <f>IF(G$1=$A3,'DataC&amp;X'!E3,10000)</f>
        <v>10000</v>
      </c>
      <c r="H3"/>
      <c r="L3" s="6" t="str">
        <f ca="1">_xlfn.FORMULATEXT(C3)</f>
        <v>=IF(C$1=$A3,'DataC&amp;X'!C3,10000)</v>
      </c>
    </row>
    <row r="4" spans="1:12" ht="15.75" thickBot="1" x14ac:dyDescent="0.35">
      <c r="A4" s="56">
        <v>1</v>
      </c>
      <c r="B4" s="8" t="s">
        <v>4</v>
      </c>
      <c r="C4" s="153">
        <f>IF(C$1=$A4,'DataC&amp;X'!C4,10000)</f>
        <v>100</v>
      </c>
      <c r="D4" s="148">
        <f>IF(D$1=$A4,'DataC&amp;X'!D4,10000)</f>
        <v>85</v>
      </c>
      <c r="E4" s="157">
        <f>IF(E$1=$A4,'DataC&amp;X'!C4,10000)</f>
        <v>10000</v>
      </c>
      <c r="F4" s="158">
        <f>IF(F$1=$A4,'DataC&amp;X'!D4,10000)</f>
        <v>10000</v>
      </c>
      <c r="G4" s="162">
        <f>IF(G$1=$A4,'DataC&amp;X'!E4,10000)</f>
        <v>10000</v>
      </c>
      <c r="H4"/>
    </row>
    <row r="5" spans="1:12" ht="15" x14ac:dyDescent="0.3">
      <c r="A5" s="57">
        <v>2</v>
      </c>
      <c r="B5" s="8" t="s">
        <v>5</v>
      </c>
      <c r="C5" s="161">
        <f>IF(C$1=$A5,'DataC&amp;X'!A5,10000)</f>
        <v>10000</v>
      </c>
      <c r="D5" s="152">
        <f>IF(D$1=$A5,'DataC&amp;X'!B5,10000)</f>
        <v>10000</v>
      </c>
      <c r="E5" s="149">
        <f>IF(E$1=$A5,'DataC&amp;X'!E5,10000)</f>
        <v>95</v>
      </c>
      <c r="F5" s="149">
        <f>IF(F$1=$A5,'DataC&amp;X'!F5,10000)</f>
        <v>90</v>
      </c>
      <c r="G5" s="156">
        <f>IF(G$1=$A5,'DataC&amp;X'!G5,10000)</f>
        <v>60</v>
      </c>
      <c r="H5"/>
    </row>
    <row r="6" spans="1:12" ht="15" x14ac:dyDescent="0.3">
      <c r="A6" s="58">
        <v>2</v>
      </c>
      <c r="B6" s="8" t="s">
        <v>6</v>
      </c>
      <c r="C6" s="155">
        <f>IF(C$1=$A6,'DataC&amp;X'!A6,10000)</f>
        <v>10000</v>
      </c>
      <c r="D6" s="154">
        <f>IF(D$1=$A6,'DataC&amp;X'!B6,10000)</f>
        <v>10000</v>
      </c>
      <c r="E6" s="149">
        <f>IF(E$1=$A6,'DataC&amp;X'!E6,10000)</f>
        <v>90</v>
      </c>
      <c r="F6" s="149">
        <f>IF(F$1=$A6,'DataC&amp;X'!F6,10000)</f>
        <v>60</v>
      </c>
      <c r="G6" s="156">
        <f>IF(G$1=$A6,'DataC&amp;X'!G6,10000)</f>
        <v>80</v>
      </c>
      <c r="H6"/>
    </row>
    <row r="7" spans="1:12" ht="15.75" thickBot="1" x14ac:dyDescent="0.35">
      <c r="A7" s="59">
        <v>2</v>
      </c>
      <c r="B7" s="9" t="s">
        <v>7</v>
      </c>
      <c r="C7" s="157">
        <f>IF(C$1=$A7,'DataC&amp;X'!A7,10000)</f>
        <v>10000</v>
      </c>
      <c r="D7" s="162">
        <f>IF(D$1=$A7,'DataC&amp;X'!B7,10000)</f>
        <v>10000</v>
      </c>
      <c r="E7" s="159">
        <f>IF(E$1=$A7,'DataC&amp;X'!E7,10000)</f>
        <v>85</v>
      </c>
      <c r="F7" s="159">
        <f>IF(F$1=$A7,'DataC&amp;X'!F7,10000)</f>
        <v>105</v>
      </c>
      <c r="G7" s="160">
        <f>IF(G$1=$A7,'DataC&amp;X'!G7,10000)</f>
        <v>75</v>
      </c>
      <c r="H7"/>
    </row>
    <row r="8" spans="1:12" ht="14.25" thickBot="1" x14ac:dyDescent="0.3">
      <c r="A8" s="6"/>
      <c r="B8" s="11"/>
      <c r="C8" s="12"/>
      <c r="D8" s="12"/>
      <c r="E8" s="12"/>
      <c r="F8" s="12"/>
      <c r="G8" s="12"/>
    </row>
    <row r="9" spans="1:12" ht="15.75" thickBot="1" x14ac:dyDescent="0.35">
      <c r="A9" s="6"/>
      <c r="B9" s="28" t="s">
        <v>1</v>
      </c>
      <c r="C9" s="60" t="s">
        <v>8</v>
      </c>
      <c r="D9" s="61" t="s">
        <v>9</v>
      </c>
      <c r="E9" s="64" t="s">
        <v>10</v>
      </c>
      <c r="F9" s="62" t="s">
        <v>11</v>
      </c>
      <c r="G9" s="63" t="s">
        <v>12</v>
      </c>
      <c r="H9" s="24"/>
      <c r="J9" s="24" t="s">
        <v>2</v>
      </c>
    </row>
    <row r="10" spans="1:12" ht="15.75" thickBot="1" x14ac:dyDescent="0.35">
      <c r="A10" s="6"/>
      <c r="B10" s="55" t="s">
        <v>3</v>
      </c>
      <c r="C10" s="70">
        <v>12</v>
      </c>
      <c r="D10" s="71">
        <v>0</v>
      </c>
      <c r="E10" s="72">
        <v>0</v>
      </c>
      <c r="F10" s="72">
        <v>0</v>
      </c>
      <c r="G10" s="73">
        <v>0</v>
      </c>
      <c r="H10" s="14">
        <f>SUM(C10:G10)-J10</f>
        <v>-3</v>
      </c>
      <c r="I10" s="6" t="s">
        <v>13</v>
      </c>
      <c r="J10" s="14">
        <v>15</v>
      </c>
      <c r="L10" s="6" t="str">
        <f ca="1">_xlfn.FORMULATEXT(H10)</f>
        <v>=SUM(C10:G10)-J10</v>
      </c>
    </row>
    <row r="11" spans="1:12" ht="15.75" thickBot="1" x14ac:dyDescent="0.35">
      <c r="A11" s="6"/>
      <c r="B11" s="56" t="s">
        <v>4</v>
      </c>
      <c r="C11" s="74">
        <v>0</v>
      </c>
      <c r="D11" s="75">
        <v>19</v>
      </c>
      <c r="E11" s="76">
        <v>0</v>
      </c>
      <c r="F11" s="76">
        <v>0</v>
      </c>
      <c r="G11" s="77">
        <v>0</v>
      </c>
      <c r="H11" s="14">
        <f t="shared" ref="H11:H14" si="0">SUM(C11:G11)-J11</f>
        <v>-1</v>
      </c>
      <c r="I11" s="6" t="s">
        <v>13</v>
      </c>
      <c r="J11" s="14">
        <v>20</v>
      </c>
    </row>
    <row r="12" spans="1:12" ht="15.75" thickBot="1" x14ac:dyDescent="0.35">
      <c r="A12" s="6"/>
      <c r="B12" s="57" t="s">
        <v>5</v>
      </c>
      <c r="C12" s="78">
        <v>0</v>
      </c>
      <c r="D12" s="76">
        <v>0</v>
      </c>
      <c r="E12" s="79">
        <v>0</v>
      </c>
      <c r="F12" s="80">
        <v>0</v>
      </c>
      <c r="G12" s="81">
        <v>15</v>
      </c>
      <c r="H12" s="14">
        <f t="shared" si="0"/>
        <v>-5</v>
      </c>
      <c r="I12" s="6" t="s">
        <v>13</v>
      </c>
      <c r="J12" s="14">
        <v>20</v>
      </c>
    </row>
    <row r="13" spans="1:12" ht="15.75" thickBot="1" x14ac:dyDescent="0.35">
      <c r="A13" s="6"/>
      <c r="B13" s="58" t="s">
        <v>6</v>
      </c>
      <c r="C13" s="78">
        <v>0</v>
      </c>
      <c r="D13" s="76">
        <v>0</v>
      </c>
      <c r="E13" s="82">
        <v>0</v>
      </c>
      <c r="F13" s="83">
        <v>20</v>
      </c>
      <c r="G13" s="84">
        <v>0</v>
      </c>
      <c r="H13" s="14">
        <f t="shared" si="0"/>
        <v>-5</v>
      </c>
      <c r="I13" s="6" t="s">
        <v>13</v>
      </c>
      <c r="J13" s="14">
        <v>25</v>
      </c>
    </row>
    <row r="14" spans="1:12" ht="15.75" thickBot="1" x14ac:dyDescent="0.35">
      <c r="A14" s="6"/>
      <c r="B14" s="59" t="s">
        <v>7</v>
      </c>
      <c r="C14" s="85">
        <v>0</v>
      </c>
      <c r="D14" s="86">
        <v>0</v>
      </c>
      <c r="E14" s="87">
        <v>15</v>
      </c>
      <c r="F14" s="88">
        <v>0</v>
      </c>
      <c r="G14" s="89">
        <v>0</v>
      </c>
      <c r="H14" s="25">
        <f t="shared" si="0"/>
        <v>-9</v>
      </c>
      <c r="I14" s="6" t="s">
        <v>13</v>
      </c>
      <c r="J14" s="25">
        <v>24</v>
      </c>
    </row>
    <row r="15" spans="1:12" ht="14.25" thickBot="1" x14ac:dyDescent="0.3">
      <c r="A15" s="6"/>
      <c r="B15" s="23"/>
      <c r="C15" s="163">
        <f>SUM(C10:C14)-C17</f>
        <v>0</v>
      </c>
      <c r="D15" s="163">
        <f t="shared" ref="D15:G15" si="1">SUM(D10:D14)-D17</f>
        <v>0</v>
      </c>
      <c r="E15" s="163">
        <f t="shared" si="1"/>
        <v>0</v>
      </c>
      <c r="F15" s="163">
        <f t="shared" si="1"/>
        <v>0</v>
      </c>
      <c r="G15" s="146">
        <f t="shared" si="1"/>
        <v>0</v>
      </c>
      <c r="H15" s="12"/>
      <c r="L15" s="6" t="str">
        <f ca="1">_xlfn.FORMULATEXT(G15)</f>
        <v>=SUM(G10:G14)-G17</v>
      </c>
    </row>
    <row r="16" spans="1:12" ht="14.25" thickBot="1" x14ac:dyDescent="0.3">
      <c r="A16" s="6"/>
      <c r="C16" s="6" t="s">
        <v>14</v>
      </c>
      <c r="D16" s="6" t="s">
        <v>14</v>
      </c>
      <c r="E16" s="6" t="s">
        <v>14</v>
      </c>
      <c r="F16" s="6" t="s">
        <v>14</v>
      </c>
      <c r="G16" s="6" t="s">
        <v>14</v>
      </c>
      <c r="H16" s="6">
        <f>SUMPRODUCT(C3:G7,C10:G14)</f>
        <v>5770</v>
      </c>
      <c r="L16" s="6" t="str">
        <f ca="1">_xlfn.FORMULATEXT(H16)</f>
        <v>=SUMPRODUCT(C3:G7,C10:G14)</v>
      </c>
    </row>
    <row r="17" spans="2:8" ht="14.25" thickBot="1" x14ac:dyDescent="0.3">
      <c r="B17" s="23" t="s">
        <v>0</v>
      </c>
      <c r="C17" s="23">
        <v>12</v>
      </c>
      <c r="D17" s="10">
        <v>19</v>
      </c>
      <c r="E17" s="10">
        <v>15</v>
      </c>
      <c r="F17" s="10">
        <v>20</v>
      </c>
      <c r="G17" s="7">
        <v>15</v>
      </c>
      <c r="H17" s="6" t="b">
        <f>H16=H21</f>
        <v>1</v>
      </c>
    </row>
    <row r="19" spans="2:8" x14ac:dyDescent="0.25">
      <c r="B19" s="6" t="s">
        <v>19</v>
      </c>
      <c r="H19" s="92">
        <f>'Proucer-1Seg'!H15</f>
        <v>2395</v>
      </c>
    </row>
    <row r="20" spans="2:8" x14ac:dyDescent="0.25">
      <c r="H20" s="6">
        <f>'Producer-2Seg'!H15</f>
        <v>3375</v>
      </c>
    </row>
    <row r="21" spans="2:8" x14ac:dyDescent="0.25">
      <c r="H21" s="92">
        <f>SUM(H19:H20)</f>
        <v>5770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A4DDF-2125-4949-8268-3F0D83A329D8}">
  <dimension ref="A1:L19"/>
  <sheetViews>
    <sheetView tabSelected="1" zoomScale="160" zoomScaleNormal="160" workbookViewId="0">
      <selection activeCell="L8" sqref="L8"/>
    </sheetView>
  </sheetViews>
  <sheetFormatPr defaultColWidth="9.140625" defaultRowHeight="13.5" x14ac:dyDescent="0.25"/>
  <cols>
    <col min="1" max="1" width="2.85546875" style="6" customWidth="1"/>
    <col min="2" max="2" width="13.85546875" style="6" customWidth="1"/>
    <col min="3" max="7" width="10.28515625" style="6" bestFit="1" customWidth="1"/>
    <col min="8" max="8" width="7.7109375" style="6" customWidth="1"/>
    <col min="9" max="9" width="4.85546875" style="6" customWidth="1"/>
    <col min="10" max="16384" width="9.140625" style="6"/>
  </cols>
  <sheetData>
    <row r="1" spans="1:12" ht="15.75" thickBot="1" x14ac:dyDescent="0.35">
      <c r="A1" s="33"/>
      <c r="B1" s="33"/>
      <c r="C1" s="33">
        <v>1</v>
      </c>
      <c r="D1" s="33">
        <v>1</v>
      </c>
      <c r="E1" s="33">
        <v>2</v>
      </c>
      <c r="F1" s="33">
        <v>2</v>
      </c>
      <c r="G1" s="33">
        <v>2</v>
      </c>
      <c r="J1" s="40" t="s">
        <v>24</v>
      </c>
      <c r="K1" s="40"/>
      <c r="L1" s="40"/>
    </row>
    <row r="2" spans="1:12" ht="14.25" thickBot="1" x14ac:dyDescent="0.3">
      <c r="A2" s="33"/>
      <c r="B2" s="34" t="s">
        <v>1</v>
      </c>
      <c r="C2" s="35" t="s">
        <v>8</v>
      </c>
      <c r="D2" s="36" t="s">
        <v>9</v>
      </c>
      <c r="E2" s="36" t="s">
        <v>10</v>
      </c>
      <c r="F2" s="36" t="s">
        <v>11</v>
      </c>
      <c r="G2" s="37" t="s">
        <v>12</v>
      </c>
      <c r="H2"/>
      <c r="I2" s="12"/>
      <c r="J2" s="147" t="s">
        <v>23</v>
      </c>
    </row>
    <row r="3" spans="1:12" ht="15" x14ac:dyDescent="0.3">
      <c r="A3" s="33">
        <v>1</v>
      </c>
      <c r="B3" s="38" t="s">
        <v>3</v>
      </c>
      <c r="C3" s="98">
        <v>65</v>
      </c>
      <c r="D3" s="99">
        <v>110</v>
      </c>
      <c r="E3" s="100">
        <v>80</v>
      </c>
      <c r="F3" s="100">
        <v>125</v>
      </c>
      <c r="G3" s="101">
        <v>105</v>
      </c>
      <c r="H3"/>
    </row>
    <row r="4" spans="1:12" ht="15.75" thickBot="1" x14ac:dyDescent="0.35">
      <c r="A4" s="33">
        <v>1</v>
      </c>
      <c r="B4" s="38" t="s">
        <v>4</v>
      </c>
      <c r="C4" s="102">
        <v>100</v>
      </c>
      <c r="D4" s="103">
        <v>85</v>
      </c>
      <c r="E4" s="104">
        <v>70</v>
      </c>
      <c r="F4" s="104">
        <v>70</v>
      </c>
      <c r="G4" s="105">
        <v>115</v>
      </c>
      <c r="H4"/>
    </row>
    <row r="5" spans="1:12" ht="15" x14ac:dyDescent="0.3">
      <c r="A5" s="33">
        <v>2</v>
      </c>
      <c r="B5" s="38" t="s">
        <v>5</v>
      </c>
      <c r="C5" s="106">
        <v>70</v>
      </c>
      <c r="D5" s="104">
        <v>110</v>
      </c>
      <c r="E5" s="107">
        <v>95</v>
      </c>
      <c r="F5" s="108">
        <v>90</v>
      </c>
      <c r="G5" s="109">
        <v>60</v>
      </c>
      <c r="H5"/>
    </row>
    <row r="6" spans="1:12" ht="15" x14ac:dyDescent="0.3">
      <c r="A6" s="33">
        <v>2</v>
      </c>
      <c r="B6" s="38" t="s">
        <v>6</v>
      </c>
      <c r="C6" s="106">
        <v>140</v>
      </c>
      <c r="D6" s="104">
        <v>85</v>
      </c>
      <c r="E6" s="110">
        <v>90</v>
      </c>
      <c r="F6" s="111">
        <v>60</v>
      </c>
      <c r="G6" s="112">
        <v>80</v>
      </c>
      <c r="H6"/>
    </row>
    <row r="7" spans="1:12" ht="15.75" thickBot="1" x14ac:dyDescent="0.35">
      <c r="A7" s="33">
        <v>2</v>
      </c>
      <c r="B7" s="39" t="s">
        <v>7</v>
      </c>
      <c r="C7" s="113">
        <v>110</v>
      </c>
      <c r="D7" s="114">
        <v>85</v>
      </c>
      <c r="E7" s="115">
        <v>85</v>
      </c>
      <c r="F7" s="116">
        <v>105</v>
      </c>
      <c r="G7" s="117">
        <v>75</v>
      </c>
      <c r="H7"/>
    </row>
    <row r="8" spans="1:12" ht="14.25" thickBot="1" x14ac:dyDescent="0.3">
      <c r="B8" s="11"/>
      <c r="C8" s="12"/>
      <c r="D8" s="12"/>
      <c r="E8" s="12"/>
      <c r="F8" s="12"/>
      <c r="G8" s="12"/>
    </row>
    <row r="9" spans="1:12" ht="14.25" thickBot="1" x14ac:dyDescent="0.3">
      <c r="B9" s="31" t="s">
        <v>1</v>
      </c>
      <c r="C9" s="27" t="s">
        <v>8</v>
      </c>
      <c r="D9" s="15" t="s">
        <v>9</v>
      </c>
      <c r="E9" s="15" t="s">
        <v>10</v>
      </c>
      <c r="F9" s="15" t="s">
        <v>11</v>
      </c>
      <c r="G9" s="15" t="s">
        <v>12</v>
      </c>
      <c r="J9" s="24" t="s">
        <v>2</v>
      </c>
    </row>
    <row r="10" spans="1:12" ht="14.25" thickBot="1" x14ac:dyDescent="0.3">
      <c r="B10" s="31" t="s">
        <v>3</v>
      </c>
      <c r="C10" s="4">
        <v>12</v>
      </c>
      <c r="D10" s="4">
        <v>0</v>
      </c>
      <c r="E10" s="4">
        <v>0</v>
      </c>
      <c r="F10" s="4">
        <v>0</v>
      </c>
      <c r="G10" s="32">
        <v>0</v>
      </c>
      <c r="H10" s="13">
        <f>SUM(C10:G10)</f>
        <v>12</v>
      </c>
      <c r="I10" s="6" t="s">
        <v>13</v>
      </c>
      <c r="J10" s="14">
        <v>15</v>
      </c>
    </row>
    <row r="11" spans="1:12" ht="14.25" thickBot="1" x14ac:dyDescent="0.3">
      <c r="B11" s="29" t="s">
        <v>4</v>
      </c>
      <c r="C11" s="5">
        <v>0</v>
      </c>
      <c r="D11" s="5">
        <v>0</v>
      </c>
      <c r="E11" s="5">
        <v>15</v>
      </c>
      <c r="F11" s="5">
        <v>0</v>
      </c>
      <c r="G11" s="1">
        <v>0</v>
      </c>
      <c r="H11" s="13">
        <f t="shared" ref="H11:H14" si="0">SUM(C11:G11)</f>
        <v>15</v>
      </c>
      <c r="I11" s="6" t="s">
        <v>13</v>
      </c>
      <c r="J11" s="14">
        <v>20</v>
      </c>
    </row>
    <row r="12" spans="1:12" ht="14.25" thickBot="1" x14ac:dyDescent="0.3">
      <c r="B12" s="29" t="s">
        <v>5</v>
      </c>
      <c r="C12" s="5">
        <v>0</v>
      </c>
      <c r="D12" s="5">
        <v>0</v>
      </c>
      <c r="E12" s="5">
        <v>0</v>
      </c>
      <c r="F12" s="5">
        <v>0</v>
      </c>
      <c r="G12" s="1">
        <v>15</v>
      </c>
      <c r="H12" s="13">
        <f t="shared" si="0"/>
        <v>15</v>
      </c>
      <c r="I12" s="6" t="s">
        <v>13</v>
      </c>
      <c r="J12" s="14">
        <v>20</v>
      </c>
    </row>
    <row r="13" spans="1:12" ht="14.25" thickBot="1" x14ac:dyDescent="0.3">
      <c r="B13" s="29" t="s">
        <v>6</v>
      </c>
      <c r="C13" s="5">
        <v>0</v>
      </c>
      <c r="D13" s="5">
        <v>19</v>
      </c>
      <c r="E13" s="5">
        <v>0</v>
      </c>
      <c r="F13" s="5">
        <v>20</v>
      </c>
      <c r="G13" s="1">
        <v>0</v>
      </c>
      <c r="H13" s="13">
        <f t="shared" si="0"/>
        <v>39</v>
      </c>
      <c r="I13" s="6" t="s">
        <v>13</v>
      </c>
      <c r="J13" s="14">
        <v>25</v>
      </c>
    </row>
    <row r="14" spans="1:12" ht="14.25" thickBot="1" x14ac:dyDescent="0.3">
      <c r="B14" s="30" t="s">
        <v>7</v>
      </c>
      <c r="C14" s="2">
        <v>0</v>
      </c>
      <c r="D14" s="2">
        <v>0</v>
      </c>
      <c r="E14" s="2">
        <v>0</v>
      </c>
      <c r="F14" s="2">
        <v>0</v>
      </c>
      <c r="G14" s="3">
        <v>0</v>
      </c>
      <c r="H14" s="13">
        <f t="shared" si="0"/>
        <v>0</v>
      </c>
      <c r="I14" s="6" t="s">
        <v>13</v>
      </c>
      <c r="J14" s="25">
        <v>24</v>
      </c>
    </row>
    <row r="15" spans="1:12" x14ac:dyDescent="0.25">
      <c r="C15" s="13">
        <f t="shared" ref="C15:G15" si="1">SUM(C10:C14)</f>
        <v>12</v>
      </c>
      <c r="D15" s="13">
        <f t="shared" si="1"/>
        <v>19</v>
      </c>
      <c r="E15" s="13">
        <f t="shared" si="1"/>
        <v>15</v>
      </c>
      <c r="F15" s="13">
        <f t="shared" si="1"/>
        <v>20</v>
      </c>
      <c r="G15" s="13">
        <f t="shared" si="1"/>
        <v>15</v>
      </c>
    </row>
    <row r="16" spans="1:12" ht="14.25" thickBot="1" x14ac:dyDescent="0.3">
      <c r="C16" s="6" t="s">
        <v>14</v>
      </c>
      <c r="D16" s="6" t="s">
        <v>14</v>
      </c>
      <c r="E16" s="6" t="s">
        <v>14</v>
      </c>
      <c r="F16" s="6" t="s">
        <v>14</v>
      </c>
      <c r="G16" s="6" t="s">
        <v>14</v>
      </c>
      <c r="H16" s="13">
        <f>SUMPRODUCT(C3:G7,C10:G14)</f>
        <v>5545</v>
      </c>
      <c r="I16" s="13">
        <f>'Produces-1&amp;2Seg'!H16-'Produces-12Integ'!H16</f>
        <v>225</v>
      </c>
      <c r="J16" s="6" t="s">
        <v>22</v>
      </c>
    </row>
    <row r="17" spans="2:12" ht="14.25" thickBot="1" x14ac:dyDescent="0.3">
      <c r="B17" s="23" t="s">
        <v>0</v>
      </c>
      <c r="C17" s="23">
        <v>12</v>
      </c>
      <c r="D17" s="10">
        <v>19</v>
      </c>
      <c r="E17" s="10">
        <v>15</v>
      </c>
      <c r="F17" s="10">
        <v>20</v>
      </c>
      <c r="G17" s="7">
        <v>15</v>
      </c>
    </row>
    <row r="18" spans="2:12" x14ac:dyDescent="0.25">
      <c r="L18" s="13"/>
    </row>
    <row r="19" spans="2:12" x14ac:dyDescent="0.25">
      <c r="B19" s="6" t="s">
        <v>21</v>
      </c>
    </row>
  </sheetData>
  <conditionalFormatting sqref="C10:G14">
    <cfRule type="cellIs" dxfId="0" priority="1" operator="greaterThan">
      <formula>0</formula>
    </cfRule>
  </conditionalFormatting>
  <hyperlinks>
    <hyperlink ref="J2" r:id="rId1" xr:uid="{5E8B26A1-674F-459E-BDE9-24099A0CA7F5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DataC&amp;X</vt:lpstr>
      <vt:lpstr>Proucer-1Seg</vt:lpstr>
      <vt:lpstr>Producer-2Seg</vt:lpstr>
      <vt:lpstr>Produces-1&amp;2Seg</vt:lpstr>
      <vt:lpstr>Produces-12Integ</vt:lpstr>
    </vt:vector>
  </TitlesOfParts>
  <Company>Northwestern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Sunil Chopra</dc:creator>
  <cp:lastModifiedBy>Asef-Vaziri , Ardavan</cp:lastModifiedBy>
  <dcterms:created xsi:type="dcterms:W3CDTF">2002-04-12T14:17:13Z</dcterms:created>
  <dcterms:modified xsi:type="dcterms:W3CDTF">2023-12-26T18:48:44Z</dcterms:modified>
</cp:coreProperties>
</file>