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xr:revisionPtr revIDLastSave="0" documentId="8_{1F024203-C245-4F1D-97AA-1D0D6684922C}" xr6:coauthVersionLast="45" xr6:coauthVersionMax="45" xr10:uidLastSave="{00000000-0000-0000-0000-000000000000}"/>
  <bookViews>
    <workbookView xWindow="405" yWindow="720" windowWidth="29070" windowHeight="16500" activeTab="1" xr2:uid="{00000000-000D-0000-FFFF-FFFF00000000}"/>
  </bookViews>
  <sheets>
    <sheet name="Sensitivity Report 1" sheetId="4" r:id="rId1"/>
    <sheet name="Sheet1" sheetId="1" r:id="rId2"/>
    <sheet name="Sheet2" sheetId="2" r:id="rId3"/>
    <sheet name="Sheet3" sheetId="3" r:id="rId4"/>
  </sheets>
  <definedNames>
    <definedName name="solver_adj" localSheetId="1" hidden="1">Sheet1!$C$17:$D$17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Sheet1!$E$13:$E$15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Sheet1!$E$16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Sheet1!$G$13:$G$15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G15" i="1"/>
  <c r="D15" i="1"/>
  <c r="C15" i="1"/>
  <c r="E15" i="1" s="1"/>
  <c r="G14" i="1"/>
  <c r="E14" i="1"/>
  <c r="D14" i="1"/>
  <c r="C14" i="1"/>
  <c r="G13" i="1"/>
  <c r="E13" i="1"/>
  <c r="D13" i="1"/>
  <c r="C13" i="1"/>
  <c r="D12" i="1"/>
  <c r="C12" i="1"/>
  <c r="D11" i="1"/>
  <c r="C11" i="1"/>
  <c r="E6" i="1"/>
  <c r="H6" i="1" s="1"/>
  <c r="I6" i="1" s="1"/>
  <c r="F5" i="1"/>
  <c r="E5" i="1"/>
  <c r="H5" i="1" s="1"/>
  <c r="I5" i="1" s="1"/>
  <c r="E4" i="1"/>
  <c r="H4" i="1" s="1"/>
  <c r="I4" i="1" s="1"/>
  <c r="F6" i="1" l="1"/>
  <c r="F4" i="1"/>
</calcChain>
</file>

<file path=xl/sharedStrings.xml><?xml version="1.0" encoding="utf-8"?>
<sst xmlns="http://schemas.openxmlformats.org/spreadsheetml/2006/main" count="97" uniqueCount="43">
  <si>
    <t>Station-1</t>
  </si>
  <si>
    <t>Station-2</t>
  </si>
  <si>
    <t>Station-3</t>
  </si>
  <si>
    <r>
      <t xml:space="preserve">Resource Pool </t>
    </r>
    <r>
      <rPr>
        <b/>
        <sz val="20"/>
        <rFont val="Book Antiqua"/>
        <family val="1"/>
      </rPr>
      <t xml:space="preserve"> </t>
    </r>
  </si>
  <si>
    <t>Tp hours</t>
  </si>
  <si>
    <t>Contract-A</t>
  </si>
  <si>
    <t>Contract-B</t>
  </si>
  <si>
    <t>Rp1 per hr</t>
  </si>
  <si>
    <t>c resource units</t>
  </si>
  <si>
    <t xml:space="preserve">Resource units in the Resource Pool </t>
  </si>
  <si>
    <t>70% A &amp; 30% B</t>
  </si>
  <si>
    <t>Effective capacity of Resource unit</t>
  </si>
  <si>
    <t>Aggregate Contract (Tp)</t>
  </si>
  <si>
    <t>Rp=c/Tp Contracts/hr</t>
  </si>
  <si>
    <t>Rp=c/Tp Contracts/dy</t>
  </si>
  <si>
    <t>Effective capacity of the Resource Pool/hr</t>
  </si>
  <si>
    <t>Effective capacity of the Resource Pool/dy</t>
  </si>
  <si>
    <t>&lt;=</t>
  </si>
  <si>
    <t>Microsoft Excel 16.0 Sensitivity Report</t>
  </si>
  <si>
    <t>Worksheet: [Worksheet in 2.ThroughputGameB.pptx]Sheet1</t>
  </si>
  <si>
    <t>Report Created: 2/16/2021 9:19:55 PM</t>
  </si>
  <si>
    <t>Variable Cells</t>
  </si>
  <si>
    <t>Cell</t>
  </si>
  <si>
    <t>Name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</si>
  <si>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</si>
  <si>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</si>
  <si>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</si>
  <si>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</si>
  <si>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</si>
  <si>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</si>
  <si>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</si>
  <si>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</si>
  <si>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</si>
  <si>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Constraints</t>
  </si>
  <si>
    <t>Shadow</t>
  </si>
  <si>
    <t>Price</t>
  </si>
  <si>
    <t>Constraint</t>
  </si>
  <si>
    <t>R.H. Side</t>
  </si>
  <si>
    <t>$C$17</t>
  </si>
  <si>
    <t>$D$17</t>
  </si>
  <si>
    <t>$E$13</t>
  </si>
  <si>
    <t>$E$14</t>
  </si>
  <si>
    <t>$E$15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</si>
</sst>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Book Antiqua"/>
      <family val="1"/>
    </font>
    <font>
      <b/>
      <sz val="12"/>
      <name val="Book Antiqua"/>
      <family val="1"/>
    </font>
    <font>
      <b/>
      <sz val="20"/>
      <name val="Book Antiqua"/>
      <family val="1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wrapText="1" readingOrder="1"/>
    </xf>
    <xf numFmtId="1" fontId="3" fillId="0" borderId="0" xfId="0" applyNumberFormat="1" applyFont="1" applyBorder="1" applyAlignment="1">
      <alignment horizont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3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  <xf numFmtId="0" fontId="3" fillId="0" borderId="3" xfId="0" applyFont="1" applyBorder="1" applyAlignment="1">
      <alignment horizontal="center" wrapText="1" readingOrder="1"/>
    </xf>
    <xf numFmtId="2" fontId="3" fillId="0" borderId="2" xfId="0" applyNumberFormat="1" applyFont="1" applyBorder="1" applyAlignment="1">
      <alignment horizontal="center" wrapText="1" readingOrder="1"/>
    </xf>
    <xf numFmtId="2" fontId="3" fillId="0" borderId="3" xfId="0" applyNumberFormat="1" applyFont="1" applyBorder="1" applyAlignment="1">
      <alignment horizontal="center" wrapTex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  <xf numFmtId="2" fontId="3" fillId="0" borderId="6" xfId="0" applyNumberFormat="1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1" fontId="3" fillId="0" borderId="7" xfId="0" applyNumberFormat="1" applyFont="1" applyBorder="1" applyAlignment="1">
      <alignment horizontal="center" wrapText="1" readingOrder="1"/>
    </xf>
    <xf numFmtId="2" fontId="3" fillId="0" borderId="8" xfId="0" applyNumberFormat="1" applyFont="1" applyBorder="1" applyAlignment="1">
      <alignment horizontal="center" wrapText="1" readingOrder="1"/>
    </xf>
    <xf numFmtId="2" fontId="3" fillId="0" borderId="1" xfId="0" applyNumberFormat="1" applyFont="1" applyBorder="1" applyAlignment="1">
      <alignment horizontal="center" wrapText="1" readingOrder="1"/>
    </xf>
    <xf numFmtId="1" fontId="3" fillId="0" borderId="4" xfId="0" applyNumberFormat="1" applyFont="1" applyBorder="1" applyAlignment="1">
      <alignment horizontal="center" wrapText="1" readingOrder="1"/>
    </xf>
    <xf numFmtId="2" fontId="3" fillId="0" borderId="5" xfId="0" applyNumberFormat="1" applyFont="1" applyBorder="1" applyAlignment="1">
      <alignment horizontal="center" wrapText="1" readingOrder="1"/>
    </xf>
    <xf numFmtId="0" fontId="2" fillId="0" borderId="9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11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 wrapText="1" readingOrder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16" xfId="0" applyFill="1" applyBorder="1" applyAlignment="1"/>
    <xf numFmtId="0" fontId="0" fillId="0" borderId="17" xfId="0" applyFill="1" applyBorder="1" applyAlignment="1"/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E086-4F78-4E94-8D89-F5D9695F667A}">
  <dimension ref="A1:H17"/>
  <sheetViews>
    <sheetView showGridLines="0" workbookViewId="0">
      <selection sqref="A1:H17"/>
    </sheetView>
  </sheetViews>
  <sheetFormatPr defaultRowHeight="15" x14ac:dyDescent="0.25"/>
  <cols>
    <col min="1" max="1" width="2.28515625" customWidth="1"/>
    <col min="2" max="2" width="6.28515625" bestFit="1" customWidth="1"/>
    <col min="3" max="3" width="13.85546875" bestFit="1" customWidth="1"/>
    <col min="4" max="5" width="12" bestFit="1" customWidth="1"/>
    <col min="6" max="6" width="10.85546875" bestFit="1" customWidth="1"/>
    <col min="7" max="8" width="12" bestFit="1" customWidth="1"/>
  </cols>
  <sheetData>
    <row r="1" spans="1:8" x14ac:dyDescent="0.25">
      <c r="A1" s="35" t="s">
        <v>18</v>
      </c>
    </row>
    <row r="2" spans="1:8" x14ac:dyDescent="0.25">
      <c r="A2" s="35" t="s">
        <v>19</v>
      </c>
    </row>
    <row r="3" spans="1:8" x14ac:dyDescent="0.25">
      <c r="A3" s="35" t="s">
        <v>20</v>
      </c>
    </row>
    <row r="6" spans="1:8" ht="15.75" thickBot="1" x14ac:dyDescent="0.3">
      <c r="A6" t="s">
        <v>21</v>
      </c>
    </row>
    <row r="7" spans="1:8" x14ac:dyDescent="0.25">
      <c r="B7" s="38"/>
      <c r="C7" s="38"/>
      <c r="D7" s="38" t="s">
        <v>24</v>
      </c>
      <c r="E7" s="38" t="s">
        <v>26</v>
      </c>
      <c r="F7" s="38" t="s">
        <v>28</v>
      </c>
      <c r="G7" s="38" t="s">
        <v>30</v>
      </c>
      <c r="H7" s="38" t="s">
        <v>30</v>
      </c>
    </row>
    <row r="8" spans="1:8" ht="15.75" thickBot="1" x14ac:dyDescent="0.3">
      <c r="B8" s="39" t="s">
        <v>22</v>
      </c>
      <c r="C8" s="39" t="s">
        <v>23</v>
      </c>
      <c r="D8" s="39" t="s">
        <v>25</v>
      </c>
      <c r="E8" s="39" t="s">
        <v>27</v>
      </c>
      <c r="F8" s="39" t="s">
        <v>29</v>
      </c>
      <c r="G8" s="39" t="s">
        <v>31</v>
      </c>
      <c r="H8" s="39" t="s">
        <v>32</v>
      </c>
    </row>
    <row r="9" spans="1:8" x14ac:dyDescent="0.25">
      <c r="B9" s="36" t="s">
        <v>38</v>
      </c>
      <c r="C9" s="36" t="s">
        <v>4</v>
      </c>
      <c r="D9" s="36">
        <v>17.217391304347824</v>
      </c>
      <c r="E9" s="36">
        <v>0</v>
      </c>
      <c r="F9" s="36">
        <v>1</v>
      </c>
      <c r="G9" s="36">
        <v>1.666666666666667</v>
      </c>
      <c r="H9" s="36">
        <v>0.25</v>
      </c>
    </row>
    <row r="10" spans="1:8" ht="15.75" thickBot="1" x14ac:dyDescent="0.3">
      <c r="B10" s="37" t="s">
        <v>39</v>
      </c>
      <c r="C10" s="37" t="s">
        <v>4</v>
      </c>
      <c r="D10" s="37">
        <v>2.0869565217391326</v>
      </c>
      <c r="E10" s="37">
        <v>0</v>
      </c>
      <c r="F10" s="37">
        <v>1</v>
      </c>
      <c r="G10" s="37">
        <v>0.33333333333333331</v>
      </c>
      <c r="H10" s="37">
        <v>0.625</v>
      </c>
    </row>
    <row r="12" spans="1:8" ht="15.75" thickBot="1" x14ac:dyDescent="0.3">
      <c r="A12" t="s">
        <v>33</v>
      </c>
    </row>
    <row r="13" spans="1:8" x14ac:dyDescent="0.25">
      <c r="B13" s="38"/>
      <c r="C13" s="38"/>
      <c r="D13" s="38" t="s">
        <v>24</v>
      </c>
      <c r="E13" s="38" t="s">
        <v>34</v>
      </c>
      <c r="F13" s="38" t="s">
        <v>36</v>
      </c>
      <c r="G13" s="38" t="s">
        <v>30</v>
      </c>
      <c r="H13" s="38" t="s">
        <v>30</v>
      </c>
    </row>
    <row r="14" spans="1:8" ht="15.75" thickBot="1" x14ac:dyDescent="0.3">
      <c r="B14" s="39" t="s">
        <v>22</v>
      </c>
      <c r="C14" s="39" t="s">
        <v>23</v>
      </c>
      <c r="D14" s="39" t="s">
        <v>25</v>
      </c>
      <c r="E14" s="39" t="s">
        <v>35</v>
      </c>
      <c r="F14" s="39" t="s">
        <v>37</v>
      </c>
      <c r="G14" s="39" t="s">
        <v>31</v>
      </c>
      <c r="H14" s="39" t="s">
        <v>32</v>
      </c>
    </row>
    <row r="15" spans="1:8" x14ac:dyDescent="0.25">
      <c r="B15" s="36" t="s">
        <v>40</v>
      </c>
      <c r="C15" s="36" t="s">
        <v>10</v>
      </c>
      <c r="D15" s="36">
        <v>62.086956521739133</v>
      </c>
      <c r="E15" s="36">
        <v>0</v>
      </c>
      <c r="F15" s="36">
        <v>72</v>
      </c>
      <c r="G15" s="36">
        <v>1E+30</v>
      </c>
      <c r="H15" s="36">
        <v>9.9130434782608603</v>
      </c>
    </row>
    <row r="16" spans="1:8" x14ac:dyDescent="0.25">
      <c r="B16" s="36" t="s">
        <v>41</v>
      </c>
      <c r="C16" s="36" t="s">
        <v>10</v>
      </c>
      <c r="D16" s="36">
        <v>72</v>
      </c>
      <c r="E16" s="36">
        <v>8.6956521739130432E-2</v>
      </c>
      <c r="F16" s="36">
        <v>72</v>
      </c>
      <c r="G16" s="36">
        <v>8.0000000000000089</v>
      </c>
      <c r="H16" s="36">
        <v>37.999999999999957</v>
      </c>
    </row>
    <row r="17" spans="2:8" ht="15.75" thickBot="1" x14ac:dyDescent="0.3">
      <c r="B17" s="37" t="s">
        <v>42</v>
      </c>
      <c r="C17" s="37" t="s">
        <v>10</v>
      </c>
      <c r="D17" s="37">
        <v>48</v>
      </c>
      <c r="E17" s="37">
        <v>0.27173913043478265</v>
      </c>
      <c r="F17" s="37">
        <v>48</v>
      </c>
      <c r="G17" s="37">
        <v>5.8838709677419292</v>
      </c>
      <c r="H17" s="37">
        <v>4.8000000000000043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tabSelected="1" zoomScale="112" workbookViewId="0">
      <selection sqref="A1:J7"/>
    </sheetView>
  </sheetViews>
  <sheetFormatPr defaultColWidth="32" defaultRowHeight="16.5" x14ac:dyDescent="0.3"/>
  <cols>
    <col min="1" max="1" width="1" style="1" customWidth="1"/>
    <col min="2" max="2" width="16.140625" style="1" customWidth="1"/>
    <col min="3" max="3" width="17.5703125" style="1" bestFit="1" customWidth="1"/>
    <col min="4" max="4" width="17.140625" style="1" bestFit="1" customWidth="1"/>
    <col min="5" max="5" width="16.5703125" style="1" customWidth="1"/>
    <col min="6" max="6" width="21.5703125" style="1" customWidth="1"/>
    <col min="7" max="7" width="20.140625" style="1" customWidth="1"/>
    <col min="8" max="8" width="25.42578125" style="1" customWidth="1"/>
    <col min="9" max="9" width="27.85546875" style="1" customWidth="1"/>
    <col min="10" max="10" width="1.140625" style="1" customWidth="1"/>
    <col min="11" max="11" width="27.85546875" style="1" customWidth="1"/>
    <col min="12" max="16384" width="32" style="1"/>
  </cols>
  <sheetData>
    <row r="1" spans="1:10" ht="6" customHeight="1" thickBot="1" x14ac:dyDescent="0.35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37.5" customHeight="1" x14ac:dyDescent="0.3">
      <c r="A2" s="25"/>
      <c r="B2" s="4" t="s">
        <v>3</v>
      </c>
      <c r="C2" s="12" t="s">
        <v>5</v>
      </c>
      <c r="D2" s="7" t="s">
        <v>6</v>
      </c>
      <c r="E2" s="12" t="s">
        <v>12</v>
      </c>
      <c r="F2" s="7" t="s">
        <v>11</v>
      </c>
      <c r="G2" s="12" t="s">
        <v>9</v>
      </c>
      <c r="H2" s="7" t="s">
        <v>15</v>
      </c>
      <c r="I2" s="13" t="s">
        <v>16</v>
      </c>
      <c r="J2" s="26"/>
    </row>
    <row r="3" spans="1:10" ht="22.5" customHeight="1" thickBot="1" x14ac:dyDescent="0.35">
      <c r="A3" s="25"/>
      <c r="B3" s="5"/>
      <c r="C3" s="2" t="s">
        <v>4</v>
      </c>
      <c r="D3" s="8" t="s">
        <v>4</v>
      </c>
      <c r="E3" s="2" t="s">
        <v>10</v>
      </c>
      <c r="F3" s="8" t="s">
        <v>7</v>
      </c>
      <c r="G3" s="2" t="s">
        <v>8</v>
      </c>
      <c r="H3" s="8" t="s">
        <v>13</v>
      </c>
      <c r="I3" s="14" t="s">
        <v>14</v>
      </c>
      <c r="J3" s="26"/>
    </row>
    <row r="4" spans="1:10" ht="22.5" customHeight="1" x14ac:dyDescent="0.3">
      <c r="A4" s="25"/>
      <c r="B4" s="4" t="s">
        <v>0</v>
      </c>
      <c r="C4" s="12">
        <v>3</v>
      </c>
      <c r="D4" s="7">
        <v>5</v>
      </c>
      <c r="E4" s="12">
        <f>0.7*C4+0.3*D4</f>
        <v>3.5999999999999996</v>
      </c>
      <c r="F4" s="19">
        <f>1/E4</f>
        <v>0.27777777777777779</v>
      </c>
      <c r="G4" s="20">
        <v>3</v>
      </c>
      <c r="H4" s="19">
        <f>G4/E4</f>
        <v>0.83333333333333337</v>
      </c>
      <c r="I4" s="21">
        <f>H4*24</f>
        <v>20</v>
      </c>
      <c r="J4" s="26"/>
    </row>
    <row r="5" spans="1:10" ht="22.5" customHeight="1" x14ac:dyDescent="0.3">
      <c r="A5" s="25"/>
      <c r="B5" s="5" t="s">
        <v>1</v>
      </c>
      <c r="C5" s="2">
        <v>4</v>
      </c>
      <c r="D5" s="8">
        <v>1.5</v>
      </c>
      <c r="E5" s="2">
        <f t="shared" ref="E5:E6" si="0">0.7*C5+0.3*D5</f>
        <v>3.25</v>
      </c>
      <c r="F5" s="10">
        <f t="shared" ref="F5:F6" si="1">1/E5</f>
        <v>0.30769230769230771</v>
      </c>
      <c r="G5" s="3">
        <v>3</v>
      </c>
      <c r="H5" s="10">
        <f t="shared" ref="H5:H6" si="2">G5/E5</f>
        <v>0.92307692307692313</v>
      </c>
      <c r="I5" s="15">
        <f t="shared" ref="I5:I6" si="3">H5*24</f>
        <v>22.153846153846153</v>
      </c>
      <c r="J5" s="26"/>
    </row>
    <row r="6" spans="1:10" ht="22.5" customHeight="1" thickBot="1" x14ac:dyDescent="0.35">
      <c r="A6" s="25"/>
      <c r="B6" s="6" t="s">
        <v>2</v>
      </c>
      <c r="C6" s="16">
        <v>2.4</v>
      </c>
      <c r="D6" s="9">
        <v>3.2</v>
      </c>
      <c r="E6" s="16">
        <f t="shared" si="0"/>
        <v>2.6399999999999997</v>
      </c>
      <c r="F6" s="11">
        <f t="shared" si="1"/>
        <v>0.37878787878787884</v>
      </c>
      <c r="G6" s="17">
        <v>2</v>
      </c>
      <c r="H6" s="11">
        <f t="shared" si="2"/>
        <v>0.75757575757575768</v>
      </c>
      <c r="I6" s="18">
        <f t="shared" si="3"/>
        <v>18.181818181818183</v>
      </c>
      <c r="J6" s="26"/>
    </row>
    <row r="7" spans="1:10" ht="5.25" customHeight="1" thickBot="1" x14ac:dyDescent="0.35">
      <c r="A7" s="27"/>
      <c r="B7" s="28"/>
      <c r="C7" s="28"/>
      <c r="D7" s="28"/>
      <c r="E7" s="28"/>
      <c r="F7" s="28"/>
      <c r="G7" s="28"/>
      <c r="H7" s="28"/>
      <c r="I7" s="28"/>
      <c r="J7" s="29"/>
    </row>
    <row r="10" spans="1:10" ht="17.25" thickBot="1" x14ac:dyDescent="0.35"/>
    <row r="11" spans="1:10" ht="17.25" thickBot="1" x14ac:dyDescent="0.35">
      <c r="C11" s="30" t="str">
        <f>C2</f>
        <v>Contract-A</v>
      </c>
      <c r="D11" s="13" t="str">
        <f>D2</f>
        <v>Contract-B</v>
      </c>
    </row>
    <row r="12" spans="1:10" ht="17.25" thickBot="1" x14ac:dyDescent="0.35">
      <c r="C12" s="30" t="str">
        <f t="shared" ref="C12:D15" si="4">C3</f>
        <v>Tp hours</v>
      </c>
      <c r="D12" s="13" t="str">
        <f t="shared" si="4"/>
        <v>Tp hours</v>
      </c>
    </row>
    <row r="13" spans="1:10" ht="17.25" thickBot="1" x14ac:dyDescent="0.35">
      <c r="C13" s="30">
        <f t="shared" si="4"/>
        <v>3</v>
      </c>
      <c r="D13" s="13">
        <f t="shared" si="4"/>
        <v>5</v>
      </c>
      <c r="E13" s="31">
        <f>SUMPRODUCT(C13:D13,$C$17:$D$17)</f>
        <v>72</v>
      </c>
      <c r="F13" s="1" t="s">
        <v>17</v>
      </c>
      <c r="G13" s="34">
        <f>G4*24</f>
        <v>72</v>
      </c>
    </row>
    <row r="14" spans="1:10" ht="17.25" thickBot="1" x14ac:dyDescent="0.35">
      <c r="C14" s="30">
        <f t="shared" si="4"/>
        <v>4</v>
      </c>
      <c r="D14" s="13">
        <f t="shared" si="4"/>
        <v>1.5</v>
      </c>
      <c r="E14" s="32">
        <f t="shared" ref="E14:E15" si="5">SUMPRODUCT(C14:D14,$C$17:$D$17)</f>
        <v>34.000000000000014</v>
      </c>
      <c r="F14" s="1" t="s">
        <v>17</v>
      </c>
      <c r="G14" s="34">
        <f t="shared" ref="G14:G15" si="6">G5*24</f>
        <v>72</v>
      </c>
    </row>
    <row r="15" spans="1:10" ht="17.25" thickBot="1" x14ac:dyDescent="0.35">
      <c r="C15" s="30">
        <f t="shared" si="4"/>
        <v>2.4</v>
      </c>
      <c r="D15" s="13">
        <f t="shared" si="4"/>
        <v>3.2</v>
      </c>
      <c r="E15" s="32">
        <f t="shared" si="5"/>
        <v>48</v>
      </c>
      <c r="F15" s="1" t="s">
        <v>17</v>
      </c>
      <c r="G15" s="34">
        <f t="shared" si="6"/>
        <v>48</v>
      </c>
    </row>
    <row r="16" spans="1:10" ht="17.25" thickBot="1" x14ac:dyDescent="0.35">
      <c r="C16" s="30">
        <v>100</v>
      </c>
      <c r="D16" s="13">
        <v>140</v>
      </c>
      <c r="E16" s="33">
        <f>SUMPRODUCT(C16:D16,$C$17:$D$17)</f>
        <v>2080</v>
      </c>
      <c r="F16" s="1" t="s">
        <v>17</v>
      </c>
      <c r="G16" s="34"/>
    </row>
    <row r="17" spans="2:9" ht="17.25" thickBot="1" x14ac:dyDescent="0.35">
      <c r="C17" s="40">
        <v>4.0000000000000053</v>
      </c>
      <c r="D17" s="41">
        <v>11.999999999999996</v>
      </c>
    </row>
    <row r="19" spans="2:9" ht="17.25" thickBot="1" x14ac:dyDescent="0.35">
      <c r="B19" t="s">
        <v>21</v>
      </c>
      <c r="C19"/>
      <c r="D19"/>
      <c r="E19"/>
      <c r="F19"/>
      <c r="G19"/>
      <c r="H19"/>
      <c r="I19"/>
    </row>
    <row r="20" spans="2:9" x14ac:dyDescent="0.3">
      <c r="B20"/>
      <c r="C20" s="38"/>
      <c r="D20" s="38"/>
      <c r="E20" s="38" t="s">
        <v>24</v>
      </c>
      <c r="F20" s="38" t="s">
        <v>26</v>
      </c>
      <c r="G20" s="38" t="s">
        <v>28</v>
      </c>
      <c r="H20" s="38" t="s">
        <v>30</v>
      </c>
      <c r="I20" s="38" t="s">
        <v>30</v>
      </c>
    </row>
    <row r="21" spans="2:9" ht="17.25" thickBot="1" x14ac:dyDescent="0.35">
      <c r="B21"/>
      <c r="C21" s="39" t="s">
        <v>22</v>
      </c>
      <c r="D21" s="39" t="s">
        <v>23</v>
      </c>
      <c r="E21" s="39" t="s">
        <v>25</v>
      </c>
      <c r="F21" s="39" t="s">
        <v>27</v>
      </c>
      <c r="G21" s="39" t="s">
        <v>29</v>
      </c>
      <c r="H21" s="39" t="s">
        <v>31</v>
      </c>
      <c r="I21" s="39" t="s">
        <v>32</v>
      </c>
    </row>
    <row r="22" spans="2:9" x14ac:dyDescent="0.3">
      <c r="B22"/>
      <c r="C22" s="36" t="s">
        <v>38</v>
      </c>
      <c r="D22" s="36" t="s">
        <v>4</v>
      </c>
      <c r="E22" s="36">
        <v>17.217391304347824</v>
      </c>
      <c r="F22" s="36">
        <v>0</v>
      </c>
      <c r="G22" s="36">
        <v>1</v>
      </c>
      <c r="H22" s="36">
        <v>1.666666666666667</v>
      </c>
      <c r="I22" s="36">
        <v>0.25</v>
      </c>
    </row>
    <row r="23" spans="2:9" ht="17.25" thickBot="1" x14ac:dyDescent="0.35">
      <c r="B23"/>
      <c r="C23" s="37" t="s">
        <v>39</v>
      </c>
      <c r="D23" s="37" t="s">
        <v>4</v>
      </c>
      <c r="E23" s="37">
        <v>2.0869565217391326</v>
      </c>
      <c r="F23" s="37">
        <v>0</v>
      </c>
      <c r="G23" s="37">
        <v>1</v>
      </c>
      <c r="H23" s="37">
        <v>0.33333333333333331</v>
      </c>
      <c r="I23" s="37">
        <v>0.625</v>
      </c>
    </row>
    <row r="24" spans="2:9" x14ac:dyDescent="0.3">
      <c r="B24"/>
      <c r="C24"/>
      <c r="D24"/>
      <c r="E24"/>
      <c r="F24"/>
      <c r="G24"/>
      <c r="H24"/>
      <c r="I24"/>
    </row>
    <row r="25" spans="2:9" ht="17.25" thickBot="1" x14ac:dyDescent="0.35">
      <c r="B25" t="s">
        <v>33</v>
      </c>
      <c r="C25"/>
      <c r="D25"/>
      <c r="E25"/>
      <c r="F25"/>
      <c r="G25"/>
      <c r="H25"/>
      <c r="I25"/>
    </row>
    <row r="26" spans="2:9" x14ac:dyDescent="0.3">
      <c r="B26"/>
      <c r="C26" s="38"/>
      <c r="D26" s="38"/>
      <c r="E26" s="38" t="s">
        <v>24</v>
      </c>
      <c r="F26" s="38" t="s">
        <v>34</v>
      </c>
      <c r="G26" s="38" t="s">
        <v>36</v>
      </c>
      <c r="H26" s="38" t="s">
        <v>30</v>
      </c>
      <c r="I26" s="38" t="s">
        <v>30</v>
      </c>
    </row>
    <row r="27" spans="2:9" ht="17.25" thickBot="1" x14ac:dyDescent="0.35">
      <c r="B27"/>
      <c r="C27" s="39" t="s">
        <v>22</v>
      </c>
      <c r="D27" s="39" t="s">
        <v>23</v>
      </c>
      <c r="E27" s="39" t="s">
        <v>25</v>
      </c>
      <c r="F27" s="39" t="s">
        <v>35</v>
      </c>
      <c r="G27" s="39" t="s">
        <v>37</v>
      </c>
      <c r="H27" s="39" t="s">
        <v>31</v>
      </c>
      <c r="I27" s="39" t="s">
        <v>32</v>
      </c>
    </row>
    <row r="28" spans="2:9" x14ac:dyDescent="0.3">
      <c r="B28"/>
      <c r="C28" s="36" t="s">
        <v>40</v>
      </c>
      <c r="D28" s="36" t="s">
        <v>10</v>
      </c>
      <c r="E28" s="36">
        <v>62.086956521739133</v>
      </c>
      <c r="F28" s="36">
        <v>0</v>
      </c>
      <c r="G28" s="36">
        <v>72</v>
      </c>
      <c r="H28" s="36">
        <v>1E+30</v>
      </c>
      <c r="I28" s="36">
        <v>9.9130434782608603</v>
      </c>
    </row>
    <row r="29" spans="2:9" x14ac:dyDescent="0.3">
      <c r="B29"/>
      <c r="C29" s="36" t="s">
        <v>41</v>
      </c>
      <c r="D29" s="36" t="s">
        <v>10</v>
      </c>
      <c r="E29" s="36">
        <v>72</v>
      </c>
      <c r="F29" s="36">
        <v>8.6956521739130432E-2</v>
      </c>
      <c r="G29" s="36">
        <v>72</v>
      </c>
      <c r="H29" s="36">
        <v>8.0000000000000089</v>
      </c>
      <c r="I29" s="36">
        <v>37.999999999999957</v>
      </c>
    </row>
    <row r="30" spans="2:9" ht="17.25" thickBot="1" x14ac:dyDescent="0.35">
      <c r="B30"/>
      <c r="C30" s="37" t="s">
        <v>42</v>
      </c>
      <c r="D30" s="37" t="s">
        <v>10</v>
      </c>
      <c r="E30" s="37">
        <v>48</v>
      </c>
      <c r="F30" s="37">
        <v>0.27173913043478265</v>
      </c>
      <c r="G30" s="37">
        <v>48</v>
      </c>
      <c r="H30" s="37">
        <v>5.8838709677419292</v>
      </c>
      <c r="I30" s="37">
        <v>4.8000000000000043</v>
      </c>
    </row>
  </sheetData>
  <phoneticPr fontId="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Sensitivity Report 1</vt:lpstr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Asef-Vaziri, Ardavan</cp:lastModifiedBy>
  <dcterms:created xsi:type="dcterms:W3CDTF">2011-09-23T18:58:36Z</dcterms:created>
  <dcterms:modified xsi:type="dcterms:W3CDTF">2021-02-17T05:25:17Z</dcterms:modified>
</cp:coreProperties>
</file>