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public_html\CourseBase\Throughput\"/>
    </mc:Choice>
  </mc:AlternateContent>
  <bookViews>
    <workbookView xWindow="0" yWindow="0" windowWidth="9240" windowHeight="6780" activeTab="1"/>
  </bookViews>
  <sheets>
    <sheet name="Sheet1" sheetId="1" r:id="rId1"/>
    <sheet name="Sheet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4" i="2" l="1"/>
  <c r="B34" i="2"/>
  <c r="B33" i="2"/>
  <c r="A31" i="2"/>
  <c r="I8" i="2"/>
  <c r="I9" i="2"/>
  <c r="I7" i="2"/>
  <c r="A26" i="2"/>
  <c r="B23" i="2"/>
  <c r="A23" i="2"/>
  <c r="B21" i="2"/>
  <c r="A21" i="2"/>
  <c r="F19" i="2"/>
  <c r="D19" i="2"/>
  <c r="I9" i="1" l="1"/>
  <c r="I8" i="1"/>
  <c r="I6" i="1"/>
  <c r="J6" i="1"/>
  <c r="J4" i="1"/>
  <c r="J5" i="1"/>
  <c r="J3" i="1"/>
  <c r="I4" i="1"/>
  <c r="I5" i="1"/>
  <c r="I3" i="1"/>
  <c r="E4" i="1"/>
  <c r="H4" i="1" s="1"/>
  <c r="E5" i="1"/>
  <c r="H5" i="1" s="1"/>
  <c r="E3" i="1"/>
  <c r="F3" i="1" s="1"/>
  <c r="G3" i="1" s="1"/>
  <c r="H3" i="1" l="1"/>
  <c r="D8" i="1" s="1"/>
  <c r="D9" i="1" s="1"/>
  <c r="F5" i="1"/>
  <c r="G5" i="1" s="1"/>
  <c r="F4" i="1"/>
  <c r="G4" i="1" s="1"/>
  <c r="E6" i="1"/>
  <c r="E7" i="2" l="1"/>
  <c r="F7" i="2" s="1"/>
  <c r="D7" i="2"/>
  <c r="G7" i="2" s="1"/>
  <c r="H7" i="2" s="1"/>
  <c r="E8" i="2"/>
  <c r="F8" i="2" s="1"/>
  <c r="D9" i="2"/>
  <c r="G9" i="2" s="1"/>
  <c r="H9" i="2" s="1"/>
  <c r="E9" i="2" l="1"/>
  <c r="F9" i="2" s="1"/>
  <c r="C12" i="2"/>
  <c r="D8" i="2"/>
  <c r="G8" i="2" s="1"/>
  <c r="H8" i="2" s="1"/>
  <c r="C14" i="2" l="1"/>
</calcChain>
</file>

<file path=xl/sharedStrings.xml><?xml version="1.0" encoding="utf-8"?>
<sst xmlns="http://schemas.openxmlformats.org/spreadsheetml/2006/main" count="53" uniqueCount="48">
  <si>
    <t>UL-Sh</t>
  </si>
  <si>
    <t>UL-Med</t>
  </si>
  <si>
    <t>c</t>
  </si>
  <si>
    <t>Res</t>
  </si>
  <si>
    <t>R1</t>
  </si>
  <si>
    <t>R2</t>
  </si>
  <si>
    <t>R3</t>
  </si>
  <si>
    <t>Unit-Load</t>
  </si>
  <si>
    <t>Cap./R-U</t>
  </si>
  <si>
    <t>Cap Res Pool</t>
  </si>
  <si>
    <t>U Process</t>
  </si>
  <si>
    <t>R</t>
  </si>
  <si>
    <t>U</t>
  </si>
  <si>
    <t>ThFT</t>
  </si>
  <si>
    <t>Cap-Process</t>
  </si>
  <si>
    <t>Ii</t>
  </si>
  <si>
    <t>FT</t>
  </si>
  <si>
    <t>??</t>
  </si>
  <si>
    <t>Ip</t>
  </si>
  <si>
    <t>I</t>
  </si>
  <si>
    <t xml:space="preserve">1. Compute the VERY theoretical flow time for an aggregate product. </t>
  </si>
  <si>
    <r>
      <t xml:space="preserve">The theoretical unit loads for an aggregate policy (combination of all policies) in a law firm are: </t>
    </r>
    <r>
      <rPr>
        <sz val="11"/>
        <color rgb="FFFF0000"/>
        <rFont val="Book Antiqua"/>
        <family val="1"/>
      </rPr>
      <t/>
    </r>
  </si>
  <si>
    <t>Res.</t>
  </si>
  <si>
    <t>Tp</t>
  </si>
  <si>
    <t>CWF</t>
  </si>
  <si>
    <t xml:space="preserve">4 hours of Resource 1, 3 hours of Resource 2, and 2 hours of Resource 3. </t>
  </si>
  <si>
    <t xml:space="preserve">Capacity waste factor for resources 1 to 3 is 0.3, 0.1, and 0.3, respectively. </t>
  </si>
  <si>
    <t xml:space="preserve">Utilization of the bottleneck resource is </t>
  </si>
  <si>
    <t xml:space="preserve">There are 8 working hours per day. </t>
  </si>
  <si>
    <t>VThFT=</t>
  </si>
  <si>
    <t>2. Compute the theoretical flow time for an aggregate product.</t>
  </si>
  <si>
    <t>ThTp</t>
  </si>
  <si>
    <t>ThFT=</t>
  </si>
  <si>
    <t>3. Compute the daily theoretical capacity of the process.</t>
  </si>
  <si>
    <t>ThCap/hr</t>
  </si>
  <si>
    <t>ThCap/D</t>
  </si>
  <si>
    <t>4. Compute the daily capacity of the process.</t>
  </si>
  <si>
    <t>Cap/hr</t>
  </si>
  <si>
    <t>Cap/D</t>
  </si>
  <si>
    <t xml:space="preserve">5. Compute the cycle time. </t>
  </si>
  <si>
    <t xml:space="preserve">6. Compute the throughput per day if process utilization is </t>
  </si>
  <si>
    <t>.</t>
  </si>
  <si>
    <t>7. Compute the takt time.</t>
  </si>
  <si>
    <t>8. Compute the utilization of the most utilized resource.</t>
  </si>
  <si>
    <t xml:space="preserve">9. Compute the utilization of the least utilized resource. </t>
  </si>
  <si>
    <t xml:space="preserve">10. On average how many flow units are with the resources (in the processors) </t>
  </si>
  <si>
    <t xml:space="preserve">11. Suppose the number of flow units in all the waiting lines are </t>
  </si>
  <si>
    <t xml:space="preserve">units. Compute the flow time. (A day is 8 hours.)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</si>
</sst>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"/>
  </numFmts>
  <fonts count="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Book Antiqua"/>
      <family val="1"/>
    </font>
    <font>
      <sz val="11"/>
      <color rgb="FFFF0000"/>
      <name val="Book Antiqua"/>
      <family val="1"/>
    </font>
    <font>
      <sz val="11"/>
      <color rgb="FF00B05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0" fillId="2" borderId="6" xfId="0" applyFill="1" applyBorder="1"/>
    <xf numFmtId="0" fontId="0" fillId="2" borderId="2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2" fontId="0" fillId="2" borderId="0" xfId="0" applyNumberFormat="1" applyFill="1" applyBorder="1" applyAlignment="1">
      <alignment horizontal="center"/>
    </xf>
    <xf numFmtId="0" fontId="0" fillId="0" borderId="0" xfId="0" applyFill="1"/>
    <xf numFmtId="0" fontId="0" fillId="2" borderId="9" xfId="0" applyFill="1" applyBorder="1"/>
    <xf numFmtId="0" fontId="0" fillId="2" borderId="10" xfId="0" applyFill="1" applyBorder="1" applyAlignment="1">
      <alignment horizontal="center"/>
    </xf>
    <xf numFmtId="0" fontId="0" fillId="3" borderId="9" xfId="0" applyFill="1" applyBorder="1" applyAlignment="1">
      <alignment horizontal="right"/>
    </xf>
    <xf numFmtId="0" fontId="0" fillId="3" borderId="8" xfId="0" applyFill="1" applyBorder="1" applyAlignment="1">
      <alignment horizontal="center"/>
    </xf>
    <xf numFmtId="164" fontId="0" fillId="3" borderId="0" xfId="0" applyNumberFormat="1" applyFill="1"/>
    <xf numFmtId="0" fontId="0" fillId="3" borderId="11" xfId="0" applyFill="1" applyBorder="1"/>
    <xf numFmtId="164" fontId="0" fillId="3" borderId="10" xfId="0" applyNumberFormat="1" applyFill="1" applyBorder="1"/>
    <xf numFmtId="0" fontId="0" fillId="3" borderId="10" xfId="0" applyFill="1" applyBorder="1" applyAlignment="1">
      <alignment horizontal="left"/>
    </xf>
    <xf numFmtId="0" fontId="0" fillId="4" borderId="9" xfId="0" applyFill="1" applyBorder="1" applyAlignment="1">
      <alignment horizontal="right"/>
    </xf>
    <xf numFmtId="0" fontId="0" fillId="4" borderId="11" xfId="0" applyFill="1" applyBorder="1" applyAlignment="1">
      <alignment horizontal="left"/>
    </xf>
    <xf numFmtId="0" fontId="2" fillId="0" borderId="0" xfId="0" applyFont="1" applyAlignment="1">
      <alignment horizontal="left" vertical="center" readingOrder="1"/>
    </xf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2" fillId="0" borderId="0" xfId="0" applyFont="1" applyAlignment="1">
      <alignment vertical="center" readingOrder="1"/>
    </xf>
    <xf numFmtId="0" fontId="1" fillId="0" borderId="0" xfId="0" applyFont="1"/>
    <xf numFmtId="0" fontId="1" fillId="0" borderId="0" xfId="0" applyFont="1" applyAlignment="1">
      <alignment horizontal="center"/>
    </xf>
    <xf numFmtId="2" fontId="0" fillId="0" borderId="0" xfId="0" applyNumberFormat="1" applyAlignment="1">
      <alignment horizontal="center"/>
    </xf>
    <xf numFmtId="9" fontId="0" fillId="0" borderId="0" xfId="0" applyNumberFormat="1"/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zoomScale="130" zoomScaleNormal="130" workbookViewId="0">
      <selection activeCell="I10" sqref="I10"/>
    </sheetView>
  </sheetViews>
  <sheetFormatPr defaultRowHeight="15" x14ac:dyDescent="0.25"/>
  <cols>
    <col min="1" max="1" width="4.140625" bestFit="1" customWidth="1"/>
    <col min="2" max="2" width="6" bestFit="1" customWidth="1"/>
    <col min="3" max="3" width="7.85546875" bestFit="1" customWidth="1"/>
    <col min="4" max="4" width="7" customWidth="1"/>
    <col min="5" max="5" width="9.5703125" bestFit="1" customWidth="1"/>
    <col min="6" max="6" width="8" customWidth="1"/>
    <col min="7" max="7" width="12.28515625" bestFit="1" customWidth="1"/>
    <col min="8" max="8" width="12.28515625" customWidth="1"/>
  </cols>
  <sheetData>
    <row r="1" spans="1:11" x14ac:dyDescent="0.25">
      <c r="A1" s="4"/>
      <c r="B1" s="7">
        <v>0.6</v>
      </c>
      <c r="C1" s="7">
        <v>0.4</v>
      </c>
      <c r="D1" s="13"/>
      <c r="E1" s="3" t="s">
        <v>7</v>
      </c>
      <c r="F1" s="2" t="s">
        <v>8</v>
      </c>
      <c r="G1" s="2" t="s">
        <v>9</v>
      </c>
      <c r="H1" s="2" t="s">
        <v>9</v>
      </c>
      <c r="I1" s="8" t="s">
        <v>12</v>
      </c>
    </row>
    <row r="2" spans="1:11" ht="15.75" thickBot="1" x14ac:dyDescent="0.3">
      <c r="A2" s="5" t="s">
        <v>3</v>
      </c>
      <c r="B2" s="8" t="s">
        <v>0</v>
      </c>
      <c r="C2" s="8" t="s">
        <v>1</v>
      </c>
      <c r="D2" s="14" t="s">
        <v>2</v>
      </c>
      <c r="E2" s="3"/>
      <c r="F2" s="2"/>
      <c r="G2" s="2"/>
      <c r="H2" s="2"/>
      <c r="I2" s="1"/>
    </row>
    <row r="3" spans="1:11" ht="15.75" thickBot="1" x14ac:dyDescent="0.3">
      <c r="A3" s="5" t="s">
        <v>4</v>
      </c>
      <c r="B3" s="9">
        <v>6</v>
      </c>
      <c r="C3" s="7">
        <v>8</v>
      </c>
      <c r="D3" s="13">
        <v>5</v>
      </c>
      <c r="E3" s="3">
        <f>$B$1*B3+$C$1*C3</f>
        <v>6.8</v>
      </c>
      <c r="F3" s="3">
        <f>1/E3</f>
        <v>0.14705882352941177</v>
      </c>
      <c r="G3" s="3">
        <f>F3*D3</f>
        <v>0.73529411764705888</v>
      </c>
      <c r="H3" s="3">
        <f>D3/E3</f>
        <v>0.73529411764705888</v>
      </c>
      <c r="I3" s="20">
        <f>$D$9/H3</f>
        <v>0.79999999999999993</v>
      </c>
      <c r="J3" s="21">
        <f>I3*D3</f>
        <v>3.9999999999999996</v>
      </c>
    </row>
    <row r="4" spans="1:11" ht="15.75" thickBot="1" x14ac:dyDescent="0.3">
      <c r="A4" s="5" t="s">
        <v>5</v>
      </c>
      <c r="B4" s="10">
        <v>1</v>
      </c>
      <c r="C4" s="8">
        <v>3</v>
      </c>
      <c r="D4" s="14">
        <v>3</v>
      </c>
      <c r="E4" s="3">
        <f t="shared" ref="E4:E5" si="0">$B$1*B4+$C$1*C4</f>
        <v>1.8000000000000003</v>
      </c>
      <c r="F4" s="3">
        <f t="shared" ref="F4:F5" si="1">1/E4</f>
        <v>0.55555555555555547</v>
      </c>
      <c r="G4" s="3">
        <f t="shared" ref="G4:G5" si="2">F4*D4</f>
        <v>1.6666666666666665</v>
      </c>
      <c r="H4" s="3">
        <f t="shared" ref="H4:H5" si="3">D4/E4</f>
        <v>1.6666666666666665</v>
      </c>
      <c r="I4" s="20">
        <f t="shared" ref="I4:I5" si="4">$D$9/H4</f>
        <v>0.35294117647058826</v>
      </c>
      <c r="J4" s="21">
        <f t="shared" ref="J4:J5" si="5">I4*D4</f>
        <v>1.0588235294117647</v>
      </c>
    </row>
    <row r="5" spans="1:11" ht="15.75" thickBot="1" x14ac:dyDescent="0.3">
      <c r="A5" s="6" t="s">
        <v>6</v>
      </c>
      <c r="B5" s="11">
        <v>2</v>
      </c>
      <c r="C5" s="12">
        <v>2</v>
      </c>
      <c r="D5" s="14">
        <v>2</v>
      </c>
      <c r="E5" s="3">
        <f t="shared" si="0"/>
        <v>2</v>
      </c>
      <c r="F5" s="3">
        <f t="shared" si="1"/>
        <v>0.5</v>
      </c>
      <c r="G5" s="3">
        <f t="shared" si="2"/>
        <v>1</v>
      </c>
      <c r="H5" s="3">
        <f t="shared" si="3"/>
        <v>1</v>
      </c>
      <c r="I5" s="20">
        <f t="shared" si="4"/>
        <v>0.58823529411764708</v>
      </c>
      <c r="J5" s="21">
        <f t="shared" si="5"/>
        <v>1.1764705882352942</v>
      </c>
    </row>
    <row r="6" spans="1:11" ht="15.75" thickBot="1" x14ac:dyDescent="0.3">
      <c r="D6" s="17" t="s">
        <v>13</v>
      </c>
      <c r="E6" s="18">
        <f>SUM(E3:E5)</f>
        <v>10.6</v>
      </c>
      <c r="F6" s="3" t="s">
        <v>13</v>
      </c>
      <c r="H6" s="19" t="s">
        <v>18</v>
      </c>
      <c r="I6" s="24">
        <f>D9*E6</f>
        <v>6.2352941176470589</v>
      </c>
      <c r="J6" s="23">
        <f>SUM(J3:J5)</f>
        <v>6.2352941176470589</v>
      </c>
      <c r="K6" s="22" t="s">
        <v>18</v>
      </c>
    </row>
    <row r="7" spans="1:11" ht="15.75" thickBot="1" x14ac:dyDescent="0.3">
      <c r="B7" s="2" t="s">
        <v>10</v>
      </c>
      <c r="C7" s="2"/>
      <c r="D7" s="15">
        <v>0.8</v>
      </c>
      <c r="F7" t="s">
        <v>16</v>
      </c>
      <c r="G7" t="s">
        <v>17</v>
      </c>
      <c r="H7" s="25" t="s">
        <v>15</v>
      </c>
      <c r="I7" s="26">
        <v>50</v>
      </c>
    </row>
    <row r="8" spans="1:11" x14ac:dyDescent="0.25">
      <c r="B8" s="2" t="s">
        <v>14</v>
      </c>
      <c r="C8" s="2"/>
      <c r="D8" s="2">
        <f>MIN(H3:H5)</f>
        <v>0.73529411764705888</v>
      </c>
      <c r="H8" t="s">
        <v>19</v>
      </c>
      <c r="I8">
        <f>SUM(I6:I7)</f>
        <v>56.235294117647058</v>
      </c>
    </row>
    <row r="9" spans="1:11" x14ac:dyDescent="0.25">
      <c r="B9" s="2" t="s">
        <v>11</v>
      </c>
      <c r="C9" s="2"/>
      <c r="D9" s="2">
        <f>D7*D8</f>
        <v>0.58823529411764708</v>
      </c>
      <c r="H9" s="16" t="s">
        <v>16</v>
      </c>
      <c r="I9" s="16">
        <f>I8/D9</f>
        <v>95.6</v>
      </c>
    </row>
    <row r="10" spans="1:11" x14ac:dyDescent="0.25">
      <c r="H10" s="16"/>
      <c r="I10" s="16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tabSelected="1" topLeftCell="A21" workbookViewId="0">
      <selection activeCell="A35" sqref="A35"/>
    </sheetView>
  </sheetViews>
  <sheetFormatPr defaultRowHeight="15" x14ac:dyDescent="0.25"/>
  <sheetData>
    <row r="1" spans="1:9" ht="16.5" x14ac:dyDescent="0.25">
      <c r="A1" s="27" t="s">
        <v>21</v>
      </c>
    </row>
    <row r="2" spans="1:9" x14ac:dyDescent="0.25">
      <c r="A2" t="s">
        <v>25</v>
      </c>
    </row>
    <row r="3" spans="1:9" x14ac:dyDescent="0.25">
      <c r="A3" t="s">
        <v>26</v>
      </c>
    </row>
    <row r="4" spans="1:9" x14ac:dyDescent="0.25">
      <c r="A4" t="s">
        <v>27</v>
      </c>
      <c r="E4">
        <v>0.8</v>
      </c>
      <c r="F4" t="s">
        <v>28</v>
      </c>
    </row>
    <row r="6" spans="1:9" x14ac:dyDescent="0.25">
      <c r="A6" s="29" t="s">
        <v>22</v>
      </c>
      <c r="B6" s="1" t="s">
        <v>31</v>
      </c>
      <c r="C6" s="1" t="s">
        <v>24</v>
      </c>
      <c r="D6" s="1" t="s">
        <v>23</v>
      </c>
      <c r="E6" s="1" t="s">
        <v>34</v>
      </c>
      <c r="F6" s="1" t="s">
        <v>35</v>
      </c>
      <c r="G6" s="1" t="s">
        <v>37</v>
      </c>
      <c r="H6" s="1" t="s">
        <v>38</v>
      </c>
      <c r="I6" s="1" t="s">
        <v>12</v>
      </c>
    </row>
    <row r="7" spans="1:9" x14ac:dyDescent="0.25">
      <c r="A7" s="29">
        <v>1</v>
      </c>
      <c r="B7" s="33">
        <v>4</v>
      </c>
      <c r="C7" s="1">
        <v>0.3</v>
      </c>
      <c r="D7" s="1">
        <f>B7/(1-C7)</f>
        <v>5.7142857142857144</v>
      </c>
      <c r="E7" s="1">
        <f>1/B7</f>
        <v>0.25</v>
      </c>
      <c r="F7" s="32">
        <f>E7*8</f>
        <v>2</v>
      </c>
      <c r="G7" s="31">
        <f>1/D7</f>
        <v>0.17499999999999999</v>
      </c>
      <c r="H7" s="32">
        <f>G7*8</f>
        <v>1.4</v>
      </c>
      <c r="I7">
        <f>$B$21/H7</f>
        <v>0.79999999999999993</v>
      </c>
    </row>
    <row r="8" spans="1:9" x14ac:dyDescent="0.25">
      <c r="A8" s="29">
        <v>2</v>
      </c>
      <c r="B8" s="33">
        <v>3</v>
      </c>
      <c r="C8" s="1">
        <v>0.1</v>
      </c>
      <c r="D8" s="1">
        <f>B8/(1-C8)</f>
        <v>3.333333333333333</v>
      </c>
      <c r="E8" s="1">
        <f>1/B8</f>
        <v>0.33333333333333331</v>
      </c>
      <c r="F8" s="1">
        <f t="shared" ref="F8:H9" si="0">E8*8</f>
        <v>2.6666666666666665</v>
      </c>
      <c r="G8">
        <f t="shared" ref="G8:G9" si="1">1/D8</f>
        <v>0.30000000000000004</v>
      </c>
      <c r="H8" s="1">
        <f t="shared" si="0"/>
        <v>2.4000000000000004</v>
      </c>
      <c r="I8">
        <f t="shared" ref="I8:I9" si="2">$B$21/H8</f>
        <v>0.46666666666666656</v>
      </c>
    </row>
    <row r="9" spans="1:9" x14ac:dyDescent="0.25">
      <c r="A9" s="29">
        <v>3</v>
      </c>
      <c r="B9" s="33">
        <v>2</v>
      </c>
      <c r="C9" s="1">
        <v>0.3</v>
      </c>
      <c r="D9" s="1">
        <f>B9/(1-C9)</f>
        <v>2.8571428571428572</v>
      </c>
      <c r="E9" s="1">
        <f>1/B9</f>
        <v>0.5</v>
      </c>
      <c r="F9" s="1">
        <f t="shared" si="0"/>
        <v>4</v>
      </c>
      <c r="G9">
        <f t="shared" si="1"/>
        <v>0.35</v>
      </c>
      <c r="H9" s="1">
        <f t="shared" si="0"/>
        <v>2.8</v>
      </c>
      <c r="I9" s="35">
        <f t="shared" si="2"/>
        <v>0.39999999999999997</v>
      </c>
    </row>
    <row r="10" spans="1:9" ht="16.5" x14ac:dyDescent="0.25">
      <c r="A10" s="27" t="s">
        <v>20</v>
      </c>
    </row>
    <row r="12" spans="1:9" x14ac:dyDescent="0.25">
      <c r="B12" s="28" t="s">
        <v>29</v>
      </c>
      <c r="C12" s="29">
        <f>SUM(B7:B9)</f>
        <v>9</v>
      </c>
    </row>
    <row r="13" spans="1:9" ht="16.5" x14ac:dyDescent="0.25">
      <c r="A13" s="30" t="s">
        <v>30</v>
      </c>
    </row>
    <row r="14" spans="1:9" x14ac:dyDescent="0.25">
      <c r="B14" s="28" t="s">
        <v>32</v>
      </c>
      <c r="C14">
        <f>SUM(D7:D9)</f>
        <v>11.904761904761905</v>
      </c>
    </row>
    <row r="17" spans="1:9" ht="16.5" x14ac:dyDescent="0.25">
      <c r="A17" s="30" t="s">
        <v>33</v>
      </c>
    </row>
    <row r="18" spans="1:9" ht="16.5" x14ac:dyDescent="0.25">
      <c r="A18" s="30" t="s">
        <v>36</v>
      </c>
    </row>
    <row r="19" spans="1:9" ht="16.5" x14ac:dyDescent="0.25">
      <c r="A19" s="30" t="s">
        <v>39</v>
      </c>
      <c r="D19">
        <f>1/G7</f>
        <v>5.7142857142857144</v>
      </c>
      <c r="F19">
        <f>8/H7</f>
        <v>5.7142857142857144</v>
      </c>
    </row>
    <row r="20" spans="1:9" ht="16.5" x14ac:dyDescent="0.25">
      <c r="A20" s="30" t="s">
        <v>40</v>
      </c>
      <c r="H20" s="34">
        <v>0.8</v>
      </c>
      <c r="I20" t="s">
        <v>41</v>
      </c>
    </row>
    <row r="21" spans="1:9" x14ac:dyDescent="0.25">
      <c r="A21">
        <f>H20*G7</f>
        <v>0.13999999999999999</v>
      </c>
      <c r="B21">
        <f>8*A21</f>
        <v>1.1199999999999999</v>
      </c>
    </row>
    <row r="22" spans="1:9" ht="16.5" x14ac:dyDescent="0.25">
      <c r="A22" s="30" t="s">
        <v>42</v>
      </c>
    </row>
    <row r="23" spans="1:9" x14ac:dyDescent="0.25">
      <c r="A23">
        <f>1/A21</f>
        <v>7.1428571428571432</v>
      </c>
      <c r="B23">
        <f>8/B21</f>
        <v>7.1428571428571432</v>
      </c>
    </row>
    <row r="25" spans="1:9" ht="16.5" x14ac:dyDescent="0.25">
      <c r="A25" s="30" t="s">
        <v>43</v>
      </c>
    </row>
    <row r="26" spans="1:9" x14ac:dyDescent="0.25">
      <c r="A26" s="34">
        <f>H20</f>
        <v>0.8</v>
      </c>
    </row>
    <row r="27" spans="1:9" ht="16.5" x14ac:dyDescent="0.25">
      <c r="A27" s="30" t="s">
        <v>44</v>
      </c>
    </row>
    <row r="29" spans="1:9" ht="16.5" x14ac:dyDescent="0.25">
      <c r="A29" s="30" t="s">
        <v>45</v>
      </c>
    </row>
    <row r="31" spans="1:9" x14ac:dyDescent="0.25">
      <c r="A31">
        <f>SUM(I7:I9)</f>
        <v>1.6666666666666665</v>
      </c>
    </row>
    <row r="32" spans="1:9" ht="16.5" x14ac:dyDescent="0.25">
      <c r="A32" s="30" t="s">
        <v>46</v>
      </c>
      <c r="H32">
        <v>10</v>
      </c>
      <c r="I32" t="s">
        <v>47</v>
      </c>
    </row>
    <row r="33" spans="1:2" x14ac:dyDescent="0.25">
      <c r="B33">
        <f>H32+A31</f>
        <v>11.666666666666666</v>
      </c>
    </row>
    <row r="34" spans="1:2" x14ac:dyDescent="0.25">
      <c r="A34">
        <f>B33/A21</f>
        <v>83.333333333333343</v>
      </c>
      <c r="B34">
        <f>B33/B21</f>
        <v>10.416666666666668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>CSU, Northridge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Asef-Vaziri, Ardavan</dc:creator>
  <cp:lastModifiedBy>thinuser</cp:lastModifiedBy>
  <dcterms:created xsi:type="dcterms:W3CDTF">2016-03-23T00:11:18Z</dcterms:created>
  <dcterms:modified xsi:type="dcterms:W3CDTF">2017-05-11T03:12:56Z</dcterms:modified>
</cp:coreProperties>
</file>