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TOC\TOCNew\"/>
    </mc:Choice>
  </mc:AlternateContent>
  <bookViews>
    <workbookView xWindow="0" yWindow="30" windowWidth="11355" windowHeight="3345" activeTab="1"/>
  </bookViews>
  <sheets>
    <sheet name="TOC-FirstExample" sheetId="12" r:id="rId1"/>
    <sheet name="LPFromTOC" sheetId="7" r:id="rId2"/>
    <sheet name="Sensitivity Report 2" sheetId="9" r:id="rId3"/>
    <sheet name="TOCFirstExExtend" sheetId="8" r:id="rId4"/>
    <sheet name="ROCFirstExExtendSol" sheetId="11" r:id="rId5"/>
    <sheet name="LPFromTOC (2)" sheetId="13" r:id="rId6"/>
  </sheets>
  <definedNames>
    <definedName name="solver_adj" localSheetId="1" hidden="1">LPFromTOC!$B$10:$C$10</definedName>
    <definedName name="solver_adj" localSheetId="5" hidden="1">'LPFromTOC (2)'!$B$10:$C$10</definedName>
    <definedName name="solver_adj" localSheetId="4" hidden="1">ROCFirstExExtendSol!$B$9:$E$9</definedName>
    <definedName name="solver_adj" localSheetId="3" hidden="1">TOCFirstExExtend!$B$9:$E$9</definedName>
    <definedName name="solver_cvg" localSheetId="1" hidden="1">0.0001</definedName>
    <definedName name="solver_cvg" localSheetId="5" hidden="1">0.0001</definedName>
    <definedName name="solver_cvg" localSheetId="4" hidden="1">0.0001</definedName>
    <definedName name="solver_cvg" localSheetId="3" hidden="1">0.0001</definedName>
    <definedName name="solver_drv" localSheetId="1" hidden="1">1</definedName>
    <definedName name="solver_drv" localSheetId="5" hidden="1">1</definedName>
    <definedName name="solver_drv" localSheetId="4" hidden="1">1</definedName>
    <definedName name="solver_drv" localSheetId="3" hidden="1">1</definedName>
    <definedName name="solver_est" localSheetId="1" hidden="1">1</definedName>
    <definedName name="solver_est" localSheetId="5" hidden="1">1</definedName>
    <definedName name="solver_est" localSheetId="4" hidden="1">1</definedName>
    <definedName name="solver_est" localSheetId="3" hidden="1">1</definedName>
    <definedName name="solver_itr" localSheetId="1" hidden="1">100</definedName>
    <definedName name="solver_itr" localSheetId="5" hidden="1">100</definedName>
    <definedName name="solver_itr" localSheetId="4" hidden="1">100</definedName>
    <definedName name="solver_itr" localSheetId="3" hidden="1">100</definedName>
    <definedName name="solver_lhs1" localSheetId="1" hidden="1">LPFromTOC!$D$3:$D$8</definedName>
    <definedName name="solver_lhs1" localSheetId="5" hidden="1">'LPFromTOC (2)'!$D$3:$D$8</definedName>
    <definedName name="solver_lhs1" localSheetId="4" hidden="1">ROCFirstExExtendSol!$F$2:$F$7</definedName>
    <definedName name="solver_lhs1" localSheetId="3" hidden="1">TOCFirstExExtend!$F$2:$F$7</definedName>
    <definedName name="solver_lin" localSheetId="1" hidden="1">1</definedName>
    <definedName name="solver_lin" localSheetId="5" hidden="1">1</definedName>
    <definedName name="solver_lin" localSheetId="4" hidden="1">1</definedName>
    <definedName name="solver_lin" localSheetId="3" hidden="1">1</definedName>
    <definedName name="solver_neg" localSheetId="1" hidden="1">1</definedName>
    <definedName name="solver_neg" localSheetId="5" hidden="1">1</definedName>
    <definedName name="solver_neg" localSheetId="4" hidden="1">1</definedName>
    <definedName name="solver_neg" localSheetId="3" hidden="1">1</definedName>
    <definedName name="solver_num" localSheetId="1" hidden="1">1</definedName>
    <definedName name="solver_num" localSheetId="5" hidden="1">1</definedName>
    <definedName name="solver_num" localSheetId="4" hidden="1">1</definedName>
    <definedName name="solver_num" localSheetId="3" hidden="1">1</definedName>
    <definedName name="solver_nwt" localSheetId="1" hidden="1">1</definedName>
    <definedName name="solver_nwt" localSheetId="5" hidden="1">1</definedName>
    <definedName name="solver_nwt" localSheetId="4" hidden="1">1</definedName>
    <definedName name="solver_nwt" localSheetId="3" hidden="1">1</definedName>
    <definedName name="solver_opt" localSheetId="1" hidden="1">LPFromTOC!$D$9</definedName>
    <definedName name="solver_opt" localSheetId="5" hidden="1">'LPFromTOC (2)'!$D$9</definedName>
    <definedName name="solver_opt" localSheetId="4" hidden="1">ROCFirstExExtendSol!$F$8</definedName>
    <definedName name="solver_opt" localSheetId="3" hidden="1">TOCFirstExExtend!$F$8</definedName>
    <definedName name="solver_pre" localSheetId="1" hidden="1">0.000001</definedName>
    <definedName name="solver_pre" localSheetId="5" hidden="1">0.000001</definedName>
    <definedName name="solver_pre" localSheetId="4" hidden="1">0.000001</definedName>
    <definedName name="solver_pre" localSheetId="3" hidden="1">0.000001</definedName>
    <definedName name="solver_rel1" localSheetId="1" hidden="1">1</definedName>
    <definedName name="solver_rel1" localSheetId="5" hidden="1">1</definedName>
    <definedName name="solver_rel1" localSheetId="4" hidden="1">1</definedName>
    <definedName name="solver_rel1" localSheetId="3" hidden="1">1</definedName>
    <definedName name="solver_rhs1" localSheetId="1" hidden="1">LPFromTOC!$F$3:$F$8</definedName>
    <definedName name="solver_rhs1" localSheetId="5" hidden="1">'LPFromTOC (2)'!$F$3:$F$8</definedName>
    <definedName name="solver_rhs1" localSheetId="4" hidden="1">ROCFirstExExtendSol!$H$2:$H$7</definedName>
    <definedName name="solver_rhs1" localSheetId="3" hidden="1">TOCFirstExExtend!$H$2:$H$7</definedName>
    <definedName name="solver_scl" localSheetId="1" hidden="1">2</definedName>
    <definedName name="solver_scl" localSheetId="5" hidden="1">2</definedName>
    <definedName name="solver_scl" localSheetId="4" hidden="1">2</definedName>
    <definedName name="solver_scl" localSheetId="3" hidden="1">2</definedName>
    <definedName name="solver_sho" localSheetId="1" hidden="1">2</definedName>
    <definedName name="solver_sho" localSheetId="5" hidden="1">2</definedName>
    <definedName name="solver_sho" localSheetId="4" hidden="1">2</definedName>
    <definedName name="solver_sho" localSheetId="3" hidden="1">2</definedName>
    <definedName name="solver_tim" localSheetId="1" hidden="1">100</definedName>
    <definedName name="solver_tim" localSheetId="5" hidden="1">100</definedName>
    <definedName name="solver_tim" localSheetId="4" hidden="1">100</definedName>
    <definedName name="solver_tim" localSheetId="3" hidden="1">100</definedName>
    <definedName name="solver_tol" localSheetId="1" hidden="1">0.05</definedName>
    <definedName name="solver_tol" localSheetId="5" hidden="1">0.05</definedName>
    <definedName name="solver_tol" localSheetId="4" hidden="1">0.05</definedName>
    <definedName name="solver_tol" localSheetId="3" hidden="1">0.05</definedName>
    <definedName name="solver_typ" localSheetId="1" hidden="1">1</definedName>
    <definedName name="solver_typ" localSheetId="5" hidden="1">1</definedName>
    <definedName name="solver_typ" localSheetId="4" hidden="1">1</definedName>
    <definedName name="solver_typ" localSheetId="3" hidden="1">1</definedName>
    <definedName name="solver_val" localSheetId="1" hidden="1">0</definedName>
    <definedName name="solver_val" localSheetId="5" hidden="1">0</definedName>
    <definedName name="solver_val" localSheetId="4" hidden="1">0</definedName>
    <definedName name="solver_val" localSheetId="3" hidden="1">0</definedName>
  </definedNames>
  <calcPr calcId="162913"/>
</workbook>
</file>

<file path=xl/calcChain.xml><?xml version="1.0" encoding="utf-8"?>
<calcChain xmlns="http://schemas.openxmlformats.org/spreadsheetml/2006/main">
  <c r="D9" i="13" l="1"/>
  <c r="D8" i="13"/>
  <c r="D7" i="13"/>
  <c r="D6" i="13"/>
  <c r="D5" i="13"/>
  <c r="D4" i="13"/>
  <c r="D3" i="13"/>
  <c r="P10" i="12"/>
  <c r="F8" i="8"/>
  <c r="P4" i="12"/>
  <c r="H4" i="12"/>
  <c r="P3" i="12"/>
  <c r="H3" i="12"/>
  <c r="A12" i="11"/>
  <c r="F8" i="11"/>
  <c r="F7" i="11"/>
  <c r="F6" i="11"/>
  <c r="F5" i="11"/>
  <c r="F4" i="11"/>
  <c r="F3" i="11"/>
  <c r="F2" i="11"/>
  <c r="D9" i="7"/>
  <c r="F7" i="8"/>
  <c r="F3" i="8"/>
  <c r="F4" i="8"/>
  <c r="F5" i="8"/>
  <c r="F6" i="8"/>
  <c r="F2" i="8"/>
  <c r="D8" i="7"/>
  <c r="D7" i="7"/>
  <c r="D6" i="7"/>
  <c r="D5" i="7"/>
  <c r="D4" i="7"/>
  <c r="D3" i="7"/>
</calcChain>
</file>

<file path=xl/sharedStrings.xml><?xml version="1.0" encoding="utf-8"?>
<sst xmlns="http://schemas.openxmlformats.org/spreadsheetml/2006/main" count="152" uniqueCount="62">
  <si>
    <t>Available</t>
  </si>
  <si>
    <t>&lt;=</t>
  </si>
  <si>
    <t>Needed</t>
  </si>
  <si>
    <t>Microsoft Excel 12.0 Sensitivity Report</t>
  </si>
  <si>
    <t>Adjustable Cells</t>
  </si>
  <si>
    <t>Cell</t>
  </si>
  <si>
    <t>Name</t>
  </si>
  <si>
    <t>Final</t>
  </si>
  <si>
    <t>Value</t>
  </si>
  <si>
    <t>Reduced</t>
  </si>
  <si>
    <t>Cost</t>
  </si>
  <si>
    <t>Objective</t>
  </si>
  <si>
    <t>Coefficient</t>
  </si>
  <si>
    <t>Allowable</t>
  </si>
  <si>
    <t>Increase</t>
  </si>
  <si>
    <t>Decrease</t>
  </si>
  <si>
    <t>Constraints</t>
  </si>
  <si>
    <t>Shadow</t>
  </si>
  <si>
    <t>Price</t>
  </si>
  <si>
    <t>Constraint</t>
  </si>
  <si>
    <t>R.H. Side</t>
  </si>
  <si>
    <t>$D$3</t>
  </si>
  <si>
    <t>$D$4</t>
  </si>
  <si>
    <t>$D$5</t>
  </si>
  <si>
    <t>$D$6</t>
  </si>
  <si>
    <t xml:space="preserve">Resource </t>
  </si>
  <si>
    <t>Resource A</t>
  </si>
  <si>
    <t>Resource B</t>
  </si>
  <si>
    <t>Resource C</t>
  </si>
  <si>
    <t>Resource D</t>
  </si>
  <si>
    <t>Product P</t>
  </si>
  <si>
    <t>Product Q</t>
  </si>
  <si>
    <t>Market P</t>
  </si>
  <si>
    <t>Market Q</t>
  </si>
  <si>
    <t>Worksheet: [Capacity.xlsx]LPFromTOC</t>
  </si>
  <si>
    <t>Report Created: 11/14/2010 4:07:52 PM</t>
  </si>
  <si>
    <t>$B$10</t>
  </si>
  <si>
    <t>$C$10</t>
  </si>
  <si>
    <t>Resource A Needed</t>
  </si>
  <si>
    <t>Resource B Needed</t>
  </si>
  <si>
    <t>Resource C Needed</t>
  </si>
  <si>
    <t>Resource D Needed</t>
  </si>
  <si>
    <t>$D$7</t>
  </si>
  <si>
    <t>Market P Needed</t>
  </si>
  <si>
    <t>$D$8</t>
  </si>
  <si>
    <t>Market Q Needed</t>
  </si>
  <si>
    <t>Product PJ</t>
  </si>
  <si>
    <t>Product QJ</t>
  </si>
  <si>
    <t>Weeks to pay back</t>
  </si>
  <si>
    <t>Product</t>
  </si>
  <si>
    <t>A</t>
  </si>
  <si>
    <t>B</t>
  </si>
  <si>
    <t>C</t>
  </si>
  <si>
    <t>D</t>
  </si>
  <si>
    <t>Profit Margin</t>
  </si>
  <si>
    <t>Demand</t>
  </si>
  <si>
    <t>P</t>
  </si>
  <si>
    <t>Q</t>
  </si>
  <si>
    <t>Capacity</t>
  </si>
  <si>
    <t>Sales Price (P)</t>
  </si>
  <si>
    <t>Variable Cost (V)</t>
  </si>
  <si>
    <t>Total Fixed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</si>
</sst>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A1A70"/>
      <name val="Times New Roman"/>
      <family val="1"/>
    </font>
    <font>
      <sz val="11"/>
      <color rgb="FF1A1A70"/>
      <name val="Times New Roman"/>
      <family val="1"/>
    </font>
    <font>
      <sz val="10"/>
      <name val="Arial"/>
      <family val="2"/>
    </font>
    <font>
      <b/>
      <sz val="11"/>
      <color indexed="18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Book Antiqua"/>
      <family val="1"/>
    </font>
    <font>
      <b/>
      <sz val="11"/>
      <color rgb="FF1A1A70"/>
      <name val="Book Antiqua"/>
      <family val="1"/>
    </font>
    <font>
      <b/>
      <sz val="11"/>
      <color theme="1"/>
      <name val="Book Antiqua"/>
      <family val="1"/>
    </font>
    <font>
      <sz val="11"/>
      <color rgb="FF1A1A70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4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10" xfId="0" applyFill="1" applyBorder="1" applyAlignment="1"/>
    <xf numFmtId="0" fontId="0" fillId="0" borderId="11" xfId="0" applyFill="1" applyBorder="1" applyAlignment="1"/>
    <xf numFmtId="0" fontId="0" fillId="0" borderId="11" xfId="0" applyNumberFormat="1" applyFill="1" applyBorder="1" applyAlignment="1"/>
    <xf numFmtId="0" fontId="3" fillId="0" borderId="12" xfId="0" applyFont="1" applyFill="1" applyBorder="1" applyAlignment="1">
      <alignment horizontal="left" vertical="top" wrapText="1" readingOrder="1"/>
    </xf>
    <xf numFmtId="0" fontId="3" fillId="0" borderId="3" xfId="0" applyFont="1" applyFill="1" applyBorder="1" applyAlignment="1">
      <alignment horizontal="left" vertical="top" wrapText="1" readingOrder="1"/>
    </xf>
    <xf numFmtId="0" fontId="3" fillId="0" borderId="2" xfId="0" applyFont="1" applyFill="1" applyBorder="1" applyAlignment="1">
      <alignment horizontal="left" vertical="top" wrapText="1" readingOrder="1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2" fontId="0" fillId="0" borderId="10" xfId="0" applyNumberFormat="1" applyFill="1" applyBorder="1" applyAlignment="1"/>
    <xf numFmtId="164" fontId="0" fillId="0" borderId="10" xfId="0" applyNumberFormat="1" applyFill="1" applyBorder="1" applyAlignment="1"/>
    <xf numFmtId="164" fontId="0" fillId="0" borderId="11" xfId="0" applyNumberFormat="1" applyFill="1" applyBorder="1" applyAlignment="1"/>
    <xf numFmtId="0" fontId="0" fillId="0" borderId="1" xfId="0" applyBorder="1"/>
    <xf numFmtId="0" fontId="0" fillId="0" borderId="2" xfId="0" applyBorder="1"/>
    <xf numFmtId="0" fontId="0" fillId="0" borderId="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3" xfId="0" applyBorder="1"/>
    <xf numFmtId="0" fontId="0" fillId="0" borderId="4" xfId="0" applyBorder="1"/>
    <xf numFmtId="0" fontId="0" fillId="0" borderId="17" xfId="0" applyBorder="1"/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21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19" xfId="0" applyFont="1" applyFill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 vertical="top" wrapText="1"/>
    </xf>
    <xf numFmtId="0" fontId="0" fillId="4" borderId="20" xfId="0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0" fillId="5" borderId="14" xfId="0" applyFill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2" xfId="0" applyFont="1" applyFill="1" applyBorder="1" applyAlignment="1">
      <alignment horizontal="center" vertical="top" wrapText="1" readingOrder="1"/>
    </xf>
    <xf numFmtId="0" fontId="3" fillId="0" borderId="4" xfId="0" applyFont="1" applyFill="1" applyBorder="1" applyAlignment="1">
      <alignment horizontal="center" vertical="top" wrapText="1" readingOrder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9" xfId="0" applyBorder="1" applyAlignment="1">
      <alignment horizontal="left"/>
    </xf>
    <xf numFmtId="0" fontId="2" fillId="0" borderId="18" xfId="0" applyFont="1" applyFill="1" applyBorder="1" applyAlignment="1">
      <alignment horizontal="left" vertical="top" wrapText="1" readingOrder="1"/>
    </xf>
    <xf numFmtId="0" fontId="1" fillId="0" borderId="1" xfId="0" applyFont="1" applyFill="1" applyBorder="1"/>
    <xf numFmtId="0" fontId="1" fillId="0" borderId="3" xfId="0" applyFont="1" applyFill="1" applyBorder="1"/>
    <xf numFmtId="0" fontId="1" fillId="0" borderId="2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3" xfId="0" applyFont="1" applyFill="1" applyBorder="1" applyAlignment="1">
      <alignment horizontal="left"/>
    </xf>
    <xf numFmtId="0" fontId="0" fillId="0" borderId="0" xfId="0" applyFill="1"/>
    <xf numFmtId="0" fontId="3" fillId="0" borderId="13" xfId="0" applyFont="1" applyFill="1" applyBorder="1" applyAlignment="1">
      <alignment horizontal="center" vertical="top" wrapText="1" readingOrder="1"/>
    </xf>
    <xf numFmtId="0" fontId="3" fillId="0" borderId="3" xfId="0" applyFont="1" applyFill="1" applyBorder="1" applyAlignment="1">
      <alignment horizontal="center" vertical="top" wrapText="1" readingOrder="1"/>
    </xf>
    <xf numFmtId="164" fontId="0" fillId="0" borderId="1" xfId="0" applyNumberFormat="1" applyFill="1" applyBorder="1" applyAlignment="1">
      <alignment horizontal="left"/>
    </xf>
    <xf numFmtId="0" fontId="0" fillId="0" borderId="13" xfId="0" applyFill="1" applyBorder="1" applyAlignment="1">
      <alignment horizontal="center"/>
    </xf>
    <xf numFmtId="0" fontId="3" fillId="0" borderId="5" xfId="0" applyFont="1" applyFill="1" applyBorder="1" applyAlignment="1">
      <alignment horizontal="left" vertical="top" wrapText="1" readingOrder="1"/>
    </xf>
    <xf numFmtId="0" fontId="3" fillId="0" borderId="0" xfId="0" applyFont="1" applyFill="1" applyBorder="1" applyAlignment="1">
      <alignment horizontal="center" vertical="top" wrapText="1" readingOrder="1"/>
    </xf>
    <xf numFmtId="0" fontId="3" fillId="0" borderId="5" xfId="0" applyFont="1" applyFill="1" applyBorder="1" applyAlignment="1">
      <alignment horizontal="center" vertical="top" wrapText="1" readingOrder="1"/>
    </xf>
    <xf numFmtId="164" fontId="0" fillId="0" borderId="4" xfId="0" applyNumberForma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3" fillId="0" borderId="15" xfId="0" applyFont="1" applyFill="1" applyBorder="1" applyAlignment="1">
      <alignment horizontal="left" vertical="top" wrapText="1" readingOrder="1"/>
    </xf>
    <xf numFmtId="0" fontId="3" fillId="0" borderId="14" xfId="0" applyFont="1" applyFill="1" applyBorder="1" applyAlignment="1">
      <alignment horizontal="center" vertical="top" wrapText="1" readingOrder="1"/>
    </xf>
    <xf numFmtId="164" fontId="0" fillId="0" borderId="17" xfId="0" applyNumberFormat="1" applyFill="1" applyBorder="1" applyAlignment="1">
      <alignment horizontal="left"/>
    </xf>
    <xf numFmtId="0" fontId="0" fillId="0" borderId="14" xfId="0" applyFill="1" applyBorder="1" applyAlignment="1">
      <alignment horizontal="center"/>
    </xf>
    <xf numFmtId="0" fontId="3" fillId="0" borderId="16" xfId="0" applyFont="1" applyFill="1" applyBorder="1" applyAlignment="1">
      <alignment horizontal="left" vertical="top" wrapText="1" readingOrder="1"/>
    </xf>
    <xf numFmtId="0" fontId="0" fillId="0" borderId="16" xfId="0" applyFill="1" applyBorder="1" applyAlignment="1">
      <alignment horizontal="center" readingOrder="1"/>
    </xf>
    <xf numFmtId="0" fontId="0" fillId="0" borderId="12" xfId="0" applyFill="1" applyBorder="1" applyAlignment="1">
      <alignment horizontal="left"/>
    </xf>
    <xf numFmtId="2" fontId="0" fillId="0" borderId="6" xfId="0" applyNumberFormat="1" applyFill="1" applyBorder="1" applyAlignment="1">
      <alignment horizontal="center" readingOrder="1"/>
    </xf>
    <xf numFmtId="1" fontId="0" fillId="0" borderId="7" xfId="0" applyNumberFormat="1" applyFill="1" applyBorder="1" applyAlignment="1">
      <alignment horizontal="center" readingOrder="1"/>
    </xf>
    <xf numFmtId="0" fontId="8" fillId="0" borderId="5" xfId="0" applyFont="1" applyFill="1" applyBorder="1" applyAlignment="1">
      <alignment horizontal="left" vertical="top" wrapText="1" readingOrder="1"/>
    </xf>
    <xf numFmtId="0" fontId="8" fillId="0" borderId="0" xfId="0" applyFont="1" applyFill="1" applyBorder="1" applyAlignment="1">
      <alignment horizontal="center" vertical="top" wrapText="1" readingOrder="1"/>
    </xf>
    <xf numFmtId="0" fontId="8" fillId="0" borderId="5" xfId="0" applyFont="1" applyFill="1" applyBorder="1" applyAlignment="1">
      <alignment horizontal="center" vertical="top" wrapText="1" readingOrder="1"/>
    </xf>
    <xf numFmtId="164" fontId="9" fillId="0" borderId="4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left" vertical="top" wrapText="1" readingOrder="1"/>
    </xf>
    <xf numFmtId="0" fontId="8" fillId="0" borderId="3" xfId="0" applyFont="1" applyFill="1" applyBorder="1" applyAlignment="1">
      <alignment horizontal="left" vertical="top" wrapText="1" readingOrder="1"/>
    </xf>
    <xf numFmtId="0" fontId="8" fillId="0" borderId="2" xfId="0" applyFont="1" applyFill="1" applyBorder="1" applyAlignment="1">
      <alignment horizontal="center" vertical="top" wrapText="1" readingOrder="1"/>
    </xf>
    <xf numFmtId="0" fontId="9" fillId="0" borderId="5" xfId="0" applyFont="1" applyFill="1" applyBorder="1" applyAlignment="1">
      <alignment horizontal="center" readingOrder="1"/>
    </xf>
    <xf numFmtId="164" fontId="9" fillId="0" borderId="1" xfId="0" applyNumberFormat="1" applyFont="1" applyFill="1" applyBorder="1" applyAlignment="1">
      <alignment horizontal="left"/>
    </xf>
    <xf numFmtId="0" fontId="9" fillId="0" borderId="1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 vertical="top" wrapText="1" readingOrder="1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0" borderId="18" xfId="0" applyFont="1" applyBorder="1" applyAlignment="1">
      <alignment horizontal="left" vertical="top" wrapText="1" readingOrder="1"/>
    </xf>
    <xf numFmtId="0" fontId="13" fillId="0" borderId="1" xfId="0" applyFont="1" applyBorder="1"/>
    <xf numFmtId="0" fontId="13" fillId="0" borderId="3" xfId="0" applyFont="1" applyBorder="1"/>
    <xf numFmtId="0" fontId="13" fillId="2" borderId="3" xfId="0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13" fillId="3" borderId="3" xfId="0" applyFont="1" applyFill="1" applyBorder="1" applyAlignment="1">
      <alignment horizontal="left"/>
    </xf>
    <xf numFmtId="0" fontId="14" fillId="0" borderId="3" xfId="0" applyFont="1" applyBorder="1" applyAlignment="1">
      <alignment horizontal="left" vertical="top" wrapText="1" readingOrder="1"/>
    </xf>
    <xf numFmtId="0" fontId="14" fillId="0" borderId="13" xfId="0" applyFont="1" applyBorder="1" applyAlignment="1">
      <alignment horizontal="center" vertical="top" wrapText="1" readingOrder="1"/>
    </xf>
    <xf numFmtId="0" fontId="14" fillId="0" borderId="3" xfId="0" applyFont="1" applyBorder="1" applyAlignment="1">
      <alignment horizontal="center" vertical="top" wrapText="1" readingOrder="1"/>
    </xf>
    <xf numFmtId="164" fontId="11" fillId="2" borderId="3" xfId="0" applyNumberFormat="1" applyFont="1" applyFill="1" applyBorder="1" applyAlignment="1">
      <alignment horizontal="left"/>
    </xf>
    <xf numFmtId="0" fontId="11" fillId="0" borderId="13" xfId="0" applyFont="1" applyBorder="1" applyAlignment="1">
      <alignment horizontal="center"/>
    </xf>
    <xf numFmtId="0" fontId="14" fillId="3" borderId="3" xfId="0" applyFont="1" applyFill="1" applyBorder="1" applyAlignment="1">
      <alignment horizontal="left" vertical="top" wrapText="1" readingOrder="1"/>
    </xf>
    <xf numFmtId="0" fontId="14" fillId="0" borderId="5" xfId="0" applyFont="1" applyBorder="1" applyAlignment="1">
      <alignment horizontal="left" vertical="top" wrapText="1" readingOrder="1"/>
    </xf>
    <xf numFmtId="0" fontId="14" fillId="0" borderId="0" xfId="0" applyFont="1" applyBorder="1" applyAlignment="1">
      <alignment horizontal="center" vertical="top" wrapText="1" readingOrder="1"/>
    </xf>
    <xf numFmtId="0" fontId="14" fillId="0" borderId="5" xfId="0" applyFont="1" applyBorder="1" applyAlignment="1">
      <alignment horizontal="center" vertical="top" wrapText="1" readingOrder="1"/>
    </xf>
    <xf numFmtId="164" fontId="11" fillId="2" borderId="5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3" borderId="5" xfId="0" applyFont="1" applyFill="1" applyBorder="1" applyAlignment="1">
      <alignment horizontal="left" vertical="top" wrapText="1" readingOrder="1"/>
    </xf>
    <xf numFmtId="0" fontId="11" fillId="0" borderId="0" xfId="0" applyFont="1" applyAlignment="1">
      <alignment horizontal="center"/>
    </xf>
    <xf numFmtId="0" fontId="14" fillId="0" borderId="14" xfId="0" applyFont="1" applyBorder="1" applyAlignment="1">
      <alignment horizontal="center" vertical="top" wrapText="1" readingOrder="1"/>
    </xf>
    <xf numFmtId="0" fontId="14" fillId="0" borderId="12" xfId="0" applyFont="1" applyBorder="1" applyAlignment="1">
      <alignment horizontal="center" vertical="top" wrapText="1" readingOrder="1"/>
    </xf>
    <xf numFmtId="164" fontId="11" fillId="2" borderId="12" xfId="0" applyNumberFormat="1" applyFont="1" applyFill="1" applyBorder="1" applyAlignment="1">
      <alignment horizontal="left"/>
    </xf>
    <xf numFmtId="0" fontId="11" fillId="0" borderId="14" xfId="0" applyFont="1" applyBorder="1" applyAlignment="1">
      <alignment horizontal="center"/>
    </xf>
    <xf numFmtId="0" fontId="14" fillId="3" borderId="12" xfId="0" applyFont="1" applyFill="1" applyBorder="1" applyAlignment="1">
      <alignment horizontal="left" vertical="top" wrapText="1" readingOrder="1"/>
    </xf>
    <xf numFmtId="0" fontId="14" fillId="0" borderId="3" xfId="0" applyFont="1" applyFill="1" applyBorder="1" applyAlignment="1">
      <alignment horizontal="left" vertical="top" wrapText="1" readingOrder="1"/>
    </xf>
    <xf numFmtId="0" fontId="14" fillId="0" borderId="2" xfId="0" applyFont="1" applyFill="1" applyBorder="1" applyAlignment="1">
      <alignment horizontal="center" vertical="top" wrapText="1" readingOrder="1"/>
    </xf>
    <xf numFmtId="0" fontId="11" fillId="0" borderId="5" xfId="0" applyFont="1" applyBorder="1" applyAlignment="1">
      <alignment horizontal="center" readingOrder="1"/>
    </xf>
    <xf numFmtId="0" fontId="14" fillId="0" borderId="12" xfId="0" applyFont="1" applyFill="1" applyBorder="1" applyAlignment="1">
      <alignment horizontal="left" vertical="top" wrapText="1" readingOrder="1"/>
    </xf>
    <xf numFmtId="0" fontId="11" fillId="0" borderId="16" xfId="0" applyFont="1" applyBorder="1" applyAlignment="1">
      <alignment horizontal="center" readingOrder="1"/>
    </xf>
    <xf numFmtId="0" fontId="14" fillId="0" borderId="12" xfId="0" applyFont="1" applyFill="1" applyBorder="1" applyAlignment="1">
      <alignment horizontal="center" vertical="top" wrapText="1" readingOrder="1"/>
    </xf>
    <xf numFmtId="0" fontId="14" fillId="0" borderId="4" xfId="0" applyFont="1" applyFill="1" applyBorder="1" applyAlignment="1">
      <alignment horizontal="center" vertical="top" wrapText="1" readingOrder="1"/>
    </xf>
    <xf numFmtId="0" fontId="11" fillId="6" borderId="12" xfId="0" applyFont="1" applyFill="1" applyBorder="1" applyAlignment="1">
      <alignment horizontal="left"/>
    </xf>
    <xf numFmtId="2" fontId="11" fillId="0" borderId="6" xfId="0" applyNumberFormat="1" applyFont="1" applyBorder="1" applyAlignment="1">
      <alignment horizontal="center" readingOrder="1"/>
    </xf>
    <xf numFmtId="1" fontId="11" fillId="0" borderId="7" xfId="0" applyNumberFormat="1" applyFont="1" applyBorder="1" applyAlignment="1">
      <alignment horizontal="center" readingOrder="1"/>
    </xf>
    <xf numFmtId="0" fontId="1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2"/>
  <sheetViews>
    <sheetView workbookViewId="0">
      <selection activeCell="G1" sqref="G1:G1048576"/>
    </sheetView>
  </sheetViews>
  <sheetFormatPr defaultRowHeight="15" x14ac:dyDescent="0.25"/>
  <cols>
    <col min="2" max="2" width="7.85546875" bestFit="1" customWidth="1"/>
    <col min="3" max="6" width="5.140625" customWidth="1"/>
    <col min="7" max="7" width="12.42578125" bestFit="1" customWidth="1"/>
    <col min="8" max="8" width="12.28515625" bestFit="1" customWidth="1"/>
    <col min="11" max="11" width="12.5703125" customWidth="1"/>
    <col min="12" max="15" width="5" bestFit="1" customWidth="1"/>
    <col min="16" max="16" width="14.140625" bestFit="1" customWidth="1"/>
  </cols>
  <sheetData>
    <row r="1" spans="2:17" ht="15.75" thickBot="1" x14ac:dyDescent="0.3"/>
    <row r="2" spans="2:17" ht="18" customHeight="1" thickBot="1" x14ac:dyDescent="0.3">
      <c r="B2" s="28" t="s">
        <v>49</v>
      </c>
      <c r="C2" s="29" t="s">
        <v>50</v>
      </c>
      <c r="D2" s="29" t="s">
        <v>51</v>
      </c>
      <c r="E2" s="29" t="s">
        <v>52</v>
      </c>
      <c r="F2" s="30" t="s">
        <v>53</v>
      </c>
      <c r="G2" s="31" t="s">
        <v>54</v>
      </c>
      <c r="H2" s="31" t="s">
        <v>54</v>
      </c>
      <c r="K2" s="32" t="s">
        <v>49</v>
      </c>
      <c r="L2" s="32" t="s">
        <v>50</v>
      </c>
      <c r="M2" s="33" t="s">
        <v>51</v>
      </c>
      <c r="N2" s="33" t="s">
        <v>52</v>
      </c>
      <c r="O2" s="34" t="s">
        <v>53</v>
      </c>
      <c r="P2" s="35" t="s">
        <v>54</v>
      </c>
      <c r="Q2" s="36" t="s">
        <v>55</v>
      </c>
    </row>
    <row r="3" spans="2:17" ht="17.25" thickTop="1" thickBot="1" x14ac:dyDescent="0.3">
      <c r="B3" s="37" t="s">
        <v>56</v>
      </c>
      <c r="C3" s="38">
        <v>15</v>
      </c>
      <c r="D3" s="38">
        <v>15</v>
      </c>
      <c r="E3" s="38">
        <v>15</v>
      </c>
      <c r="F3" s="39">
        <v>15</v>
      </c>
      <c r="H3" s="40">
        <f>90-45</f>
        <v>45</v>
      </c>
      <c r="K3" s="32" t="s">
        <v>56</v>
      </c>
      <c r="L3" s="32">
        <v>15</v>
      </c>
      <c r="M3" s="33">
        <v>15</v>
      </c>
      <c r="N3" s="33">
        <v>15</v>
      </c>
      <c r="O3" s="34">
        <v>15</v>
      </c>
      <c r="P3" s="41">
        <f>90-45</f>
        <v>45</v>
      </c>
      <c r="Q3" s="42">
        <v>110</v>
      </c>
    </row>
    <row r="4" spans="2:17" ht="17.25" thickTop="1" thickBot="1" x14ac:dyDescent="0.3">
      <c r="B4" s="43" t="s">
        <v>57</v>
      </c>
      <c r="C4" s="44">
        <v>10</v>
      </c>
      <c r="D4" s="44">
        <v>30</v>
      </c>
      <c r="E4" s="44">
        <v>5</v>
      </c>
      <c r="F4" s="45">
        <v>5</v>
      </c>
      <c r="H4" s="46">
        <f>100-40</f>
        <v>60</v>
      </c>
      <c r="K4" s="47" t="s">
        <v>57</v>
      </c>
      <c r="L4" s="47">
        <v>10</v>
      </c>
      <c r="M4" s="48">
        <v>30</v>
      </c>
      <c r="N4" s="48">
        <v>5</v>
      </c>
      <c r="O4" s="49">
        <v>5</v>
      </c>
      <c r="P4" s="50">
        <f>100-40</f>
        <v>60</v>
      </c>
      <c r="Q4" s="51">
        <v>60</v>
      </c>
    </row>
    <row r="5" spans="2:17" ht="16.5" customHeight="1" thickBot="1" x14ac:dyDescent="0.3">
      <c r="K5" s="52" t="s">
        <v>58</v>
      </c>
      <c r="L5" s="53">
        <v>2400</v>
      </c>
      <c r="M5" s="54">
        <v>2400</v>
      </c>
      <c r="N5" s="54">
        <v>2400</v>
      </c>
      <c r="O5" s="55">
        <v>2400</v>
      </c>
      <c r="P5" s="56"/>
    </row>
    <row r="6" spans="2:17" x14ac:dyDescent="0.25">
      <c r="K6" s="57"/>
      <c r="L6" s="57"/>
      <c r="M6" s="57"/>
      <c r="N6" s="57"/>
      <c r="O6" s="57"/>
      <c r="P6" s="57"/>
    </row>
    <row r="8" spans="2:17" ht="15.75" thickBot="1" x14ac:dyDescent="0.3"/>
    <row r="9" spans="2:17" ht="16.5" thickBot="1" x14ac:dyDescent="0.3">
      <c r="K9" s="32" t="s">
        <v>49</v>
      </c>
      <c r="L9" s="32" t="s">
        <v>50</v>
      </c>
      <c r="M9" s="33" t="s">
        <v>51</v>
      </c>
      <c r="N9" s="33" t="s">
        <v>52</v>
      </c>
      <c r="O9" s="34" t="s">
        <v>53</v>
      </c>
      <c r="P9" s="35" t="s">
        <v>54</v>
      </c>
      <c r="Q9" s="36" t="s">
        <v>55</v>
      </c>
    </row>
    <row r="10" spans="2:17" ht="15.75" x14ac:dyDescent="0.25">
      <c r="K10" s="32" t="s">
        <v>56</v>
      </c>
      <c r="L10" s="32">
        <v>15</v>
      </c>
      <c r="M10" s="33">
        <v>10</v>
      </c>
      <c r="N10" s="33">
        <v>15</v>
      </c>
      <c r="O10" s="34">
        <v>10</v>
      </c>
      <c r="P10" s="41">
        <f>90-45</f>
        <v>45</v>
      </c>
      <c r="Q10" s="42">
        <v>110</v>
      </c>
    </row>
    <row r="11" spans="2:17" ht="16.5" thickBot="1" x14ac:dyDescent="0.3">
      <c r="K11" s="47" t="s">
        <v>57</v>
      </c>
      <c r="L11" s="47">
        <v>10</v>
      </c>
      <c r="M11" s="48">
        <v>35</v>
      </c>
      <c r="N11" s="48">
        <v>5</v>
      </c>
      <c r="O11" s="49">
        <v>5</v>
      </c>
      <c r="P11" s="50">
        <v>55</v>
      </c>
      <c r="Q11" s="51">
        <v>60</v>
      </c>
    </row>
    <row r="12" spans="2:17" ht="16.5" thickBot="1" x14ac:dyDescent="0.3">
      <c r="K12" s="52" t="s">
        <v>58</v>
      </c>
      <c r="L12" s="53">
        <v>2400</v>
      </c>
      <c r="M12" s="54">
        <v>2400</v>
      </c>
      <c r="N12" s="54">
        <v>2400</v>
      </c>
      <c r="O12" s="55">
        <v>2400</v>
      </c>
      <c r="P12" s="5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I17" sqref="I17"/>
    </sheetView>
  </sheetViews>
  <sheetFormatPr defaultRowHeight="16.5" x14ac:dyDescent="0.3"/>
  <cols>
    <col min="1" max="1" width="11.85546875" style="105" bestFit="1" customWidth="1"/>
    <col min="2" max="2" width="10.42578125" style="105" bestFit="1" customWidth="1"/>
    <col min="3" max="3" width="11" style="105" bestFit="1" customWidth="1"/>
    <col min="4" max="4" width="8.85546875" style="105" bestFit="1" customWidth="1"/>
    <col min="5" max="5" width="3.5703125" style="105" bestFit="1" customWidth="1"/>
    <col min="6" max="6" width="10.7109375" style="105" bestFit="1" customWidth="1"/>
    <col min="7" max="8" width="9.140625" style="105"/>
    <col min="9" max="9" width="17.7109375" style="105" customWidth="1"/>
    <col min="10" max="11" width="6.85546875" style="140" customWidth="1"/>
    <col min="12" max="16384" width="9.140625" style="105"/>
  </cols>
  <sheetData>
    <row r="1" spans="1:11" ht="17.25" thickBot="1" x14ac:dyDescent="0.35"/>
    <row r="2" spans="1:11" ht="17.25" thickBot="1" x14ac:dyDescent="0.35">
      <c r="A2" s="106" t="s">
        <v>25</v>
      </c>
      <c r="B2" s="107" t="s">
        <v>30</v>
      </c>
      <c r="C2" s="108" t="s">
        <v>31</v>
      </c>
      <c r="D2" s="109" t="s">
        <v>2</v>
      </c>
      <c r="E2" s="110"/>
      <c r="F2" s="111" t="s">
        <v>0</v>
      </c>
      <c r="J2" s="140" t="s">
        <v>56</v>
      </c>
      <c r="K2" s="140" t="s">
        <v>57</v>
      </c>
    </row>
    <row r="3" spans="1:11" x14ac:dyDescent="0.3">
      <c r="A3" s="112" t="s">
        <v>26</v>
      </c>
      <c r="B3" s="113">
        <v>15</v>
      </c>
      <c r="C3" s="114">
        <v>10</v>
      </c>
      <c r="D3" s="115">
        <f>SUMPRODUCT(B3:C3,$B$10:$C$10)</f>
        <v>1800</v>
      </c>
      <c r="E3" s="116" t="s">
        <v>1</v>
      </c>
      <c r="F3" s="117">
        <v>2400</v>
      </c>
      <c r="I3" s="105" t="s">
        <v>59</v>
      </c>
      <c r="J3" s="140">
        <v>90</v>
      </c>
      <c r="K3" s="140">
        <v>100</v>
      </c>
    </row>
    <row r="4" spans="1:11" x14ac:dyDescent="0.3">
      <c r="A4" s="118" t="s">
        <v>27</v>
      </c>
      <c r="B4" s="119">
        <v>15</v>
      </c>
      <c r="C4" s="120">
        <v>30</v>
      </c>
      <c r="D4" s="121">
        <f>SUMPRODUCT(B4:C4,$B$10:$C$10)</f>
        <v>2400</v>
      </c>
      <c r="E4" s="122" t="s">
        <v>1</v>
      </c>
      <c r="F4" s="123">
        <v>2400</v>
      </c>
      <c r="I4" s="105" t="s">
        <v>60</v>
      </c>
      <c r="J4" s="140">
        <v>45</v>
      </c>
      <c r="K4" s="140">
        <v>40</v>
      </c>
    </row>
    <row r="5" spans="1:11" x14ac:dyDescent="0.3">
      <c r="A5" s="118" t="s">
        <v>28</v>
      </c>
      <c r="B5" s="119">
        <v>15</v>
      </c>
      <c r="C5" s="120">
        <v>5</v>
      </c>
      <c r="D5" s="121">
        <f>SUMPRODUCT(B5:C5,$B$10:$C$10)</f>
        <v>1650</v>
      </c>
      <c r="E5" s="122" t="s">
        <v>1</v>
      </c>
      <c r="F5" s="123">
        <v>2400</v>
      </c>
      <c r="I5" s="105" t="s">
        <v>61</v>
      </c>
      <c r="J5" s="124">
        <v>6000</v>
      </c>
      <c r="K5" s="124"/>
    </row>
    <row r="6" spans="1:11" ht="17.25" thickBot="1" x14ac:dyDescent="0.35">
      <c r="A6" s="118" t="s">
        <v>29</v>
      </c>
      <c r="B6" s="125">
        <v>15</v>
      </c>
      <c r="C6" s="126">
        <v>5</v>
      </c>
      <c r="D6" s="127">
        <f>SUMPRODUCT(B6:C6,$B$10:$C$10)</f>
        <v>1650</v>
      </c>
      <c r="E6" s="128" t="s">
        <v>1</v>
      </c>
      <c r="F6" s="129">
        <v>2400</v>
      </c>
    </row>
    <row r="7" spans="1:11" x14ac:dyDescent="0.3">
      <c r="A7" s="130" t="s">
        <v>32</v>
      </c>
      <c r="B7" s="131">
        <v>1</v>
      </c>
      <c r="C7" s="132"/>
      <c r="D7" s="115">
        <f>SUMPRODUCT(B7:C7,$B$10:$C$10)</f>
        <v>100</v>
      </c>
      <c r="E7" s="116" t="s">
        <v>1</v>
      </c>
      <c r="F7" s="117">
        <v>100</v>
      </c>
    </row>
    <row r="8" spans="1:11" ht="17.25" thickBot="1" x14ac:dyDescent="0.35">
      <c r="A8" s="133" t="s">
        <v>33</v>
      </c>
      <c r="B8" s="134"/>
      <c r="C8" s="135">
        <v>1</v>
      </c>
      <c r="D8" s="127">
        <f>SUMPRODUCT(B8:C8,$B$10:$C$10)</f>
        <v>30</v>
      </c>
      <c r="E8" s="128" t="s">
        <v>1</v>
      </c>
      <c r="F8" s="129">
        <v>50</v>
      </c>
    </row>
    <row r="9" spans="1:11" ht="17.25" thickBot="1" x14ac:dyDescent="0.35">
      <c r="B9" s="136">
        <v>45</v>
      </c>
      <c r="C9" s="136">
        <v>60</v>
      </c>
      <c r="D9" s="137">
        <f>SUMPRODUCT(B9:C9,$B$10:$C$10)-6000</f>
        <v>300</v>
      </c>
    </row>
    <row r="10" spans="1:11" ht="17.25" thickBot="1" x14ac:dyDescent="0.35">
      <c r="B10" s="138">
        <v>100</v>
      </c>
      <c r="C10" s="139">
        <v>30</v>
      </c>
    </row>
  </sheetData>
  <mergeCells count="1">
    <mergeCell ref="J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workbookViewId="0">
      <selection activeCell="A6" sqref="A6:H20"/>
    </sheetView>
  </sheetViews>
  <sheetFormatPr defaultRowHeight="15" x14ac:dyDescent="0.25"/>
  <cols>
    <col min="1" max="1" width="2.28515625" customWidth="1"/>
    <col min="2" max="2" width="6.140625" bestFit="1" customWidth="1"/>
    <col min="3" max="3" width="18.7109375" bestFit="1" customWidth="1"/>
    <col min="4" max="4" width="6.5703125" bestFit="1" customWidth="1"/>
    <col min="5" max="5" width="8.7109375" bestFit="1" customWidth="1"/>
    <col min="6" max="6" width="10.85546875" bestFit="1" customWidth="1"/>
    <col min="7" max="8" width="10" bestFit="1" customWidth="1"/>
  </cols>
  <sheetData>
    <row r="1" spans="1:8" x14ac:dyDescent="0.25">
      <c r="A1" s="2" t="s">
        <v>3</v>
      </c>
    </row>
    <row r="2" spans="1:8" x14ac:dyDescent="0.25">
      <c r="A2" s="2" t="s">
        <v>34</v>
      </c>
    </row>
    <row r="3" spans="1:8" x14ac:dyDescent="0.25">
      <c r="A3" s="2" t="s">
        <v>35</v>
      </c>
    </row>
    <row r="6" spans="1:8" ht="15.75" thickBot="1" x14ac:dyDescent="0.3">
      <c r="A6" t="s">
        <v>4</v>
      </c>
    </row>
    <row r="7" spans="1:8" x14ac:dyDescent="0.25">
      <c r="B7" s="9"/>
      <c r="C7" s="9"/>
      <c r="D7" s="9" t="s">
        <v>7</v>
      </c>
      <c r="E7" s="9" t="s">
        <v>9</v>
      </c>
      <c r="F7" s="9" t="s">
        <v>11</v>
      </c>
      <c r="G7" s="9" t="s">
        <v>13</v>
      </c>
      <c r="H7" s="9" t="s">
        <v>13</v>
      </c>
    </row>
    <row r="8" spans="1:8" ht="15.75" thickBot="1" x14ac:dyDescent="0.3">
      <c r="B8" s="10" t="s">
        <v>5</v>
      </c>
      <c r="C8" s="10" t="s">
        <v>6</v>
      </c>
      <c r="D8" s="10" t="s">
        <v>8</v>
      </c>
      <c r="E8" s="10" t="s">
        <v>10</v>
      </c>
      <c r="F8" s="10" t="s">
        <v>12</v>
      </c>
      <c r="G8" s="10" t="s">
        <v>14</v>
      </c>
      <c r="H8" s="10" t="s">
        <v>15</v>
      </c>
    </row>
    <row r="9" spans="1:8" x14ac:dyDescent="0.25">
      <c r="B9" s="3" t="s">
        <v>36</v>
      </c>
      <c r="C9" s="3" t="s">
        <v>30</v>
      </c>
      <c r="D9" s="11">
        <v>100.00000000000236</v>
      </c>
      <c r="E9" s="11">
        <v>0</v>
      </c>
      <c r="F9" s="3">
        <v>45.000000000066549</v>
      </c>
      <c r="G9" s="3">
        <v>1E+30</v>
      </c>
      <c r="H9" s="3">
        <v>14.999999999987448</v>
      </c>
    </row>
    <row r="10" spans="1:8" ht="15.75" thickBot="1" x14ac:dyDescent="0.3">
      <c r="B10" s="4" t="s">
        <v>37</v>
      </c>
      <c r="C10" s="4" t="s">
        <v>31</v>
      </c>
      <c r="D10" s="5">
        <v>29.999999999991982</v>
      </c>
      <c r="E10" s="5">
        <v>0</v>
      </c>
      <c r="F10" s="4">
        <v>60.000000000297604</v>
      </c>
      <c r="G10" s="4">
        <v>30.000000000044594</v>
      </c>
      <c r="H10" s="4">
        <v>60.000000000297597</v>
      </c>
    </row>
    <row r="12" spans="1:8" ht="15.75" thickBot="1" x14ac:dyDescent="0.3">
      <c r="A12" t="s">
        <v>16</v>
      </c>
    </row>
    <row r="13" spans="1:8" x14ac:dyDescent="0.25">
      <c r="B13" s="9"/>
      <c r="C13" s="9"/>
      <c r="D13" s="9" t="s">
        <v>7</v>
      </c>
      <c r="E13" s="9" t="s">
        <v>17</v>
      </c>
      <c r="F13" s="9" t="s">
        <v>19</v>
      </c>
      <c r="G13" s="9" t="s">
        <v>13</v>
      </c>
      <c r="H13" s="9" t="s">
        <v>13</v>
      </c>
    </row>
    <row r="14" spans="1:8" ht="15.75" thickBot="1" x14ac:dyDescent="0.3">
      <c r="B14" s="10" t="s">
        <v>5</v>
      </c>
      <c r="C14" s="10" t="s">
        <v>6</v>
      </c>
      <c r="D14" s="10" t="s">
        <v>8</v>
      </c>
      <c r="E14" s="10" t="s">
        <v>18</v>
      </c>
      <c r="F14" s="10" t="s">
        <v>20</v>
      </c>
      <c r="G14" s="10" t="s">
        <v>14</v>
      </c>
      <c r="H14" s="10" t="s">
        <v>15</v>
      </c>
    </row>
    <row r="15" spans="1:8" x14ac:dyDescent="0.25">
      <c r="B15" s="3" t="s">
        <v>21</v>
      </c>
      <c r="C15" s="3" t="s">
        <v>38</v>
      </c>
      <c r="D15" s="12">
        <v>1799.9999999999552</v>
      </c>
      <c r="E15" s="12">
        <v>0</v>
      </c>
      <c r="F15" s="3">
        <v>2400</v>
      </c>
      <c r="G15" s="3">
        <v>1E+30</v>
      </c>
      <c r="H15" s="3">
        <v>600.00000000036698</v>
      </c>
    </row>
    <row r="16" spans="1:8" x14ac:dyDescent="0.25">
      <c r="B16" s="3" t="s">
        <v>22</v>
      </c>
      <c r="C16" s="3" t="s">
        <v>39</v>
      </c>
      <c r="D16" s="12">
        <v>2399.9999999997949</v>
      </c>
      <c r="E16" s="12">
        <v>2.0000000000069473</v>
      </c>
      <c r="F16" s="3">
        <v>2400</v>
      </c>
      <c r="G16" s="3">
        <v>600.00000000088539</v>
      </c>
      <c r="H16" s="3">
        <v>900.00000000109719</v>
      </c>
    </row>
    <row r="17" spans="2:8" x14ac:dyDescent="0.25">
      <c r="B17" s="3" t="s">
        <v>23</v>
      </c>
      <c r="C17" s="3" t="s">
        <v>40</v>
      </c>
      <c r="D17" s="12">
        <v>1649.9999999999955</v>
      </c>
      <c r="E17" s="12">
        <v>0</v>
      </c>
      <c r="F17" s="3">
        <v>2400</v>
      </c>
      <c r="G17" s="3">
        <v>1E+30</v>
      </c>
      <c r="H17" s="3">
        <v>749.99999999939337</v>
      </c>
    </row>
    <row r="18" spans="2:8" x14ac:dyDescent="0.25">
      <c r="B18" s="3" t="s">
        <v>24</v>
      </c>
      <c r="C18" s="3" t="s">
        <v>41</v>
      </c>
      <c r="D18" s="12">
        <v>1649.9999999999955</v>
      </c>
      <c r="E18" s="12">
        <v>0</v>
      </c>
      <c r="F18" s="3">
        <v>2400</v>
      </c>
      <c r="G18" s="3">
        <v>1E+30</v>
      </c>
      <c r="H18" s="3">
        <v>749.99999999939337</v>
      </c>
    </row>
    <row r="19" spans="2:8" x14ac:dyDescent="0.25">
      <c r="B19" s="3" t="s">
        <v>42</v>
      </c>
      <c r="C19" s="3" t="s">
        <v>43</v>
      </c>
      <c r="D19" s="12">
        <v>100.00000000000236</v>
      </c>
      <c r="E19" s="12">
        <v>14.999999999990232</v>
      </c>
      <c r="F19" s="3">
        <v>100</v>
      </c>
      <c r="G19" s="3">
        <v>59.999999999971564</v>
      </c>
      <c r="H19" s="3">
        <v>40.00000000008508</v>
      </c>
    </row>
    <row r="20" spans="2:8" ht="15.75" thickBot="1" x14ac:dyDescent="0.3">
      <c r="B20" s="4" t="s">
        <v>44</v>
      </c>
      <c r="C20" s="4" t="s">
        <v>45</v>
      </c>
      <c r="D20" s="13">
        <v>29.999999999991982</v>
      </c>
      <c r="E20" s="13">
        <v>0</v>
      </c>
      <c r="F20" s="4">
        <v>50</v>
      </c>
      <c r="G20" s="4">
        <v>1E+30</v>
      </c>
      <c r="H20" s="4">
        <v>20.000000000005631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H9"/>
    </sheetView>
  </sheetViews>
  <sheetFormatPr defaultRowHeight="15" x14ac:dyDescent="0.25"/>
  <cols>
    <col min="1" max="1" width="10.85546875" bestFit="1" customWidth="1"/>
    <col min="4" max="4" width="10.140625" bestFit="1" customWidth="1"/>
    <col min="5" max="5" width="10.42578125" bestFit="1" customWidth="1"/>
  </cols>
  <sheetData>
    <row r="1" spans="1:9" ht="15.75" thickBot="1" x14ac:dyDescent="0.3">
      <c r="A1" t="s">
        <v>25</v>
      </c>
      <c r="B1" s="14" t="s">
        <v>30</v>
      </c>
      <c r="C1" s="15" t="s">
        <v>31</v>
      </c>
      <c r="D1" s="22" t="s">
        <v>46</v>
      </c>
      <c r="E1" s="15" t="s">
        <v>47</v>
      </c>
      <c r="F1" t="s">
        <v>2</v>
      </c>
      <c r="H1" t="s">
        <v>0</v>
      </c>
    </row>
    <row r="2" spans="1:9" x14ac:dyDescent="0.25">
      <c r="A2" s="14" t="s">
        <v>26</v>
      </c>
      <c r="B2" s="60">
        <v>15</v>
      </c>
      <c r="C2" s="25">
        <v>10</v>
      </c>
      <c r="D2" s="60">
        <v>15</v>
      </c>
      <c r="E2" s="25">
        <v>10</v>
      </c>
      <c r="F2" s="1">
        <f>SUMPRODUCT(B2:E2,$B$9:$E$9)</f>
        <v>0</v>
      </c>
      <c r="G2" s="1" t="s">
        <v>1</v>
      </c>
      <c r="H2" s="1">
        <v>2400</v>
      </c>
      <c r="I2" s="1"/>
    </row>
    <row r="3" spans="1:9" x14ac:dyDescent="0.25">
      <c r="A3" s="23" t="s">
        <v>27</v>
      </c>
      <c r="B3" s="61">
        <v>15</v>
      </c>
      <c r="C3" s="26">
        <v>30</v>
      </c>
      <c r="D3" s="61">
        <v>15</v>
      </c>
      <c r="E3" s="26">
        <v>30</v>
      </c>
      <c r="F3" s="1">
        <f t="shared" ref="F3:F6" si="0">SUMPRODUCT(B3:E3,$B$9:$E$9)</f>
        <v>0</v>
      </c>
      <c r="G3" s="1" t="s">
        <v>1</v>
      </c>
      <c r="H3" s="1">
        <v>4800</v>
      </c>
      <c r="I3" s="1"/>
    </row>
    <row r="4" spans="1:9" x14ac:dyDescent="0.25">
      <c r="A4" s="23" t="s">
        <v>28</v>
      </c>
      <c r="B4" s="61">
        <v>15</v>
      </c>
      <c r="C4" s="26">
        <v>5</v>
      </c>
      <c r="D4" s="61">
        <v>15</v>
      </c>
      <c r="E4" s="26">
        <v>5</v>
      </c>
      <c r="F4" s="1">
        <f t="shared" si="0"/>
        <v>0</v>
      </c>
      <c r="G4" s="1" t="s">
        <v>1</v>
      </c>
      <c r="H4" s="1">
        <v>2400</v>
      </c>
      <c r="I4" s="1"/>
    </row>
    <row r="5" spans="1:9" x14ac:dyDescent="0.25">
      <c r="A5" s="23" t="s">
        <v>29</v>
      </c>
      <c r="B5" s="61">
        <v>15</v>
      </c>
      <c r="C5" s="26">
        <v>5</v>
      </c>
      <c r="D5" s="61">
        <v>15</v>
      </c>
      <c r="E5" s="26">
        <v>5</v>
      </c>
      <c r="F5" s="1">
        <f t="shared" si="0"/>
        <v>0</v>
      </c>
      <c r="G5" s="1" t="s">
        <v>1</v>
      </c>
      <c r="H5" s="1">
        <v>2400</v>
      </c>
      <c r="I5" s="1"/>
    </row>
    <row r="6" spans="1:9" x14ac:dyDescent="0.25">
      <c r="A6" s="23" t="s">
        <v>32</v>
      </c>
      <c r="B6" s="61">
        <v>1</v>
      </c>
      <c r="C6" s="26"/>
      <c r="D6" s="61"/>
      <c r="E6" s="26"/>
      <c r="F6" s="1">
        <f t="shared" si="0"/>
        <v>0</v>
      </c>
      <c r="G6" s="1" t="s">
        <v>1</v>
      </c>
      <c r="H6" s="1">
        <v>100</v>
      </c>
      <c r="I6" s="1"/>
    </row>
    <row r="7" spans="1:9" ht="15.75" thickBot="1" x14ac:dyDescent="0.3">
      <c r="A7" s="24" t="s">
        <v>33</v>
      </c>
      <c r="B7" s="62"/>
      <c r="C7" s="27">
        <v>1</v>
      </c>
      <c r="D7" s="62"/>
      <c r="E7" s="27"/>
      <c r="F7" s="1">
        <f>SUMPRODUCT(B7:E7,$B$9:$E$9)</f>
        <v>0</v>
      </c>
      <c r="G7" s="1" t="s">
        <v>1</v>
      </c>
      <c r="H7" s="1">
        <v>50</v>
      </c>
      <c r="I7" s="1"/>
    </row>
    <row r="8" spans="1:9" ht="15.75" thickBot="1" x14ac:dyDescent="0.3">
      <c r="B8" s="57">
        <v>45</v>
      </c>
      <c r="C8" s="57">
        <v>60</v>
      </c>
      <c r="D8" s="57">
        <v>27</v>
      </c>
      <c r="E8" s="57">
        <v>40</v>
      </c>
      <c r="F8" s="66">
        <f>SUMPRODUCT(B8:E8,$B$9:$E$9)-6400</f>
        <v>-6400</v>
      </c>
      <c r="G8" s="1"/>
      <c r="H8" s="1"/>
      <c r="I8" s="1"/>
    </row>
    <row r="9" spans="1:9" ht="15.75" thickBot="1" x14ac:dyDescent="0.3">
      <c r="B9" s="63"/>
      <c r="C9" s="64"/>
      <c r="D9" s="64"/>
      <c r="E9" s="65"/>
      <c r="F9" s="1"/>
      <c r="G9" s="1"/>
      <c r="H9" s="1"/>
      <c r="I9" s="1"/>
    </row>
    <row r="10" spans="1:9" x14ac:dyDescent="0.25">
      <c r="B10" s="1"/>
      <c r="C10" s="1"/>
      <c r="D10" s="1"/>
      <c r="E10" s="1"/>
      <c r="F10" s="1"/>
      <c r="G10" s="1"/>
      <c r="H10" s="1"/>
      <c r="I10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H14" sqref="H14"/>
    </sheetView>
  </sheetViews>
  <sheetFormatPr defaultRowHeight="15" x14ac:dyDescent="0.25"/>
  <cols>
    <col min="1" max="1" width="10.85546875" bestFit="1" customWidth="1"/>
    <col min="5" max="5" width="10.140625" bestFit="1" customWidth="1"/>
  </cols>
  <sheetData>
    <row r="1" spans="1:9" ht="15.75" thickBot="1" x14ac:dyDescent="0.3">
      <c r="A1" t="s">
        <v>25</v>
      </c>
      <c r="B1" s="14" t="s">
        <v>30</v>
      </c>
      <c r="C1" s="15" t="s">
        <v>31</v>
      </c>
      <c r="D1" s="22" t="s">
        <v>46</v>
      </c>
      <c r="E1" s="15" t="s">
        <v>47</v>
      </c>
      <c r="F1" t="s">
        <v>2</v>
      </c>
      <c r="H1" t="s">
        <v>0</v>
      </c>
    </row>
    <row r="2" spans="1:9" x14ac:dyDescent="0.25">
      <c r="A2" s="14" t="s">
        <v>26</v>
      </c>
      <c r="B2" s="20">
        <v>15</v>
      </c>
      <c r="C2" s="21">
        <v>10</v>
      </c>
      <c r="D2" s="20">
        <v>15</v>
      </c>
      <c r="E2" s="21">
        <v>10</v>
      </c>
      <c r="F2" s="1">
        <f>SUMPRODUCT(B2:E2,$B$9:$E$9)</f>
        <v>2400</v>
      </c>
      <c r="G2" s="1" t="s">
        <v>1</v>
      </c>
      <c r="H2" s="1">
        <v>2400</v>
      </c>
      <c r="I2" s="1"/>
    </row>
    <row r="3" spans="1:9" x14ac:dyDescent="0.25">
      <c r="A3" s="23" t="s">
        <v>27</v>
      </c>
      <c r="B3" s="16">
        <v>15</v>
      </c>
      <c r="C3" s="17">
        <v>30</v>
      </c>
      <c r="D3" s="16">
        <v>15</v>
      </c>
      <c r="E3" s="17">
        <v>30</v>
      </c>
      <c r="F3" s="1">
        <f t="shared" ref="F3:F6" si="0">SUMPRODUCT(B3:E3,$B$9:$E$9)</f>
        <v>4800</v>
      </c>
      <c r="G3" s="1" t="s">
        <v>1</v>
      </c>
      <c r="H3" s="104">
        <v>4800</v>
      </c>
      <c r="I3" s="1"/>
    </row>
    <row r="4" spans="1:9" x14ac:dyDescent="0.25">
      <c r="A4" s="23" t="s">
        <v>28</v>
      </c>
      <c r="B4" s="16">
        <v>15</v>
      </c>
      <c r="C4" s="17">
        <v>5</v>
      </c>
      <c r="D4" s="16">
        <v>15</v>
      </c>
      <c r="E4" s="17">
        <v>5</v>
      </c>
      <c r="F4" s="1">
        <f t="shared" si="0"/>
        <v>1800.0000000000002</v>
      </c>
      <c r="G4" s="1" t="s">
        <v>1</v>
      </c>
      <c r="H4" s="1">
        <v>2400</v>
      </c>
      <c r="I4" s="1"/>
    </row>
    <row r="5" spans="1:9" x14ac:dyDescent="0.25">
      <c r="A5" s="23" t="s">
        <v>29</v>
      </c>
      <c r="B5" s="16">
        <v>15</v>
      </c>
      <c r="C5" s="17">
        <v>5</v>
      </c>
      <c r="D5" s="16">
        <v>15</v>
      </c>
      <c r="E5" s="17">
        <v>5</v>
      </c>
      <c r="F5" s="1">
        <f t="shared" si="0"/>
        <v>1800.0000000000002</v>
      </c>
      <c r="G5" s="1" t="s">
        <v>1</v>
      </c>
      <c r="H5" s="1">
        <v>2400</v>
      </c>
      <c r="I5" s="1"/>
    </row>
    <row r="6" spans="1:9" x14ac:dyDescent="0.25">
      <c r="A6" s="23" t="s">
        <v>32</v>
      </c>
      <c r="B6" s="16">
        <v>1</v>
      </c>
      <c r="C6" s="17"/>
      <c r="D6" s="16"/>
      <c r="E6" s="17"/>
      <c r="F6" s="1">
        <f t="shared" si="0"/>
        <v>80.000000000000014</v>
      </c>
      <c r="G6" s="1" t="s">
        <v>1</v>
      </c>
      <c r="H6" s="1">
        <v>100</v>
      </c>
      <c r="I6" s="1"/>
    </row>
    <row r="7" spans="1:9" ht="15.75" thickBot="1" x14ac:dyDescent="0.3">
      <c r="A7" s="24" t="s">
        <v>33</v>
      </c>
      <c r="B7" s="18"/>
      <c r="C7" s="19">
        <v>1</v>
      </c>
      <c r="D7" s="18"/>
      <c r="E7" s="19"/>
      <c r="F7" s="1">
        <f>SUMPRODUCT(B7:E7,$B$9:$E$9)</f>
        <v>50</v>
      </c>
      <c r="G7" s="1" t="s">
        <v>1</v>
      </c>
      <c r="H7" s="1">
        <v>50</v>
      </c>
      <c r="I7" s="1"/>
    </row>
    <row r="8" spans="1:9" x14ac:dyDescent="0.25">
      <c r="B8" s="1">
        <v>45</v>
      </c>
      <c r="C8" s="1">
        <v>60</v>
      </c>
      <c r="D8" s="1">
        <v>27</v>
      </c>
      <c r="E8" s="1">
        <v>40</v>
      </c>
      <c r="F8" s="1">
        <f>SUMPRODUCT(B8:E8,$B$9:$E$9)-6000-400</f>
        <v>3000</v>
      </c>
      <c r="G8" s="1"/>
      <c r="H8" s="1"/>
      <c r="I8" s="1"/>
    </row>
    <row r="9" spans="1:9" x14ac:dyDescent="0.25">
      <c r="B9" s="1">
        <v>80.000000000000014</v>
      </c>
      <c r="C9" s="1">
        <v>50</v>
      </c>
      <c r="D9" s="1">
        <v>0</v>
      </c>
      <c r="E9" s="1">
        <v>70</v>
      </c>
      <c r="F9" s="1"/>
      <c r="G9" s="1"/>
      <c r="H9" s="1"/>
      <c r="I9" s="1"/>
    </row>
    <row r="10" spans="1:9" x14ac:dyDescent="0.25">
      <c r="B10" s="1"/>
      <c r="C10" s="1"/>
      <c r="D10" s="1"/>
      <c r="E10" s="1"/>
      <c r="F10" s="1"/>
      <c r="G10" s="1"/>
      <c r="H10" s="1"/>
      <c r="I10" s="1"/>
    </row>
    <row r="12" spans="1:9" x14ac:dyDescent="0.25">
      <c r="A12">
        <f>100000/(3000-300)</f>
        <v>37.037037037037038</v>
      </c>
      <c r="B12" t="s">
        <v>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sqref="A1:F10"/>
    </sheetView>
  </sheetViews>
  <sheetFormatPr defaultRowHeight="15" x14ac:dyDescent="0.25"/>
  <cols>
    <col min="1" max="1" width="18.140625" customWidth="1"/>
    <col min="2" max="2" width="9.42578125" bestFit="1" customWidth="1"/>
    <col min="3" max="3" width="9.7109375" bestFit="1" customWidth="1"/>
  </cols>
  <sheetData>
    <row r="1" spans="1:7" ht="15.75" thickBot="1" x14ac:dyDescent="0.3"/>
    <row r="2" spans="1:7" ht="15.75" thickBot="1" x14ac:dyDescent="0.3">
      <c r="A2" s="67" t="s">
        <v>25</v>
      </c>
      <c r="B2" s="68" t="s">
        <v>30</v>
      </c>
      <c r="C2" s="69" t="s">
        <v>31</v>
      </c>
      <c r="D2" s="70" t="s">
        <v>2</v>
      </c>
      <c r="E2" s="71"/>
      <c r="F2" s="72" t="s">
        <v>0</v>
      </c>
      <c r="G2" s="73"/>
    </row>
    <row r="3" spans="1:7" x14ac:dyDescent="0.25">
      <c r="A3" s="7" t="s">
        <v>26</v>
      </c>
      <c r="B3" s="74">
        <v>15</v>
      </c>
      <c r="C3" s="75">
        <v>10</v>
      </c>
      <c r="D3" s="76">
        <f t="shared" ref="D3:D8" si="0">SUMPRODUCT(B3:C3,$B$10:$C$10)</f>
        <v>1899.9999999999827</v>
      </c>
      <c r="E3" s="77" t="s">
        <v>1</v>
      </c>
      <c r="F3" s="8">
        <v>2400</v>
      </c>
      <c r="G3" s="73"/>
    </row>
    <row r="4" spans="1:7" x14ac:dyDescent="0.25">
      <c r="A4" s="92" t="s">
        <v>27</v>
      </c>
      <c r="B4" s="93">
        <v>10</v>
      </c>
      <c r="C4" s="94">
        <v>35</v>
      </c>
      <c r="D4" s="95">
        <f t="shared" si="0"/>
        <v>2399.9999999999391</v>
      </c>
      <c r="E4" s="96" t="s">
        <v>1</v>
      </c>
      <c r="F4" s="97">
        <v>2400</v>
      </c>
      <c r="G4" s="73"/>
    </row>
    <row r="5" spans="1:7" x14ac:dyDescent="0.25">
      <c r="A5" s="78" t="s">
        <v>28</v>
      </c>
      <c r="B5" s="79">
        <v>15</v>
      </c>
      <c r="C5" s="80">
        <v>5</v>
      </c>
      <c r="D5" s="81">
        <f t="shared" si="0"/>
        <v>1699.9999999999914</v>
      </c>
      <c r="E5" s="82" t="s">
        <v>1</v>
      </c>
      <c r="F5" s="83">
        <v>2400</v>
      </c>
      <c r="G5" s="73"/>
    </row>
    <row r="6" spans="1:7" ht="15.75" thickBot="1" x14ac:dyDescent="0.3">
      <c r="A6" s="78" t="s">
        <v>29</v>
      </c>
      <c r="B6" s="84">
        <v>10</v>
      </c>
      <c r="C6" s="58">
        <v>5</v>
      </c>
      <c r="D6" s="85">
        <f t="shared" si="0"/>
        <v>1199.9999999999914</v>
      </c>
      <c r="E6" s="86" t="s">
        <v>1</v>
      </c>
      <c r="F6" s="87">
        <v>2400</v>
      </c>
      <c r="G6" s="73"/>
    </row>
    <row r="7" spans="1:7" x14ac:dyDescent="0.25">
      <c r="A7" s="98" t="s">
        <v>32</v>
      </c>
      <c r="B7" s="99">
        <v>1</v>
      </c>
      <c r="C7" s="100"/>
      <c r="D7" s="101">
        <f t="shared" si="0"/>
        <v>100</v>
      </c>
      <c r="E7" s="102" t="s">
        <v>1</v>
      </c>
      <c r="F7" s="103">
        <v>100</v>
      </c>
      <c r="G7" s="73"/>
    </row>
    <row r="8" spans="1:7" ht="15.75" thickBot="1" x14ac:dyDescent="0.3">
      <c r="A8" s="6" t="s">
        <v>33</v>
      </c>
      <c r="B8" s="88"/>
      <c r="C8" s="58">
        <v>1</v>
      </c>
      <c r="D8" s="85">
        <f t="shared" si="0"/>
        <v>39.999999999998266</v>
      </c>
      <c r="E8" s="86" t="s">
        <v>1</v>
      </c>
      <c r="F8" s="87">
        <v>50</v>
      </c>
      <c r="G8" s="73"/>
    </row>
    <row r="9" spans="1:7" ht="15.75" thickBot="1" x14ac:dyDescent="0.3">
      <c r="A9" s="73"/>
      <c r="B9" s="59">
        <v>45</v>
      </c>
      <c r="C9" s="59">
        <v>55</v>
      </c>
      <c r="D9" s="89">
        <f>SUMPRODUCT(B9:C9,$B$10:$C$10)-6000</f>
        <v>699.9999999999045</v>
      </c>
      <c r="E9" s="73"/>
      <c r="F9" s="73"/>
      <c r="G9" s="73"/>
    </row>
    <row r="10" spans="1:7" ht="15.75" thickBot="1" x14ac:dyDescent="0.3">
      <c r="A10" s="73"/>
      <c r="B10" s="90">
        <v>100</v>
      </c>
      <c r="C10" s="91">
        <v>39.999999999998266</v>
      </c>
      <c r="D10" s="73"/>
      <c r="E10" s="73"/>
      <c r="F10" s="73"/>
      <c r="G10" s="7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TOC-FirstExample</vt:lpstr>
      <vt:lpstr>LPFromTOC</vt:lpstr>
      <vt:lpstr>Sensitivity Report 2</vt:lpstr>
      <vt:lpstr>TOCFirstExExtend</vt:lpstr>
      <vt:lpstr>ROCFirstExExtendSol</vt:lpstr>
      <vt:lpstr>LPFromTOC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aa2035</dc:creator>
  <cp:lastModifiedBy>Asef-Vaziri, Ardavan</cp:lastModifiedBy>
  <dcterms:created xsi:type="dcterms:W3CDTF">2010-11-14T18:48:40Z</dcterms:created>
  <dcterms:modified xsi:type="dcterms:W3CDTF">2020-04-04T06:54:22Z</dcterms:modified>
</cp:coreProperties>
</file>