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OC\TOCNew\"/>
    </mc:Choice>
  </mc:AlternateContent>
  <bookViews>
    <workbookView xWindow="240" yWindow="135" windowWidth="20115" windowHeight="7935" activeTab="2"/>
  </bookViews>
  <sheets>
    <sheet name="Sheet1" sheetId="1" r:id="rId1"/>
    <sheet name="Sheet1 (2)" sheetId="6" r:id="rId2"/>
    <sheet name="SheetNew" sheetId="7" r:id="rId3"/>
    <sheet name="SheetNew (2)" sheetId="9" r:id="rId4"/>
    <sheet name="SheetNew (3)" sheetId="11" r:id="rId5"/>
    <sheet name="SheetNew (4)" sheetId="12" r:id="rId6"/>
    <sheet name="Sheet2" sheetId="2" r:id="rId7"/>
    <sheet name="Sheet3" sheetId="3" r:id="rId8"/>
  </sheets>
  <definedNames>
    <definedName name="solver_adj" localSheetId="0" hidden="1">Sheet1!$B$9:$C$9</definedName>
    <definedName name="solver_adj" localSheetId="1" hidden="1">'Sheet1 (2)'!$B$9:$E$9</definedName>
    <definedName name="solver_adj" localSheetId="2" hidden="1">SheetNew!$B$9:$C$9</definedName>
    <definedName name="solver_adj" localSheetId="3" hidden="1">'SheetNew (2)'!$B$9:$C$9</definedName>
    <definedName name="solver_adj" localSheetId="4" hidden="1">'SheetNew (3)'!$B$9:$E$9</definedName>
    <definedName name="solver_adj" localSheetId="5" hidden="1">'SheetNew (4)'!$B$9:$E$9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0" hidden="1">Sheet1!$D$2:$D$7</definedName>
    <definedName name="solver_lhs1" localSheetId="1" hidden="1">'Sheet1 (2)'!$F$2:$F$7</definedName>
    <definedName name="solver_lhs1" localSheetId="2" hidden="1">SheetNew!$D$2:$D$7</definedName>
    <definedName name="solver_lhs1" localSheetId="3" hidden="1">'SheetNew (2)'!$D$2:$D$7</definedName>
    <definedName name="solver_lhs1" localSheetId="4" hidden="1">'SheetNew (3)'!$F$2:$F$7</definedName>
    <definedName name="solver_lhs1" localSheetId="5" hidden="1">'SheetNew (4)'!$F$2:$F$7</definedName>
    <definedName name="solver_lhs2" localSheetId="0" hidden="1">Sheet1!$D$2:$D$6</definedName>
    <definedName name="solver_lhs2" localSheetId="1" hidden="1">'Sheet1 (2)'!$F$2:$F$7</definedName>
    <definedName name="solver_lhs2" localSheetId="2" hidden="1">SheetNew!$D$2:$D$6</definedName>
    <definedName name="solver_lhs2" localSheetId="3" hidden="1">'SheetNew (2)'!$D$2:$D$6</definedName>
    <definedName name="solver_lhs2" localSheetId="4" hidden="1">'SheetNew (3)'!$F$2:$F$7</definedName>
    <definedName name="solver_lhs2" localSheetId="5" hidden="1">'SheetNew (4)'!$F$2:$F$7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0" hidden="1">Sheet1!$D$8</definedName>
    <definedName name="solver_opt" localSheetId="1" hidden="1">'Sheet1 (2)'!$F$8</definedName>
    <definedName name="solver_opt" localSheetId="2" hidden="1">SheetNew!$D$8</definedName>
    <definedName name="solver_opt" localSheetId="3" hidden="1">'SheetNew (2)'!$D$8</definedName>
    <definedName name="solver_opt" localSheetId="4" hidden="1">'SheetNew (3)'!$F$8</definedName>
    <definedName name="solver_opt" localSheetId="5" hidden="1">'SheetNew (4)'!$F$8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bv" localSheetId="5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2" localSheetId="0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hs1" localSheetId="0" hidden="1">Sheet1!$F$2:$F$7</definedName>
    <definedName name="solver_rhs1" localSheetId="1" hidden="1">'Sheet1 (2)'!$H$2:$H$7</definedName>
    <definedName name="solver_rhs1" localSheetId="2" hidden="1">SheetNew!$F$2:$F$7</definedName>
    <definedName name="solver_rhs1" localSheetId="3" hidden="1">'SheetNew (2)'!$F$2:$F$7</definedName>
    <definedName name="solver_rhs1" localSheetId="4" hidden="1">'SheetNew (3)'!$H$2:$H$7</definedName>
    <definedName name="solver_rhs1" localSheetId="5" hidden="1">'SheetNew (4)'!$H$2:$H$7</definedName>
    <definedName name="solver_rhs2" localSheetId="0" hidden="1">Sheet1!$F$2:$F$6</definedName>
    <definedName name="solver_rhs2" localSheetId="1" hidden="1">'Sheet1 (2)'!$H$2:$H$7</definedName>
    <definedName name="solver_rhs2" localSheetId="2" hidden="1">SheetNew!$F$2:$F$6</definedName>
    <definedName name="solver_rhs2" localSheetId="3" hidden="1">'SheetNew (2)'!$F$2:$F$6</definedName>
    <definedName name="solver_rhs2" localSheetId="4" hidden="1">'SheetNew (3)'!$H$2:$H$7</definedName>
    <definedName name="solver_rhs2" localSheetId="5" hidden="1">'SheetNew (4)'!$H$2:$H$7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62913"/>
</workbook>
</file>

<file path=xl/calcChain.xml><?xml version="1.0" encoding="utf-8"?>
<calcChain xmlns="http://schemas.openxmlformats.org/spreadsheetml/2006/main">
  <c r="C14" i="12" l="1"/>
  <c r="C15" i="12" s="1"/>
  <c r="D14" i="12"/>
  <c r="D15" i="12" s="1"/>
  <c r="E14" i="12"/>
  <c r="E15" i="12" s="1"/>
  <c r="B14" i="12"/>
  <c r="B15" i="12" s="1"/>
  <c r="J14" i="12"/>
  <c r="J12" i="12"/>
  <c r="C11" i="12"/>
  <c r="B11" i="12"/>
  <c r="E11" i="12"/>
  <c r="D11" i="12"/>
  <c r="F7" i="12"/>
  <c r="F6" i="12"/>
  <c r="F5" i="12"/>
  <c r="F4" i="12"/>
  <c r="F3" i="12"/>
  <c r="F2" i="12"/>
  <c r="J14" i="11"/>
  <c r="J12" i="11"/>
  <c r="C11" i="11"/>
  <c r="B11" i="11"/>
  <c r="E8" i="11"/>
  <c r="E11" i="11" s="1"/>
  <c r="D8" i="11"/>
  <c r="D11" i="11" s="1"/>
  <c r="F7" i="11"/>
  <c r="F6" i="11"/>
  <c r="F5" i="11"/>
  <c r="F4" i="11"/>
  <c r="F3" i="11"/>
  <c r="F2" i="11"/>
  <c r="H16" i="9"/>
  <c r="C14" i="9"/>
  <c r="B14" i="9"/>
  <c r="C13" i="9"/>
  <c r="B13" i="9"/>
  <c r="C11" i="9"/>
  <c r="C12" i="9" s="1"/>
  <c r="B11" i="9"/>
  <c r="B12" i="9" s="1"/>
  <c r="D8" i="9"/>
  <c r="D7" i="9"/>
  <c r="D6" i="9"/>
  <c r="D5" i="9"/>
  <c r="D4" i="9"/>
  <c r="D3" i="9"/>
  <c r="D2" i="9"/>
  <c r="N6" i="7"/>
  <c r="N5" i="7"/>
  <c r="N4" i="7"/>
  <c r="N3" i="7"/>
  <c r="L6" i="7"/>
  <c r="L5" i="7"/>
  <c r="L4" i="7"/>
  <c r="L3" i="7"/>
  <c r="C13" i="7"/>
  <c r="B13" i="7"/>
  <c r="B14" i="7"/>
  <c r="H16" i="7"/>
  <c r="F8" i="12" l="1"/>
  <c r="F8" i="11"/>
  <c r="D8" i="7"/>
  <c r="C14" i="7"/>
  <c r="D5" i="7"/>
  <c r="M6" i="7"/>
  <c r="M3" i="7"/>
  <c r="K15" i="7"/>
  <c r="C11" i="7"/>
  <c r="C12" i="7" s="1"/>
  <c r="B11" i="7"/>
  <c r="B12" i="7" s="1"/>
  <c r="O6" i="7"/>
  <c r="D6" i="7"/>
  <c r="O5" i="7"/>
  <c r="M5" i="7"/>
  <c r="O4" i="7"/>
  <c r="M4" i="7"/>
  <c r="O3" i="7"/>
  <c r="D2" i="7" l="1"/>
  <c r="D3" i="7"/>
  <c r="D7" i="7"/>
  <c r="D4" i="7"/>
  <c r="J14" i="6"/>
  <c r="J12" i="6"/>
  <c r="D8" i="6"/>
  <c r="F8" i="6" s="1"/>
  <c r="E8" i="6"/>
  <c r="K15" i="1" l="1"/>
  <c r="O4" i="1"/>
  <c r="O5" i="1"/>
  <c r="O6" i="1"/>
  <c r="O3" i="1"/>
  <c r="F6" i="6"/>
  <c r="F7" i="6"/>
  <c r="F3" i="6"/>
  <c r="F4" i="6"/>
  <c r="F5" i="6"/>
  <c r="F2" i="6"/>
  <c r="D5" i="1"/>
  <c r="C11" i="6"/>
  <c r="D11" i="6"/>
  <c r="E11" i="6"/>
  <c r="B11" i="6"/>
  <c r="D8" i="1"/>
  <c r="M4" i="1"/>
  <c r="M5" i="1"/>
  <c r="M6" i="1"/>
  <c r="M3" i="1"/>
  <c r="C11" i="1"/>
  <c r="B11" i="1"/>
  <c r="B12" i="1" s="1"/>
  <c r="C12" i="1" l="1"/>
  <c r="D2" i="1"/>
  <c r="D4" i="1" l="1"/>
  <c r="D3" i="1"/>
  <c r="D7" i="1"/>
  <c r="D6" i="1"/>
</calcChain>
</file>

<file path=xl/sharedStrings.xml><?xml version="1.0" encoding="utf-8"?>
<sst xmlns="http://schemas.openxmlformats.org/spreadsheetml/2006/main" count="168" uniqueCount="30">
  <si>
    <t>change 36 to 42</t>
  </si>
  <si>
    <t>Change seconf 36 to 30</t>
  </si>
  <si>
    <t>Consumption</t>
  </si>
  <si>
    <t>Available</t>
  </si>
  <si>
    <t>Max Production</t>
  </si>
  <si>
    <t>R1</t>
  </si>
  <si>
    <t>R2</t>
  </si>
  <si>
    <t>R3</t>
  </si>
  <si>
    <t>R4</t>
  </si>
  <si>
    <t>Resource</t>
  </si>
  <si>
    <t>Market</t>
  </si>
  <si>
    <t>Market P1</t>
  </si>
  <si>
    <t>Market P2</t>
  </si>
  <si>
    <t>P1</t>
  </si>
  <si>
    <t>P2</t>
  </si>
  <si>
    <t>Needed</t>
  </si>
  <si>
    <t>&lt;=</t>
  </si>
  <si>
    <t>Profit</t>
  </si>
  <si>
    <t>Plan</t>
  </si>
  <si>
    <t>P3</t>
  </si>
  <si>
    <t>P4</t>
  </si>
  <si>
    <t>LHS</t>
  </si>
  <si>
    <t>RHS</t>
  </si>
  <si>
    <t>Produce 12 P1 and 1.14 P2 -257.12 loss</t>
  </si>
  <si>
    <t>Hours</t>
  </si>
  <si>
    <t>Profut/Hr</t>
  </si>
  <si>
    <t>Production</t>
  </si>
  <si>
    <t>Profit/Const</t>
  </si>
  <si>
    <t>This is just the same aij but new cj</t>
  </si>
  <si>
    <t>This is low cost and high cusoized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</si>
</sst>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sz val="11"/>
      <color rgb="FF00B050"/>
      <name val="Book Antiqua"/>
      <family val="1"/>
    </font>
    <font>
      <sz val="11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color rgb="FF00B050"/>
      <name val="Book Antiqua"/>
      <family val="1"/>
    </font>
    <font>
      <sz val="12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5" xfId="0" applyFont="1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0" xfId="0" applyFont="1" applyBorder="1"/>
    <xf numFmtId="0" fontId="8" fillId="0" borderId="1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3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0" borderId="0" xfId="0" applyFont="1" applyBorder="1"/>
    <xf numFmtId="0" fontId="13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2" fillId="0" borderId="7" xfId="0" applyFont="1" applyBorder="1"/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XFD1048576"/>
    </sheetView>
  </sheetViews>
  <sheetFormatPr defaultRowHeight="15.75" x14ac:dyDescent="0.25"/>
  <cols>
    <col min="1" max="1" width="9.85546875" style="92" bestFit="1" customWidth="1"/>
    <col min="2" max="9" width="9.140625" style="92"/>
    <col min="10" max="10" width="9.140625" style="92" bestFit="1" customWidth="1"/>
    <col min="11" max="11" width="9.28515625" style="92" bestFit="1" customWidth="1"/>
    <col min="12" max="12" width="12.85546875" style="92" bestFit="1" customWidth="1"/>
    <col min="13" max="13" width="15" style="92" bestFit="1" customWidth="1"/>
    <col min="14" max="14" width="12.85546875" style="92" bestFit="1" customWidth="1"/>
    <col min="15" max="15" width="15" style="92" bestFit="1" customWidth="1"/>
    <col min="16" max="16384" width="9.140625" style="92"/>
  </cols>
  <sheetData>
    <row r="1" spans="1:15" ht="16.5" thickBot="1" x14ac:dyDescent="0.3">
      <c r="A1" s="88"/>
      <c r="B1" s="89" t="s">
        <v>13</v>
      </c>
      <c r="C1" s="90" t="s">
        <v>14</v>
      </c>
      <c r="D1" s="91" t="s">
        <v>15</v>
      </c>
      <c r="E1" s="91"/>
      <c r="F1" s="90" t="s">
        <v>3</v>
      </c>
      <c r="L1" s="93" t="s">
        <v>13</v>
      </c>
      <c r="M1" s="93" t="s">
        <v>13</v>
      </c>
      <c r="N1" s="93" t="s">
        <v>14</v>
      </c>
      <c r="O1" s="93" t="s">
        <v>14</v>
      </c>
    </row>
    <row r="2" spans="1:15" ht="16.5" thickBot="1" x14ac:dyDescent="0.3">
      <c r="A2" s="88" t="s">
        <v>5</v>
      </c>
      <c r="B2" s="94">
        <v>5</v>
      </c>
      <c r="C2" s="95">
        <v>10</v>
      </c>
      <c r="D2" s="96">
        <f t="shared" ref="D2:D7" si="0">SUMPRODUCT(B2:C2,$B$9:$C$9)</f>
        <v>165</v>
      </c>
      <c r="E2" s="91" t="s">
        <v>16</v>
      </c>
      <c r="F2" s="95">
        <v>420</v>
      </c>
      <c r="J2" s="97" t="s">
        <v>9</v>
      </c>
      <c r="K2" s="98" t="s">
        <v>3</v>
      </c>
      <c r="L2" s="93" t="s">
        <v>2</v>
      </c>
      <c r="M2" s="93" t="s">
        <v>4</v>
      </c>
      <c r="N2" s="93" t="s">
        <v>2</v>
      </c>
      <c r="O2" s="93" t="s">
        <v>4</v>
      </c>
    </row>
    <row r="3" spans="1:15" x14ac:dyDescent="0.25">
      <c r="A3" s="99" t="s">
        <v>6</v>
      </c>
      <c r="B3" s="100">
        <v>10</v>
      </c>
      <c r="C3" s="101">
        <v>5</v>
      </c>
      <c r="D3" s="102">
        <f t="shared" si="0"/>
        <v>150</v>
      </c>
      <c r="E3" s="103" t="s">
        <v>16</v>
      </c>
      <c r="F3" s="101">
        <v>420</v>
      </c>
      <c r="G3" s="104"/>
      <c r="J3" s="99" t="s">
        <v>5</v>
      </c>
      <c r="K3" s="102">
        <v>420</v>
      </c>
      <c r="L3" s="105">
        <v>5</v>
      </c>
      <c r="M3" s="106">
        <f>K3/L3</f>
        <v>84</v>
      </c>
      <c r="N3" s="101">
        <v>10</v>
      </c>
      <c r="O3" s="106">
        <f>K3/N3</f>
        <v>42</v>
      </c>
    </row>
    <row r="4" spans="1:15" x14ac:dyDescent="0.25">
      <c r="A4" s="99" t="s">
        <v>7</v>
      </c>
      <c r="B4" s="100">
        <v>10</v>
      </c>
      <c r="C4" s="101">
        <v>20</v>
      </c>
      <c r="D4" s="102">
        <f t="shared" si="0"/>
        <v>330</v>
      </c>
      <c r="E4" s="103" t="s">
        <v>16</v>
      </c>
      <c r="F4" s="101">
        <v>420</v>
      </c>
      <c r="G4" s="104"/>
      <c r="J4" s="99" t="s">
        <v>6</v>
      </c>
      <c r="K4" s="102">
        <v>420</v>
      </c>
      <c r="L4" s="105">
        <v>15</v>
      </c>
      <c r="M4" s="106">
        <f>K4/L4</f>
        <v>28</v>
      </c>
      <c r="N4" s="101">
        <v>10</v>
      </c>
      <c r="O4" s="106">
        <f t="shared" ref="O4:O6" si="1">K4/N4</f>
        <v>42</v>
      </c>
    </row>
    <row r="5" spans="1:15" ht="17.25" thickBot="1" x14ac:dyDescent="0.35">
      <c r="A5" s="107" t="s">
        <v>8</v>
      </c>
      <c r="B5" s="108">
        <v>30</v>
      </c>
      <c r="C5" s="109">
        <v>15</v>
      </c>
      <c r="D5" s="110">
        <f t="shared" si="0"/>
        <v>450</v>
      </c>
      <c r="E5" s="111" t="s">
        <v>16</v>
      </c>
      <c r="F5" s="109">
        <v>450</v>
      </c>
      <c r="G5" s="104"/>
      <c r="J5" s="99" t="s">
        <v>7</v>
      </c>
      <c r="K5" s="102">
        <v>420</v>
      </c>
      <c r="L5" s="105">
        <v>5</v>
      </c>
      <c r="M5" s="106">
        <f>K5/L5</f>
        <v>84</v>
      </c>
      <c r="N5" s="101">
        <v>15</v>
      </c>
      <c r="O5" s="112">
        <f t="shared" si="1"/>
        <v>28</v>
      </c>
    </row>
    <row r="6" spans="1:15" ht="17.25" thickBot="1" x14ac:dyDescent="0.35">
      <c r="A6" s="88" t="s">
        <v>11</v>
      </c>
      <c r="B6" s="89">
        <v>1</v>
      </c>
      <c r="C6" s="90"/>
      <c r="D6" s="91">
        <f t="shared" si="0"/>
        <v>9</v>
      </c>
      <c r="E6" s="91" t="s">
        <v>16</v>
      </c>
      <c r="F6" s="90">
        <v>13</v>
      </c>
      <c r="J6" s="113" t="s">
        <v>8</v>
      </c>
      <c r="K6" s="114">
        <v>450</v>
      </c>
      <c r="L6" s="115">
        <v>30</v>
      </c>
      <c r="M6" s="116">
        <f>K6/L6</f>
        <v>15</v>
      </c>
      <c r="N6" s="101">
        <v>15</v>
      </c>
      <c r="O6" s="117">
        <f t="shared" si="1"/>
        <v>30</v>
      </c>
    </row>
    <row r="7" spans="1:15" ht="16.5" thickBot="1" x14ac:dyDescent="0.3">
      <c r="A7" s="118" t="s">
        <v>12</v>
      </c>
      <c r="B7" s="119"/>
      <c r="C7" s="120">
        <v>1</v>
      </c>
      <c r="D7" s="121">
        <f t="shared" si="0"/>
        <v>12</v>
      </c>
      <c r="E7" s="121" t="s">
        <v>16</v>
      </c>
      <c r="F7" s="120">
        <v>12</v>
      </c>
      <c r="J7" s="122" t="s">
        <v>10</v>
      </c>
      <c r="K7" s="123"/>
      <c r="L7" s="124"/>
      <c r="M7" s="125">
        <v>13</v>
      </c>
      <c r="N7" s="97"/>
      <c r="O7" s="126">
        <v>12</v>
      </c>
    </row>
    <row r="8" spans="1:15" ht="17.25" thickBot="1" x14ac:dyDescent="0.35">
      <c r="A8" s="127" t="s">
        <v>17</v>
      </c>
      <c r="B8" s="128">
        <v>120</v>
      </c>
      <c r="C8" s="129">
        <v>90</v>
      </c>
      <c r="D8" s="130">
        <f>SUMPRODUCT(B8:C8,$B$9:$C$9)-1800</f>
        <v>360</v>
      </c>
      <c r="E8" s="103"/>
      <c r="F8" s="131"/>
      <c r="G8" s="131"/>
    </row>
    <row r="9" spans="1:15" ht="17.25" thickBot="1" x14ac:dyDescent="0.35">
      <c r="A9" s="132" t="s">
        <v>18</v>
      </c>
      <c r="B9" s="133">
        <v>9</v>
      </c>
      <c r="C9" s="130">
        <v>12</v>
      </c>
      <c r="D9" s="103"/>
      <c r="E9" s="103"/>
      <c r="F9" s="131"/>
      <c r="G9" s="131"/>
    </row>
    <row r="10" spans="1:15" x14ac:dyDescent="0.25">
      <c r="D10" s="131"/>
      <c r="E10" s="131"/>
      <c r="F10" s="131"/>
    </row>
    <row r="11" spans="1:15" x14ac:dyDescent="0.25">
      <c r="B11" s="92">
        <f>SUM(B2:B5)</f>
        <v>55</v>
      </c>
      <c r="C11" s="92">
        <f>SUM(C2:C5)</f>
        <v>50</v>
      </c>
      <c r="D11" s="131"/>
      <c r="E11" s="131"/>
      <c r="F11" s="131"/>
    </row>
    <row r="12" spans="1:15" x14ac:dyDescent="0.25">
      <c r="B12" s="92">
        <f>B8/B11</f>
        <v>2.1818181818181817</v>
      </c>
      <c r="C12" s="92">
        <f>C8/C11</f>
        <v>1.8</v>
      </c>
      <c r="E12" s="92" t="s">
        <v>0</v>
      </c>
    </row>
    <row r="13" spans="1:15" x14ac:dyDescent="0.25">
      <c r="E13" s="92" t="s">
        <v>1</v>
      </c>
    </row>
    <row r="15" spans="1:15" x14ac:dyDescent="0.25">
      <c r="K15" s="92">
        <f>28*90</f>
        <v>2520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XFD1048576"/>
    </sheetView>
  </sheetViews>
  <sheetFormatPr defaultRowHeight="15.75" x14ac:dyDescent="0.25"/>
  <cols>
    <col min="1" max="1" width="10.140625" style="92" customWidth="1"/>
    <col min="2" max="16384" width="9.140625" style="92"/>
  </cols>
  <sheetData>
    <row r="1" spans="1:10" ht="16.5" thickBot="1" x14ac:dyDescent="0.3">
      <c r="A1" s="88"/>
      <c r="B1" s="89" t="s">
        <v>13</v>
      </c>
      <c r="C1" s="90" t="s">
        <v>14</v>
      </c>
      <c r="D1" s="91" t="s">
        <v>19</v>
      </c>
      <c r="E1" s="91" t="s">
        <v>20</v>
      </c>
      <c r="F1" s="134" t="s">
        <v>21</v>
      </c>
      <c r="G1" s="98"/>
      <c r="H1" s="135" t="s">
        <v>22</v>
      </c>
    </row>
    <row r="2" spans="1:10" x14ac:dyDescent="0.25">
      <c r="A2" s="88" t="s">
        <v>5</v>
      </c>
      <c r="B2" s="94">
        <v>5</v>
      </c>
      <c r="C2" s="95">
        <v>10</v>
      </c>
      <c r="D2" s="94">
        <v>5</v>
      </c>
      <c r="E2" s="96">
        <v>10</v>
      </c>
      <c r="F2" s="89">
        <f>SUMPRODUCT(B2:E2,$B$9:$E$9)</f>
        <v>210</v>
      </c>
      <c r="G2" s="91" t="s">
        <v>16</v>
      </c>
      <c r="H2" s="90">
        <v>420</v>
      </c>
    </row>
    <row r="3" spans="1:10" x14ac:dyDescent="0.25">
      <c r="A3" s="99" t="s">
        <v>6</v>
      </c>
      <c r="B3" s="100">
        <v>10</v>
      </c>
      <c r="C3" s="101">
        <v>5</v>
      </c>
      <c r="D3" s="100">
        <v>10</v>
      </c>
      <c r="E3" s="102">
        <v>5</v>
      </c>
      <c r="F3" s="128">
        <f t="shared" ref="F3:F7" si="0">SUMPRODUCT(B3:E3,$B$9:$E$9)</f>
        <v>240</v>
      </c>
      <c r="G3" s="103" t="s">
        <v>16</v>
      </c>
      <c r="H3" s="129">
        <v>420</v>
      </c>
    </row>
    <row r="4" spans="1:10" x14ac:dyDescent="0.25">
      <c r="A4" s="99" t="s">
        <v>7</v>
      </c>
      <c r="B4" s="100">
        <v>10</v>
      </c>
      <c r="C4" s="101">
        <v>20</v>
      </c>
      <c r="D4" s="100">
        <v>10</v>
      </c>
      <c r="E4" s="101">
        <v>20</v>
      </c>
      <c r="F4" s="128">
        <f t="shared" si="0"/>
        <v>420</v>
      </c>
      <c r="G4" s="103" t="s">
        <v>16</v>
      </c>
      <c r="H4" s="129">
        <v>420</v>
      </c>
    </row>
    <row r="5" spans="1:10" ht="17.25" thickBot="1" x14ac:dyDescent="0.35">
      <c r="A5" s="136" t="s">
        <v>8</v>
      </c>
      <c r="B5" s="137">
        <v>30</v>
      </c>
      <c r="C5" s="138">
        <v>15</v>
      </c>
      <c r="D5" s="137">
        <v>30</v>
      </c>
      <c r="E5" s="139">
        <v>15</v>
      </c>
      <c r="F5" s="128">
        <f t="shared" si="0"/>
        <v>720</v>
      </c>
      <c r="G5" s="103" t="s">
        <v>16</v>
      </c>
      <c r="H5" s="129">
        <v>930</v>
      </c>
    </row>
    <row r="6" spans="1:10" x14ac:dyDescent="0.25">
      <c r="A6" s="88" t="s">
        <v>11</v>
      </c>
      <c r="B6" s="89">
        <v>1</v>
      </c>
      <c r="C6" s="90"/>
      <c r="D6" s="140"/>
      <c r="E6" s="140"/>
      <c r="F6" s="128">
        <f t="shared" si="0"/>
        <v>13</v>
      </c>
      <c r="G6" s="103" t="s">
        <v>16</v>
      </c>
      <c r="H6" s="129">
        <v>13</v>
      </c>
    </row>
    <row r="7" spans="1:10" ht="16.5" thickBot="1" x14ac:dyDescent="0.3">
      <c r="A7" s="99" t="s">
        <v>12</v>
      </c>
      <c r="B7" s="128"/>
      <c r="C7" s="129">
        <v>1</v>
      </c>
      <c r="D7" s="140"/>
      <c r="E7" s="140"/>
      <c r="F7" s="141">
        <f t="shared" si="0"/>
        <v>12</v>
      </c>
      <c r="G7" s="142" t="s">
        <v>16</v>
      </c>
      <c r="H7" s="143">
        <v>12</v>
      </c>
    </row>
    <row r="8" spans="1:10" ht="17.25" thickBot="1" x14ac:dyDescent="0.35">
      <c r="A8" s="132" t="s">
        <v>17</v>
      </c>
      <c r="B8" s="98">
        <v>120</v>
      </c>
      <c r="C8" s="98">
        <v>90</v>
      </c>
      <c r="D8" s="98">
        <f>0.25*60</f>
        <v>15</v>
      </c>
      <c r="E8" s="126">
        <f>0.25*40</f>
        <v>10</v>
      </c>
      <c r="F8" s="144">
        <f>SUMPRODUCT(B8:E8,$B$9:$E$9)-1800-200</f>
        <v>715</v>
      </c>
      <c r="G8" s="140"/>
    </row>
    <row r="9" spans="1:10" ht="17.25" thickBot="1" x14ac:dyDescent="0.35">
      <c r="A9" s="132" t="s">
        <v>18</v>
      </c>
      <c r="B9" s="98">
        <v>13</v>
      </c>
      <c r="C9" s="98">
        <v>12</v>
      </c>
      <c r="D9" s="98">
        <v>5.0000000000000018</v>
      </c>
      <c r="E9" s="126">
        <v>0</v>
      </c>
      <c r="F9" s="140"/>
      <c r="G9" s="140"/>
    </row>
    <row r="10" spans="1:10" x14ac:dyDescent="0.25">
      <c r="B10" s="140"/>
      <c r="C10" s="140"/>
      <c r="D10" s="140"/>
      <c r="E10" s="140"/>
      <c r="F10" s="140"/>
      <c r="G10" s="140"/>
    </row>
    <row r="11" spans="1:10" x14ac:dyDescent="0.25">
      <c r="B11" s="140">
        <f>B8/B5</f>
        <v>4</v>
      </c>
      <c r="C11" s="140">
        <f>C8/C5</f>
        <v>6</v>
      </c>
      <c r="D11" s="140">
        <f>D8/D5</f>
        <v>0.5</v>
      </c>
      <c r="E11" s="140">
        <f>E8/E5</f>
        <v>0.66666666666666663</v>
      </c>
      <c r="F11" s="140"/>
      <c r="G11" s="140"/>
    </row>
    <row r="12" spans="1:10" x14ac:dyDescent="0.25">
      <c r="E12" s="92" t="s">
        <v>0</v>
      </c>
      <c r="J12" s="92">
        <f>20/15</f>
        <v>1.3333333333333333</v>
      </c>
    </row>
    <row r="13" spans="1:10" x14ac:dyDescent="0.25">
      <c r="E13" s="92" t="s">
        <v>1</v>
      </c>
    </row>
    <row r="14" spans="1:10" x14ac:dyDescent="0.25">
      <c r="J14" s="92">
        <f>100000/(843-360)</f>
        <v>207.03933747412009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sqref="A1:XFD1048576"/>
    </sheetView>
  </sheetViews>
  <sheetFormatPr defaultRowHeight="16.5" x14ac:dyDescent="0.3"/>
  <cols>
    <col min="1" max="1" width="9.85546875" style="50" bestFit="1" customWidth="1"/>
    <col min="2" max="9" width="9.140625" style="50"/>
    <col min="10" max="10" width="9.140625" style="50" bestFit="1" customWidth="1"/>
    <col min="11" max="11" width="9.28515625" style="50" bestFit="1" customWidth="1"/>
    <col min="12" max="12" width="12.85546875" style="50" bestFit="1" customWidth="1"/>
    <col min="13" max="13" width="15" style="50" bestFit="1" customWidth="1"/>
    <col min="14" max="14" width="12.85546875" style="50" bestFit="1" customWidth="1"/>
    <col min="15" max="15" width="15" style="50" bestFit="1" customWidth="1"/>
    <col min="16" max="16384" width="9.140625" style="50"/>
  </cols>
  <sheetData>
    <row r="1" spans="1:15" ht="17.25" thickBot="1" x14ac:dyDescent="0.35">
      <c r="A1" s="46"/>
      <c r="B1" s="47" t="s">
        <v>13</v>
      </c>
      <c r="C1" s="48" t="s">
        <v>14</v>
      </c>
      <c r="D1" s="49" t="s">
        <v>15</v>
      </c>
      <c r="E1" s="49"/>
      <c r="F1" s="48" t="s">
        <v>3</v>
      </c>
      <c r="L1" s="51" t="s">
        <v>13</v>
      </c>
      <c r="M1" s="51" t="s">
        <v>13</v>
      </c>
      <c r="N1" s="51" t="s">
        <v>14</v>
      </c>
      <c r="O1" s="51" t="s">
        <v>14</v>
      </c>
    </row>
    <row r="2" spans="1:15" ht="17.25" thickBot="1" x14ac:dyDescent="0.35">
      <c r="A2" s="46" t="s">
        <v>5</v>
      </c>
      <c r="B2" s="52">
        <v>5</v>
      </c>
      <c r="C2" s="53">
        <v>10</v>
      </c>
      <c r="D2" s="54">
        <f t="shared" ref="D2:D7" si="0">SUMPRODUCT(B2:C2,$B$9:$C$9)</f>
        <v>156.66666666666669</v>
      </c>
      <c r="E2" s="49" t="s">
        <v>16</v>
      </c>
      <c r="F2" s="53">
        <v>480</v>
      </c>
      <c r="J2" s="55" t="s">
        <v>9</v>
      </c>
      <c r="K2" s="56" t="s">
        <v>3</v>
      </c>
      <c r="L2" s="51" t="s">
        <v>2</v>
      </c>
      <c r="M2" s="51" t="s">
        <v>4</v>
      </c>
      <c r="N2" s="51" t="s">
        <v>2</v>
      </c>
      <c r="O2" s="51" t="s">
        <v>4</v>
      </c>
    </row>
    <row r="3" spans="1:15" x14ac:dyDescent="0.3">
      <c r="A3" s="57" t="s">
        <v>6</v>
      </c>
      <c r="B3" s="58">
        <v>10</v>
      </c>
      <c r="C3" s="59">
        <v>5</v>
      </c>
      <c r="D3" s="60">
        <f t="shared" si="0"/>
        <v>133.33333333333334</v>
      </c>
      <c r="E3" s="61" t="s">
        <v>16</v>
      </c>
      <c r="F3" s="59">
        <v>480</v>
      </c>
      <c r="G3" s="62"/>
      <c r="J3" s="57" t="s">
        <v>5</v>
      </c>
      <c r="K3" s="60">
        <v>480</v>
      </c>
      <c r="L3" s="63">
        <f>B2</f>
        <v>5</v>
      </c>
      <c r="M3" s="64">
        <f>K3/L3</f>
        <v>96</v>
      </c>
      <c r="N3" s="59">
        <f>C2</f>
        <v>10</v>
      </c>
      <c r="O3" s="64">
        <f>K3/N3</f>
        <v>48</v>
      </c>
    </row>
    <row r="4" spans="1:15" x14ac:dyDescent="0.3">
      <c r="A4" s="57" t="s">
        <v>7</v>
      </c>
      <c r="B4" s="58">
        <v>10</v>
      </c>
      <c r="C4" s="59">
        <v>20</v>
      </c>
      <c r="D4" s="60">
        <f t="shared" si="0"/>
        <v>313.33333333333337</v>
      </c>
      <c r="E4" s="61" t="s">
        <v>16</v>
      </c>
      <c r="F4" s="59">
        <v>480</v>
      </c>
      <c r="G4" s="62"/>
      <c r="J4" s="57" t="s">
        <v>6</v>
      </c>
      <c r="K4" s="60">
        <v>480</v>
      </c>
      <c r="L4" s="63">
        <f>B3</f>
        <v>10</v>
      </c>
      <c r="M4" s="64">
        <f>K4/L4</f>
        <v>48</v>
      </c>
      <c r="N4" s="59">
        <f>C3</f>
        <v>5</v>
      </c>
      <c r="O4" s="64">
        <f t="shared" ref="O4:O6" si="1">K4/N4</f>
        <v>96</v>
      </c>
    </row>
    <row r="5" spans="1:15" ht="17.25" thickBot="1" x14ac:dyDescent="0.35">
      <c r="A5" s="65" t="s">
        <v>8</v>
      </c>
      <c r="B5" s="66">
        <v>36</v>
      </c>
      <c r="C5" s="67">
        <v>18</v>
      </c>
      <c r="D5" s="68">
        <f>SUMPRODUCT(B5:C5,$B$9:$C$9)</f>
        <v>480</v>
      </c>
      <c r="E5" s="69" t="s">
        <v>16</v>
      </c>
      <c r="F5" s="67">
        <v>480</v>
      </c>
      <c r="G5" s="62"/>
      <c r="J5" s="57" t="s">
        <v>7</v>
      </c>
      <c r="K5" s="60">
        <v>480</v>
      </c>
      <c r="L5" s="63">
        <f>B4</f>
        <v>10</v>
      </c>
      <c r="M5" s="64">
        <f>K5/L5</f>
        <v>48</v>
      </c>
      <c r="N5" s="59">
        <f>C4</f>
        <v>20</v>
      </c>
      <c r="O5" s="64">
        <f t="shared" si="1"/>
        <v>24</v>
      </c>
    </row>
    <row r="6" spans="1:15" ht="17.25" thickBot="1" x14ac:dyDescent="0.35">
      <c r="A6" s="46" t="s">
        <v>11</v>
      </c>
      <c r="B6" s="47">
        <v>1</v>
      </c>
      <c r="C6" s="48"/>
      <c r="D6" s="49">
        <f t="shared" si="0"/>
        <v>7.3333333333333339</v>
      </c>
      <c r="E6" s="49" t="s">
        <v>16</v>
      </c>
      <c r="F6" s="48">
        <v>13</v>
      </c>
      <c r="J6" s="70" t="s">
        <v>8</v>
      </c>
      <c r="K6" s="71">
        <v>480</v>
      </c>
      <c r="L6" s="72">
        <f>B5</f>
        <v>36</v>
      </c>
      <c r="M6" s="145">
        <f>K6/L6</f>
        <v>13.333333333333334</v>
      </c>
      <c r="N6" s="59">
        <f>C5</f>
        <v>18</v>
      </c>
      <c r="O6" s="145">
        <f t="shared" si="1"/>
        <v>26.666666666666668</v>
      </c>
    </row>
    <row r="7" spans="1:15" ht="17.25" thickBot="1" x14ac:dyDescent="0.35">
      <c r="A7" s="73" t="s">
        <v>12</v>
      </c>
      <c r="B7" s="74"/>
      <c r="C7" s="75">
        <v>1</v>
      </c>
      <c r="D7" s="76">
        <f t="shared" si="0"/>
        <v>12</v>
      </c>
      <c r="E7" s="76" t="s">
        <v>16</v>
      </c>
      <c r="F7" s="75">
        <v>12</v>
      </c>
      <c r="J7" s="77" t="s">
        <v>10</v>
      </c>
      <c r="K7" s="78"/>
      <c r="L7" s="79"/>
      <c r="M7" s="80">
        <v>13</v>
      </c>
      <c r="N7" s="55"/>
      <c r="O7" s="81">
        <v>12</v>
      </c>
    </row>
    <row r="8" spans="1:15" ht="17.25" thickBot="1" x14ac:dyDescent="0.35">
      <c r="A8" s="82" t="s">
        <v>17</v>
      </c>
      <c r="B8" s="83">
        <v>120</v>
      </c>
      <c r="C8" s="84">
        <v>90</v>
      </c>
      <c r="D8" s="85">
        <f>SUMPRODUCT(B8:C8,$B$9:$C$9)-1800</f>
        <v>160</v>
      </c>
      <c r="E8" s="61"/>
      <c r="F8" s="86"/>
      <c r="G8" s="86"/>
    </row>
    <row r="9" spans="1:15" ht="17.25" thickBot="1" x14ac:dyDescent="0.35">
      <c r="A9" s="87" t="s">
        <v>18</v>
      </c>
      <c r="B9" s="146">
        <v>7.3333333333333339</v>
      </c>
      <c r="C9" s="147">
        <v>12</v>
      </c>
      <c r="D9" s="61"/>
      <c r="E9" s="61"/>
      <c r="F9" s="86"/>
      <c r="G9" s="86"/>
    </row>
    <row r="10" spans="1:15" x14ac:dyDescent="0.3">
      <c r="D10" s="86"/>
      <c r="E10" s="86"/>
      <c r="F10" s="86"/>
    </row>
    <row r="11" spans="1:15" x14ac:dyDescent="0.3">
      <c r="A11" s="50" t="s">
        <v>24</v>
      </c>
      <c r="B11" s="50">
        <f>SUM(B2:B5)</f>
        <v>61</v>
      </c>
      <c r="C11" s="50">
        <f>SUM(C2:C5)</f>
        <v>53</v>
      </c>
      <c r="D11" s="86"/>
      <c r="E11" s="86"/>
      <c r="F11" s="86"/>
    </row>
    <row r="12" spans="1:15" x14ac:dyDescent="0.3">
      <c r="A12" s="50" t="s">
        <v>25</v>
      </c>
      <c r="B12" s="50">
        <f>B8/B11</f>
        <v>1.9672131147540983</v>
      </c>
      <c r="C12" s="50">
        <f>C8/C11</f>
        <v>1.6981132075471699</v>
      </c>
      <c r="E12" s="50" t="s">
        <v>0</v>
      </c>
    </row>
    <row r="13" spans="1:15" x14ac:dyDescent="0.3">
      <c r="A13" s="50" t="s">
        <v>26</v>
      </c>
      <c r="B13" s="50">
        <f>F6</f>
        <v>13</v>
      </c>
      <c r="C13" s="50">
        <f>(F5-B5*F6)/C5</f>
        <v>0.66666666666666663</v>
      </c>
      <c r="E13" s="50" t="s">
        <v>1</v>
      </c>
    </row>
    <row r="14" spans="1:15" x14ac:dyDescent="0.3">
      <c r="A14" s="50" t="s">
        <v>27</v>
      </c>
      <c r="B14" s="50">
        <f>B8/B5</f>
        <v>3.3333333333333335</v>
      </c>
      <c r="C14" s="50">
        <f>C8/C5</f>
        <v>5</v>
      </c>
    </row>
    <row r="15" spans="1:15" x14ac:dyDescent="0.3">
      <c r="K15" s="50">
        <f>28*90</f>
        <v>2520</v>
      </c>
    </row>
    <row r="16" spans="1:15" x14ac:dyDescent="0.3">
      <c r="H16" s="50">
        <f>(480-36*12)/20</f>
        <v>2.4</v>
      </c>
    </row>
    <row r="20" spans="2:2" x14ac:dyDescent="0.3">
      <c r="B20" s="50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6" sqref="E16"/>
    </sheetView>
  </sheetViews>
  <sheetFormatPr defaultRowHeight="15" x14ac:dyDescent="0.25"/>
  <cols>
    <col min="1" max="1" width="9.85546875" bestFit="1" customWidth="1"/>
  </cols>
  <sheetData>
    <row r="1" spans="1:8" ht="15.75" thickBot="1" x14ac:dyDescent="0.3">
      <c r="A1" s="3"/>
      <c r="B1" s="26" t="s">
        <v>13</v>
      </c>
      <c r="C1" s="5" t="s">
        <v>14</v>
      </c>
      <c r="D1" s="4" t="s">
        <v>15</v>
      </c>
      <c r="E1" s="4"/>
      <c r="F1" s="5" t="s">
        <v>3</v>
      </c>
    </row>
    <row r="2" spans="1:8" x14ac:dyDescent="0.25">
      <c r="A2" s="3" t="s">
        <v>5</v>
      </c>
      <c r="B2" s="10">
        <v>5</v>
      </c>
      <c r="C2" s="19">
        <v>10</v>
      </c>
      <c r="D2" s="11">
        <f t="shared" ref="D2:D7" si="0">SUMPRODUCT(B2:C2,$B$9:$C$9)</f>
        <v>170</v>
      </c>
      <c r="E2" s="4" t="s">
        <v>16</v>
      </c>
      <c r="F2" s="19">
        <v>480</v>
      </c>
    </row>
    <row r="3" spans="1:8" x14ac:dyDescent="0.25">
      <c r="A3" s="6" t="s">
        <v>6</v>
      </c>
      <c r="B3" s="12">
        <v>10</v>
      </c>
      <c r="C3" s="17">
        <v>5</v>
      </c>
      <c r="D3" s="7">
        <f t="shared" si="0"/>
        <v>160</v>
      </c>
      <c r="E3" s="16" t="s">
        <v>16</v>
      </c>
      <c r="F3" s="17">
        <v>480</v>
      </c>
      <c r="G3" s="1"/>
    </row>
    <row r="4" spans="1:8" x14ac:dyDescent="0.25">
      <c r="A4" s="6" t="s">
        <v>7</v>
      </c>
      <c r="B4" s="12">
        <v>10</v>
      </c>
      <c r="C4" s="17">
        <v>20</v>
      </c>
      <c r="D4" s="7">
        <f t="shared" si="0"/>
        <v>340</v>
      </c>
      <c r="E4" s="16" t="s">
        <v>16</v>
      </c>
      <c r="F4" s="17">
        <v>480</v>
      </c>
      <c r="G4" s="1"/>
    </row>
    <row r="5" spans="1:8" ht="15.75" thickBot="1" x14ac:dyDescent="0.3">
      <c r="A5" s="34" t="s">
        <v>8</v>
      </c>
      <c r="B5" s="35">
        <v>30</v>
      </c>
      <c r="C5" s="36">
        <v>15</v>
      </c>
      <c r="D5" s="37">
        <f>SUMPRODUCT(B5:C5,$B$9:$C$9)</f>
        <v>480</v>
      </c>
      <c r="E5" s="38" t="s">
        <v>16</v>
      </c>
      <c r="F5" s="36">
        <v>480</v>
      </c>
      <c r="G5" s="1"/>
    </row>
    <row r="6" spans="1:8" x14ac:dyDescent="0.25">
      <c r="A6" s="3" t="s">
        <v>11</v>
      </c>
      <c r="B6" s="26">
        <v>1</v>
      </c>
      <c r="C6" s="5"/>
      <c r="D6" s="4">
        <f t="shared" si="0"/>
        <v>10</v>
      </c>
      <c r="E6" s="4" t="s">
        <v>16</v>
      </c>
      <c r="F6" s="5">
        <v>13</v>
      </c>
    </row>
    <row r="7" spans="1:8" ht="15.75" thickBot="1" x14ac:dyDescent="0.3">
      <c r="A7" s="40" t="s">
        <v>12</v>
      </c>
      <c r="B7" s="41"/>
      <c r="C7" s="42">
        <v>1</v>
      </c>
      <c r="D7" s="43">
        <f t="shared" si="0"/>
        <v>12</v>
      </c>
      <c r="E7" s="43" t="s">
        <v>16</v>
      </c>
      <c r="F7" s="42">
        <v>12</v>
      </c>
    </row>
    <row r="8" spans="1:8" ht="15.75" thickBot="1" x14ac:dyDescent="0.3">
      <c r="A8" s="23" t="s">
        <v>17</v>
      </c>
      <c r="B8" s="30">
        <v>120</v>
      </c>
      <c r="C8" s="31">
        <v>90</v>
      </c>
      <c r="D8" s="39">
        <f>SUMPRODUCT(B8:C8,$B$9:$C$9)-1800</f>
        <v>480</v>
      </c>
      <c r="E8" s="16"/>
      <c r="F8" s="25"/>
      <c r="G8" s="25"/>
    </row>
    <row r="9" spans="1:8" ht="15.75" thickBot="1" x14ac:dyDescent="0.3">
      <c r="A9" s="29" t="s">
        <v>18</v>
      </c>
      <c r="B9" s="44">
        <v>10</v>
      </c>
      <c r="C9" s="45">
        <v>12</v>
      </c>
      <c r="D9" s="16"/>
      <c r="E9" s="16"/>
      <c r="F9" s="25"/>
      <c r="G9" s="25"/>
    </row>
    <row r="10" spans="1:8" x14ac:dyDescent="0.25">
      <c r="D10" s="25"/>
      <c r="E10" s="25"/>
      <c r="F10" s="25"/>
    </row>
    <row r="11" spans="1:8" x14ac:dyDescent="0.25">
      <c r="A11" t="s">
        <v>24</v>
      </c>
      <c r="B11">
        <f>SUM(B2:B5)</f>
        <v>55</v>
      </c>
      <c r="C11">
        <f>SUM(C2:C5)</f>
        <v>50</v>
      </c>
      <c r="D11" s="25"/>
      <c r="E11" s="25"/>
      <c r="F11" s="25"/>
    </row>
    <row r="12" spans="1:8" x14ac:dyDescent="0.25">
      <c r="A12" t="s">
        <v>25</v>
      </c>
      <c r="B12">
        <f>B8/B11</f>
        <v>2.1818181818181817</v>
      </c>
      <c r="C12">
        <f>C8/C11</f>
        <v>1.8</v>
      </c>
      <c r="E12" t="s">
        <v>0</v>
      </c>
    </row>
    <row r="13" spans="1:8" x14ac:dyDescent="0.25">
      <c r="A13" t="s">
        <v>26</v>
      </c>
      <c r="B13">
        <f>F6</f>
        <v>13</v>
      </c>
      <c r="C13">
        <f>(F5-B5*F6)/C5</f>
        <v>6</v>
      </c>
      <c r="E13" t="s">
        <v>1</v>
      </c>
    </row>
    <row r="14" spans="1:8" x14ac:dyDescent="0.25">
      <c r="A14" t="s">
        <v>27</v>
      </c>
      <c r="B14">
        <f>B8/B5</f>
        <v>4</v>
      </c>
      <c r="C14">
        <f>C8/C5</f>
        <v>6</v>
      </c>
    </row>
    <row r="16" spans="1:8" x14ac:dyDescent="0.25">
      <c r="H16">
        <f>(480-36*12)/20</f>
        <v>2.4</v>
      </c>
    </row>
    <row r="20" spans="2:2" x14ac:dyDescent="0.25">
      <c r="B20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24" sqref="L24"/>
    </sheetView>
  </sheetViews>
  <sheetFormatPr defaultRowHeight="15" x14ac:dyDescent="0.25"/>
  <cols>
    <col min="1" max="1" width="10.140625" customWidth="1"/>
  </cols>
  <sheetData>
    <row r="1" spans="1:10" ht="15.75" thickBot="1" x14ac:dyDescent="0.3">
      <c r="A1" s="3"/>
      <c r="B1" s="26" t="s">
        <v>13</v>
      </c>
      <c r="C1" s="5" t="s">
        <v>14</v>
      </c>
      <c r="D1" s="4" t="s">
        <v>19</v>
      </c>
      <c r="E1" s="4" t="s">
        <v>20</v>
      </c>
      <c r="F1" s="33" t="s">
        <v>21</v>
      </c>
      <c r="G1" s="14"/>
      <c r="H1" s="15" t="s">
        <v>22</v>
      </c>
    </row>
    <row r="2" spans="1:10" x14ac:dyDescent="0.25">
      <c r="A2" s="3" t="s">
        <v>5</v>
      </c>
      <c r="B2" s="10">
        <v>5</v>
      </c>
      <c r="C2" s="19">
        <v>10</v>
      </c>
      <c r="D2" s="10">
        <v>5</v>
      </c>
      <c r="E2" s="11">
        <v>10</v>
      </c>
      <c r="F2" s="26">
        <f>SUMPRODUCT(B2:E2,$B$9:$E$9)</f>
        <v>240</v>
      </c>
      <c r="G2" s="4" t="s">
        <v>16</v>
      </c>
      <c r="H2" s="5">
        <v>480</v>
      </c>
    </row>
    <row r="3" spans="1:10" x14ac:dyDescent="0.25">
      <c r="A3" s="6" t="s">
        <v>6</v>
      </c>
      <c r="B3" s="12">
        <v>10</v>
      </c>
      <c r="C3" s="17">
        <v>5</v>
      </c>
      <c r="D3" s="12">
        <v>10</v>
      </c>
      <c r="E3" s="7">
        <v>5</v>
      </c>
      <c r="F3" s="32">
        <f t="shared" ref="F3:F7" si="0">SUMPRODUCT(B3:E3,$B$9:$E$9)</f>
        <v>300</v>
      </c>
      <c r="G3" s="16" t="s">
        <v>16</v>
      </c>
      <c r="H3" s="8">
        <v>480</v>
      </c>
    </row>
    <row r="4" spans="1:10" x14ac:dyDescent="0.25">
      <c r="A4" s="6" t="s">
        <v>7</v>
      </c>
      <c r="B4" s="12">
        <v>10</v>
      </c>
      <c r="C4" s="17">
        <v>20</v>
      </c>
      <c r="D4" s="12">
        <v>10</v>
      </c>
      <c r="E4" s="17">
        <v>20</v>
      </c>
      <c r="F4" s="32">
        <f t="shared" si="0"/>
        <v>480</v>
      </c>
      <c r="G4" s="16" t="s">
        <v>16</v>
      </c>
      <c r="H4" s="8">
        <v>480</v>
      </c>
    </row>
    <row r="5" spans="1:10" ht="15.75" thickBot="1" x14ac:dyDescent="0.3">
      <c r="A5" s="20" t="s">
        <v>8</v>
      </c>
      <c r="B5" s="27">
        <v>30</v>
      </c>
      <c r="C5" s="22">
        <v>15</v>
      </c>
      <c r="D5" s="27">
        <v>30</v>
      </c>
      <c r="E5" s="21">
        <v>15</v>
      </c>
      <c r="F5" s="32">
        <f t="shared" si="0"/>
        <v>900</v>
      </c>
      <c r="G5" s="16" t="s">
        <v>16</v>
      </c>
      <c r="H5" s="8">
        <v>960</v>
      </c>
    </row>
    <row r="6" spans="1:10" x14ac:dyDescent="0.25">
      <c r="A6" s="3" t="s">
        <v>11</v>
      </c>
      <c r="B6" s="26">
        <v>1</v>
      </c>
      <c r="C6" s="5"/>
      <c r="D6" s="2"/>
      <c r="E6" s="2"/>
      <c r="F6" s="32">
        <f t="shared" si="0"/>
        <v>13</v>
      </c>
      <c r="G6" s="16" t="s">
        <v>16</v>
      </c>
      <c r="H6" s="8">
        <v>13</v>
      </c>
    </row>
    <row r="7" spans="1:10" ht="15.75" thickBot="1" x14ac:dyDescent="0.3">
      <c r="A7" s="6" t="s">
        <v>12</v>
      </c>
      <c r="B7" s="32"/>
      <c r="C7" s="8">
        <v>1</v>
      </c>
      <c r="D7" s="2"/>
      <c r="E7" s="2"/>
      <c r="F7" s="28">
        <f t="shared" si="0"/>
        <v>12</v>
      </c>
      <c r="G7" s="18" t="s">
        <v>16</v>
      </c>
      <c r="H7" s="9">
        <v>12</v>
      </c>
    </row>
    <row r="8" spans="1:10" ht="15.75" thickBot="1" x14ac:dyDescent="0.3">
      <c r="A8" s="29" t="s">
        <v>17</v>
      </c>
      <c r="B8" s="14">
        <v>120</v>
      </c>
      <c r="C8" s="14">
        <v>90</v>
      </c>
      <c r="D8" s="14">
        <f>0.25*60</f>
        <v>15</v>
      </c>
      <c r="E8" s="24">
        <f>0.25*40</f>
        <v>10</v>
      </c>
      <c r="F8" s="13">
        <f>SUMPRODUCT(B8:E8,$B$9:$E$9)-1800-200</f>
        <v>805</v>
      </c>
      <c r="G8" s="2"/>
    </row>
    <row r="9" spans="1:10" ht="15.75" thickBot="1" x14ac:dyDescent="0.3">
      <c r="A9" s="29" t="s">
        <v>18</v>
      </c>
      <c r="B9" s="14">
        <v>13</v>
      </c>
      <c r="C9" s="14">
        <v>12</v>
      </c>
      <c r="D9" s="14">
        <v>11</v>
      </c>
      <c r="E9" s="24">
        <v>0</v>
      </c>
      <c r="F9" s="2"/>
      <c r="G9" s="2"/>
    </row>
    <row r="10" spans="1:10" x14ac:dyDescent="0.25">
      <c r="B10" s="2"/>
      <c r="C10" s="2"/>
      <c r="D10" s="2"/>
      <c r="E10" s="2"/>
      <c r="F10" s="2"/>
      <c r="G10" s="2"/>
    </row>
    <row r="11" spans="1:10" x14ac:dyDescent="0.25">
      <c r="B11" s="2">
        <f>B8/B5</f>
        <v>4</v>
      </c>
      <c r="C11" s="2">
        <f>C8/C5</f>
        <v>6</v>
      </c>
      <c r="D11" s="2">
        <f>D8/D5</f>
        <v>0.5</v>
      </c>
      <c r="E11" s="2">
        <f>E8/E5</f>
        <v>0.66666666666666663</v>
      </c>
      <c r="F11" s="2"/>
      <c r="G11" s="2"/>
    </row>
    <row r="12" spans="1:10" x14ac:dyDescent="0.25">
      <c r="E12" t="s">
        <v>0</v>
      </c>
      <c r="J12">
        <f>20/15</f>
        <v>1.3333333333333333</v>
      </c>
    </row>
    <row r="13" spans="1:10" x14ac:dyDescent="0.25">
      <c r="E13" t="s">
        <v>1</v>
      </c>
    </row>
    <row r="14" spans="1:10" x14ac:dyDescent="0.25">
      <c r="J14">
        <f>100000/(843-360)</f>
        <v>207.03933747412009</v>
      </c>
    </row>
    <row r="16" spans="1:10" x14ac:dyDescent="0.25">
      <c r="A16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9" sqref="E9"/>
    </sheetView>
  </sheetViews>
  <sheetFormatPr defaultRowHeight="15" x14ac:dyDescent="0.25"/>
  <cols>
    <col min="1" max="1" width="10.140625" customWidth="1"/>
  </cols>
  <sheetData>
    <row r="1" spans="1:10" ht="15.75" thickBot="1" x14ac:dyDescent="0.3">
      <c r="A1" s="3"/>
      <c r="B1" s="26" t="s">
        <v>13</v>
      </c>
      <c r="C1" s="5" t="s">
        <v>14</v>
      </c>
      <c r="D1" s="4" t="s">
        <v>19</v>
      </c>
      <c r="E1" s="4" t="s">
        <v>20</v>
      </c>
      <c r="F1" s="33" t="s">
        <v>21</v>
      </c>
      <c r="G1" s="14"/>
      <c r="H1" s="15" t="s">
        <v>22</v>
      </c>
    </row>
    <row r="2" spans="1:10" x14ac:dyDescent="0.25">
      <c r="A2" s="3" t="s">
        <v>5</v>
      </c>
      <c r="B2" s="10">
        <v>5</v>
      </c>
      <c r="C2" s="19">
        <v>10</v>
      </c>
      <c r="D2" s="10">
        <v>4</v>
      </c>
      <c r="E2" s="11">
        <v>15</v>
      </c>
      <c r="F2" s="26">
        <f>SUMPRODUCT(B2:E2,$B$9:$E$9)</f>
        <v>268.5</v>
      </c>
      <c r="G2" s="4" t="s">
        <v>16</v>
      </c>
      <c r="H2" s="5">
        <v>480</v>
      </c>
    </row>
    <row r="3" spans="1:10" x14ac:dyDescent="0.25">
      <c r="A3" s="6" t="s">
        <v>6</v>
      </c>
      <c r="B3" s="12">
        <v>10</v>
      </c>
      <c r="C3" s="17">
        <v>5</v>
      </c>
      <c r="D3" s="12">
        <v>8</v>
      </c>
      <c r="E3" s="7">
        <v>10</v>
      </c>
      <c r="F3" s="32">
        <f t="shared" ref="F3:F7" si="0">SUMPRODUCT(B3:E3,$B$9:$E$9)</f>
        <v>346.99999999999994</v>
      </c>
      <c r="G3" s="16" t="s">
        <v>16</v>
      </c>
      <c r="H3" s="8">
        <v>480</v>
      </c>
    </row>
    <row r="4" spans="1:10" x14ac:dyDescent="0.25">
      <c r="A4" s="6" t="s">
        <v>7</v>
      </c>
      <c r="B4" s="12">
        <v>10</v>
      </c>
      <c r="C4" s="17">
        <v>20</v>
      </c>
      <c r="D4" s="12">
        <v>5</v>
      </c>
      <c r="E4" s="17">
        <v>30</v>
      </c>
      <c r="F4" s="32">
        <f t="shared" si="0"/>
        <v>480.00000000000006</v>
      </c>
      <c r="G4" s="16" t="s">
        <v>16</v>
      </c>
      <c r="H4" s="8">
        <v>480</v>
      </c>
    </row>
    <row r="5" spans="1:10" ht="15.75" thickBot="1" x14ac:dyDescent="0.3">
      <c r="A5" s="20" t="s">
        <v>8</v>
      </c>
      <c r="B5" s="27">
        <v>30</v>
      </c>
      <c r="C5" s="22">
        <v>15</v>
      </c>
      <c r="D5" s="27">
        <v>20</v>
      </c>
      <c r="E5" s="21">
        <v>20</v>
      </c>
      <c r="F5" s="32">
        <f t="shared" si="0"/>
        <v>959.99999999999989</v>
      </c>
      <c r="G5" s="16" t="s">
        <v>16</v>
      </c>
      <c r="H5" s="8">
        <v>960</v>
      </c>
    </row>
    <row r="6" spans="1:10" x14ac:dyDescent="0.25">
      <c r="A6" s="3" t="s">
        <v>11</v>
      </c>
      <c r="B6" s="26">
        <v>1</v>
      </c>
      <c r="C6" s="5"/>
      <c r="D6" s="2"/>
      <c r="E6" s="2"/>
      <c r="F6" s="32">
        <f t="shared" si="0"/>
        <v>13</v>
      </c>
      <c r="G6" s="16" t="s">
        <v>16</v>
      </c>
      <c r="H6" s="8">
        <v>13</v>
      </c>
    </row>
    <row r="7" spans="1:10" ht="15.75" thickBot="1" x14ac:dyDescent="0.3">
      <c r="A7" s="6" t="s">
        <v>12</v>
      </c>
      <c r="B7" s="32"/>
      <c r="C7" s="8">
        <v>1</v>
      </c>
      <c r="D7" s="2"/>
      <c r="E7" s="2"/>
      <c r="F7" s="28">
        <f t="shared" si="0"/>
        <v>11.999999999999998</v>
      </c>
      <c r="G7" s="18" t="s">
        <v>16</v>
      </c>
      <c r="H7" s="9">
        <v>12</v>
      </c>
    </row>
    <row r="8" spans="1:10" ht="15.75" thickBot="1" x14ac:dyDescent="0.3">
      <c r="A8" s="29" t="s">
        <v>17</v>
      </c>
      <c r="B8" s="14">
        <v>120</v>
      </c>
      <c r="C8" s="14">
        <v>90</v>
      </c>
      <c r="D8" s="14">
        <v>40</v>
      </c>
      <c r="E8" s="24">
        <v>100</v>
      </c>
      <c r="F8" s="13">
        <f>SUMPRODUCT(B8:E8,$B$9:$E$9)-1800-200</f>
        <v>1450</v>
      </c>
      <c r="G8" s="2"/>
    </row>
    <row r="9" spans="1:10" ht="15.75" thickBot="1" x14ac:dyDescent="0.3">
      <c r="A9" s="29" t="s">
        <v>18</v>
      </c>
      <c r="B9" s="14">
        <v>13</v>
      </c>
      <c r="C9" s="14">
        <v>11.999999999999998</v>
      </c>
      <c r="D9" s="14">
        <v>18.999999999999993</v>
      </c>
      <c r="E9" s="24">
        <v>0.50000000000000155</v>
      </c>
      <c r="F9" s="2"/>
      <c r="G9" s="2"/>
    </row>
    <row r="10" spans="1:10" x14ac:dyDescent="0.25">
      <c r="B10" s="2"/>
      <c r="C10" s="2"/>
      <c r="D10" s="2"/>
      <c r="E10" s="2"/>
      <c r="F10" s="2"/>
      <c r="G10" s="2"/>
    </row>
    <row r="11" spans="1:10" x14ac:dyDescent="0.25">
      <c r="B11" s="2">
        <f>B8/B5</f>
        <v>4</v>
      </c>
      <c r="C11" s="2">
        <f>C8/C5</f>
        <v>6</v>
      </c>
      <c r="D11" s="2">
        <f>D8/D5</f>
        <v>2</v>
      </c>
      <c r="E11" s="2">
        <f>E8/E5</f>
        <v>5</v>
      </c>
      <c r="F11" s="2"/>
      <c r="G11" s="2"/>
    </row>
    <row r="12" spans="1:10" x14ac:dyDescent="0.25">
      <c r="E12" t="s">
        <v>0</v>
      </c>
      <c r="J12">
        <f>20/15</f>
        <v>1.3333333333333333</v>
      </c>
    </row>
    <row r="13" spans="1:10" x14ac:dyDescent="0.25">
      <c r="E13" t="s">
        <v>1</v>
      </c>
    </row>
    <row r="14" spans="1:10" x14ac:dyDescent="0.25">
      <c r="B14">
        <f>SUM(B2:B5)</f>
        <v>55</v>
      </c>
      <c r="C14">
        <f t="shared" ref="C14:E14" si="1">SUM(C2:C5)</f>
        <v>50</v>
      </c>
      <c r="D14">
        <f t="shared" si="1"/>
        <v>37</v>
      </c>
      <c r="E14">
        <f t="shared" si="1"/>
        <v>75</v>
      </c>
      <c r="J14">
        <f>100000/(843-360)</f>
        <v>207.03933747412009</v>
      </c>
    </row>
    <row r="15" spans="1:10" x14ac:dyDescent="0.25">
      <c r="B15">
        <f>B8/B14</f>
        <v>2.1818181818181817</v>
      </c>
      <c r="C15">
        <f t="shared" ref="C15:E15" si="2">C8/C14</f>
        <v>1.8</v>
      </c>
      <c r="D15">
        <f t="shared" si="2"/>
        <v>1.0810810810810811</v>
      </c>
      <c r="E15">
        <f t="shared" si="2"/>
        <v>1.3333333333333333</v>
      </c>
    </row>
    <row r="16" spans="1:10" x14ac:dyDescent="0.25">
      <c r="A16" t="s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Sheet1 (2)</vt:lpstr>
      <vt:lpstr>SheetNew</vt:lpstr>
      <vt:lpstr>SheetNew (2)</vt:lpstr>
      <vt:lpstr>SheetNew (3)</vt:lpstr>
      <vt:lpstr>SheetNew (4)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2012-04-08T23:20:50Z</dcterms:created>
  <dcterms:modified xsi:type="dcterms:W3CDTF">2019-07-01T20:49:59Z</dcterms:modified>
</cp:coreProperties>
</file>