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TOC\TOCNew\"/>
    </mc:Choice>
  </mc:AlternateContent>
  <bookViews>
    <workbookView xWindow="240" yWindow="135" windowWidth="20115" windowHeight="7935" activeTab="4"/>
  </bookViews>
  <sheets>
    <sheet name="Sheet1" sheetId="1" r:id="rId1"/>
    <sheet name="Sheet1 (2)" sheetId="6" r:id="rId2"/>
    <sheet name="SheetNew" sheetId="7" r:id="rId3"/>
    <sheet name="SheetNew (2)" sheetId="8" r:id="rId4"/>
    <sheet name="Sheet2" sheetId="2" r:id="rId5"/>
    <sheet name="Sheet3" sheetId="3" r:id="rId6"/>
  </sheets>
  <definedNames>
    <definedName name="solver_adj" localSheetId="0" hidden="1">Sheet1!$B$9:$C$9</definedName>
    <definedName name="solver_adj" localSheetId="1" hidden="1">'Sheet1 (2)'!$B$9:$E$9</definedName>
    <definedName name="solver_adj" localSheetId="2" hidden="1">SheetNew!$B$9:$C$9</definedName>
    <definedName name="solver_adj" localSheetId="3" hidden="1">'SheetNew (2)'!$B$9:$C$9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drv" localSheetId="0" hidden="1">2</definedName>
    <definedName name="solver_drv" localSheetId="1" hidden="1">2</definedName>
    <definedName name="solver_drv" localSheetId="2" hidden="1">2</definedName>
    <definedName name="solver_drv" localSheetId="3" hidden="1">2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lhs1" localSheetId="0" hidden="1">Sheet1!$D$2:$D$7</definedName>
    <definedName name="solver_lhs1" localSheetId="1" hidden="1">'Sheet1 (2)'!$F$2:$F$7</definedName>
    <definedName name="solver_lhs1" localSheetId="2" hidden="1">SheetNew!$D$2:$D$7</definedName>
    <definedName name="solver_lhs1" localSheetId="3" hidden="1">'SheetNew (2)'!$D$2:$D$7</definedName>
    <definedName name="solver_lhs2" localSheetId="0" hidden="1">Sheet1!$D$2:$D$6</definedName>
    <definedName name="solver_lhs2" localSheetId="1" hidden="1">'Sheet1 (2)'!$F$2:$F$7</definedName>
    <definedName name="solver_lhs2" localSheetId="2" hidden="1">SheetNew!$D$2:$D$6</definedName>
    <definedName name="solver_lhs2" localSheetId="3" hidden="1">'SheetNew (2)'!$D$2:$D$6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um" localSheetId="0" hidden="1">1</definedName>
    <definedName name="solver_num" localSheetId="1" hidden="1">1</definedName>
    <definedName name="solver_num" localSheetId="2" hidden="1">1</definedName>
    <definedName name="solver_num" localSheetId="3" hidden="1">1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opt" localSheetId="0" hidden="1">Sheet1!$D$8</definedName>
    <definedName name="solver_opt" localSheetId="1" hidden="1">'Sheet1 (2)'!$F$8</definedName>
    <definedName name="solver_opt" localSheetId="2" hidden="1">SheetNew!$D$8</definedName>
    <definedName name="solver_opt" localSheetId="3" hidden="1">'SheetNew (2)'!$D$8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rbv" localSheetId="0" hidden="1">2</definedName>
    <definedName name="solver_rbv" localSheetId="1" hidden="1">2</definedName>
    <definedName name="solver_rbv" localSheetId="2" hidden="1">2</definedName>
    <definedName name="solver_rbv" localSheetId="3" hidden="1">2</definedName>
    <definedName name="solver_rel1" localSheetId="0" hidden="1">1</definedName>
    <definedName name="solver_rel1" localSheetId="1" hidden="1">1</definedName>
    <definedName name="solver_rel1" localSheetId="2" hidden="1">1</definedName>
    <definedName name="solver_rel1" localSheetId="3" hidden="1">1</definedName>
    <definedName name="solver_rel2" localSheetId="0" hidden="1">1</definedName>
    <definedName name="solver_rel2" localSheetId="1" hidden="1">1</definedName>
    <definedName name="solver_rel2" localSheetId="2" hidden="1">1</definedName>
    <definedName name="solver_rel2" localSheetId="3" hidden="1">1</definedName>
    <definedName name="solver_rhs1" localSheetId="0" hidden="1">Sheet1!$F$2:$F$7</definedName>
    <definedName name="solver_rhs1" localSheetId="1" hidden="1">'Sheet1 (2)'!$H$2:$H$7</definedName>
    <definedName name="solver_rhs1" localSheetId="2" hidden="1">SheetNew!$F$2:$F$7</definedName>
    <definedName name="solver_rhs1" localSheetId="3" hidden="1">'SheetNew (2)'!$F$2:$F$7</definedName>
    <definedName name="solver_rhs2" localSheetId="0" hidden="1">Sheet1!$F$2:$F$6</definedName>
    <definedName name="solver_rhs2" localSheetId="1" hidden="1">'Sheet1 (2)'!$H$2:$H$7</definedName>
    <definedName name="solver_rhs2" localSheetId="2" hidden="1">SheetNew!$F$2:$F$6</definedName>
    <definedName name="solver_rhs2" localSheetId="3" hidden="1">'SheetNew (2)'!$F$2:$F$6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scl" localSheetId="0" hidden="1">2</definedName>
    <definedName name="solver_scl" localSheetId="1" hidden="1">2</definedName>
    <definedName name="solver_scl" localSheetId="2" hidden="1">2</definedName>
    <definedName name="solver_scl" localSheetId="3" hidden="1">2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yp" localSheetId="0" hidden="1">1</definedName>
    <definedName name="solver_typ" localSheetId="1" hidden="1">1</definedName>
    <definedName name="solver_typ" localSheetId="2" hidden="1">1</definedName>
    <definedName name="solver_typ" localSheetId="3" hidden="1">1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er" localSheetId="0" hidden="1">3</definedName>
    <definedName name="solver_ver" localSheetId="1" hidden="1">3</definedName>
    <definedName name="solver_ver" localSheetId="2" hidden="1">3</definedName>
    <definedName name="solver_ver" localSheetId="3" hidden="1">3</definedName>
  </definedNames>
  <calcPr calcId="162913"/>
</workbook>
</file>

<file path=xl/calcChain.xml><?xml version="1.0" encoding="utf-8"?>
<calcChain xmlns="http://schemas.openxmlformats.org/spreadsheetml/2006/main">
  <c r="H16" i="7" l="1"/>
  <c r="C9" i="7" s="1"/>
  <c r="B17" i="8"/>
  <c r="C16" i="8"/>
  <c r="B16" i="8"/>
  <c r="K15" i="8"/>
  <c r="C11" i="8"/>
  <c r="C12" i="8" s="1"/>
  <c r="B11" i="8"/>
  <c r="B12" i="8" s="1"/>
  <c r="D8" i="8"/>
  <c r="D7" i="8"/>
  <c r="O6" i="8"/>
  <c r="M6" i="8"/>
  <c r="D6" i="8"/>
  <c r="O5" i="8"/>
  <c r="M5" i="8"/>
  <c r="D5" i="8"/>
  <c r="O4" i="8"/>
  <c r="M4" i="8"/>
  <c r="D4" i="8"/>
  <c r="O3" i="8"/>
  <c r="M3" i="8"/>
  <c r="D3" i="8"/>
  <c r="D2" i="8"/>
  <c r="C16" i="7"/>
  <c r="B16" i="7"/>
  <c r="M6" i="7"/>
  <c r="M3" i="7"/>
  <c r="K15" i="7"/>
  <c r="C11" i="7"/>
  <c r="C12" i="7" s="1"/>
  <c r="B11" i="7"/>
  <c r="B12" i="7" s="1"/>
  <c r="O6" i="7"/>
  <c r="O5" i="7"/>
  <c r="M5" i="7"/>
  <c r="O4" i="7"/>
  <c r="M4" i="7"/>
  <c r="O3" i="7"/>
  <c r="D8" i="7" l="1"/>
  <c r="D4" i="7"/>
  <c r="B17" i="7"/>
  <c r="D7" i="7"/>
  <c r="D5" i="7"/>
  <c r="D3" i="7"/>
  <c r="D6" i="7"/>
  <c r="D2" i="7"/>
  <c r="J14" i="6"/>
  <c r="J12" i="6"/>
  <c r="D8" i="6"/>
  <c r="F8" i="6" s="1"/>
  <c r="E8" i="6"/>
  <c r="K15" i="1" l="1"/>
  <c r="O4" i="1"/>
  <c r="O5" i="1"/>
  <c r="O6" i="1"/>
  <c r="O3" i="1"/>
  <c r="F6" i="6"/>
  <c r="F7" i="6"/>
  <c r="F3" i="6"/>
  <c r="F4" i="6"/>
  <c r="F5" i="6"/>
  <c r="F2" i="6"/>
  <c r="D5" i="1"/>
  <c r="C11" i="6"/>
  <c r="D11" i="6"/>
  <c r="E11" i="6"/>
  <c r="B11" i="6"/>
  <c r="D8" i="1"/>
  <c r="M4" i="1"/>
  <c r="M5" i="1"/>
  <c r="M6" i="1"/>
  <c r="M3" i="1"/>
  <c r="C11" i="1"/>
  <c r="B11" i="1"/>
  <c r="B12" i="1" s="1"/>
  <c r="C12" i="1" l="1"/>
  <c r="D2" i="1"/>
  <c r="D4" i="1" l="1"/>
  <c r="D3" i="1"/>
  <c r="D7" i="1"/>
  <c r="D6" i="1"/>
</calcChain>
</file>

<file path=xl/sharedStrings.xml><?xml version="1.0" encoding="utf-8"?>
<sst xmlns="http://schemas.openxmlformats.org/spreadsheetml/2006/main" count="128" uniqueCount="24">
  <si>
    <t>change 36 to 42</t>
  </si>
  <si>
    <t>Change seconf 36 to 30</t>
  </si>
  <si>
    <t>Consumption</t>
  </si>
  <si>
    <t>Available</t>
  </si>
  <si>
    <t>Max Production</t>
  </si>
  <si>
    <t>R1</t>
  </si>
  <si>
    <t>R2</t>
  </si>
  <si>
    <t>R3</t>
  </si>
  <si>
    <t>R4</t>
  </si>
  <si>
    <t>Resource</t>
  </si>
  <si>
    <t>Market</t>
  </si>
  <si>
    <t>Market P1</t>
  </si>
  <si>
    <t>Market P2</t>
  </si>
  <si>
    <t>P1</t>
  </si>
  <si>
    <t>P2</t>
  </si>
  <si>
    <t>Needed</t>
  </si>
  <si>
    <t>&lt;=</t>
  </si>
  <si>
    <t>Profit</t>
  </si>
  <si>
    <t>Plan</t>
  </si>
  <si>
    <t>P3</t>
  </si>
  <si>
    <t>P4</t>
  </si>
  <si>
    <t>LHS</t>
  </si>
  <si>
    <t>RHS</t>
  </si>
  <si>
    <t>Produce 12 P1 and 1.14 P2 -257.12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</si>
</sst>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Border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5" xfId="0" applyFont="1" applyBorder="1"/>
    <xf numFmtId="0" fontId="0" fillId="0" borderId="14" xfId="0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2" xfId="0" applyFont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2" xfId="0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B9" sqref="B9:C9"/>
    </sheetView>
  </sheetViews>
  <sheetFormatPr defaultRowHeight="15" x14ac:dyDescent="0.25"/>
  <cols>
    <col min="1" max="1" width="9.85546875" bestFit="1" customWidth="1"/>
    <col min="10" max="10" width="9.140625" bestFit="1" customWidth="1"/>
    <col min="11" max="11" width="9.28515625" bestFit="1" customWidth="1"/>
    <col min="12" max="12" width="12.85546875" bestFit="1" customWidth="1"/>
    <col min="13" max="13" width="15" bestFit="1" customWidth="1"/>
    <col min="14" max="14" width="12.85546875" bestFit="1" customWidth="1"/>
    <col min="15" max="15" width="15" bestFit="1" customWidth="1"/>
  </cols>
  <sheetData>
    <row r="1" spans="1:15" ht="15.75" thickBot="1" x14ac:dyDescent="0.3">
      <c r="A1" s="3"/>
      <c r="B1" s="34" t="s">
        <v>13</v>
      </c>
      <c r="C1" s="5" t="s">
        <v>14</v>
      </c>
      <c r="D1" s="4" t="s">
        <v>15</v>
      </c>
      <c r="E1" s="4"/>
      <c r="F1" s="5" t="s">
        <v>3</v>
      </c>
      <c r="L1" s="19" t="s">
        <v>13</v>
      </c>
      <c r="M1" s="19" t="s">
        <v>13</v>
      </c>
      <c r="N1" s="19" t="s">
        <v>14</v>
      </c>
      <c r="O1" s="19" t="s">
        <v>14</v>
      </c>
    </row>
    <row r="2" spans="1:15" ht="15.75" thickBot="1" x14ac:dyDescent="0.3">
      <c r="A2" s="3" t="s">
        <v>5</v>
      </c>
      <c r="B2" s="12">
        <v>5</v>
      </c>
      <c r="C2" s="27">
        <v>10</v>
      </c>
      <c r="D2" s="13">
        <f t="shared" ref="D2:D7" si="0">SUMPRODUCT(B2:C2,$B$9:$C$9)</f>
        <v>165</v>
      </c>
      <c r="E2" s="4" t="s">
        <v>16</v>
      </c>
      <c r="F2" s="27">
        <v>420</v>
      </c>
      <c r="J2" s="18" t="s">
        <v>9</v>
      </c>
      <c r="K2" s="20" t="s">
        <v>3</v>
      </c>
      <c r="L2" s="19" t="s">
        <v>2</v>
      </c>
      <c r="M2" s="19" t="s">
        <v>4</v>
      </c>
      <c r="N2" s="19" t="s">
        <v>2</v>
      </c>
      <c r="O2" s="19" t="s">
        <v>4</v>
      </c>
    </row>
    <row r="3" spans="1:15" x14ac:dyDescent="0.25">
      <c r="A3" s="6" t="s">
        <v>6</v>
      </c>
      <c r="B3" s="14">
        <v>10</v>
      </c>
      <c r="C3" s="25">
        <v>5</v>
      </c>
      <c r="D3" s="7">
        <f t="shared" si="0"/>
        <v>150</v>
      </c>
      <c r="E3" s="24" t="s">
        <v>16</v>
      </c>
      <c r="F3" s="25">
        <v>420</v>
      </c>
      <c r="G3" s="1"/>
      <c r="J3" s="6" t="s">
        <v>5</v>
      </c>
      <c r="K3" s="7">
        <v>420</v>
      </c>
      <c r="L3" s="16">
        <v>5</v>
      </c>
      <c r="M3" s="21">
        <f>K3/L3</f>
        <v>84</v>
      </c>
      <c r="N3" s="25">
        <v>10</v>
      </c>
      <c r="O3" s="21">
        <f>K3/N3</f>
        <v>42</v>
      </c>
    </row>
    <row r="4" spans="1:15" x14ac:dyDescent="0.25">
      <c r="A4" s="6" t="s">
        <v>7</v>
      </c>
      <c r="B4" s="14">
        <v>10</v>
      </c>
      <c r="C4" s="25">
        <v>20</v>
      </c>
      <c r="D4" s="7">
        <f t="shared" si="0"/>
        <v>330</v>
      </c>
      <c r="E4" s="24" t="s">
        <v>16</v>
      </c>
      <c r="F4" s="25">
        <v>420</v>
      </c>
      <c r="G4" s="1"/>
      <c r="J4" s="6" t="s">
        <v>6</v>
      </c>
      <c r="K4" s="7">
        <v>420</v>
      </c>
      <c r="L4" s="16">
        <v>15</v>
      </c>
      <c r="M4" s="21">
        <f>K4/L4</f>
        <v>28</v>
      </c>
      <c r="N4" s="25">
        <v>10</v>
      </c>
      <c r="O4" s="21">
        <f t="shared" ref="O4:O6" si="1">K4/N4</f>
        <v>42</v>
      </c>
    </row>
    <row r="5" spans="1:15" ht="15.75" thickBot="1" x14ac:dyDescent="0.3">
      <c r="A5" s="48" t="s">
        <v>8</v>
      </c>
      <c r="B5" s="49">
        <v>30</v>
      </c>
      <c r="C5" s="50">
        <v>15</v>
      </c>
      <c r="D5" s="51">
        <f t="shared" si="0"/>
        <v>450</v>
      </c>
      <c r="E5" s="52" t="s">
        <v>16</v>
      </c>
      <c r="F5" s="50">
        <v>450</v>
      </c>
      <c r="G5" s="1"/>
      <c r="J5" s="6" t="s">
        <v>7</v>
      </c>
      <c r="K5" s="7">
        <v>420</v>
      </c>
      <c r="L5" s="16">
        <v>5</v>
      </c>
      <c r="M5" s="21">
        <f>K5/L5</f>
        <v>84</v>
      </c>
      <c r="N5" s="25">
        <v>15</v>
      </c>
      <c r="O5" s="43">
        <f t="shared" si="1"/>
        <v>28</v>
      </c>
    </row>
    <row r="6" spans="1:15" ht="15.75" thickBot="1" x14ac:dyDescent="0.3">
      <c r="A6" s="3" t="s">
        <v>11</v>
      </c>
      <c r="B6" s="34">
        <v>1</v>
      </c>
      <c r="C6" s="5"/>
      <c r="D6" s="4">
        <f t="shared" si="0"/>
        <v>9</v>
      </c>
      <c r="E6" s="4" t="s">
        <v>16</v>
      </c>
      <c r="F6" s="5">
        <v>13</v>
      </c>
      <c r="J6" s="9" t="s">
        <v>8</v>
      </c>
      <c r="K6" s="10">
        <v>450</v>
      </c>
      <c r="L6" s="17">
        <v>30</v>
      </c>
      <c r="M6" s="22">
        <f>K6/L6</f>
        <v>15</v>
      </c>
      <c r="N6" s="25">
        <v>15</v>
      </c>
      <c r="O6" s="47">
        <f t="shared" si="1"/>
        <v>30</v>
      </c>
    </row>
    <row r="7" spans="1:15" ht="15.75" thickBot="1" x14ac:dyDescent="0.3">
      <c r="A7" s="55" t="s">
        <v>12</v>
      </c>
      <c r="B7" s="56"/>
      <c r="C7" s="57">
        <v>1</v>
      </c>
      <c r="D7" s="58">
        <f t="shared" si="0"/>
        <v>12</v>
      </c>
      <c r="E7" s="58" t="s">
        <v>16</v>
      </c>
      <c r="F7" s="57">
        <v>12</v>
      </c>
      <c r="J7" s="44" t="s">
        <v>10</v>
      </c>
      <c r="K7" s="41"/>
      <c r="L7" s="45"/>
      <c r="M7" s="46">
        <v>13</v>
      </c>
      <c r="N7" s="18"/>
      <c r="O7" s="32">
        <v>12</v>
      </c>
    </row>
    <row r="8" spans="1:15" ht="15.75" thickBot="1" x14ac:dyDescent="0.3">
      <c r="A8" s="31" t="s">
        <v>17</v>
      </c>
      <c r="B8" s="38">
        <v>120</v>
      </c>
      <c r="C8" s="39">
        <v>90</v>
      </c>
      <c r="D8" s="53">
        <f>SUMPRODUCT(B8:C8,$B$9:$C$9)-1800</f>
        <v>360</v>
      </c>
      <c r="E8" s="24"/>
      <c r="F8" s="33"/>
      <c r="G8" s="33"/>
    </row>
    <row r="9" spans="1:15" ht="15.75" thickBot="1" x14ac:dyDescent="0.3">
      <c r="A9" s="37" t="s">
        <v>18</v>
      </c>
      <c r="B9" s="54">
        <v>9</v>
      </c>
      <c r="C9" s="53">
        <v>12</v>
      </c>
      <c r="D9" s="24"/>
      <c r="E9" s="24"/>
      <c r="F9" s="33"/>
      <c r="G9" s="33"/>
    </row>
    <row r="10" spans="1:15" x14ac:dyDescent="0.25">
      <c r="D10" s="33"/>
      <c r="E10" s="33"/>
      <c r="F10" s="33"/>
    </row>
    <row r="11" spans="1:15" x14ac:dyDescent="0.25">
      <c r="B11">
        <f>SUM(B2:B5)</f>
        <v>55</v>
      </c>
      <c r="C11">
        <f>SUM(C2:C5)</f>
        <v>50</v>
      </c>
      <c r="D11" s="33"/>
      <c r="E11" s="33"/>
      <c r="F11" s="33"/>
    </row>
    <row r="12" spans="1:15" x14ac:dyDescent="0.25">
      <c r="B12">
        <f>B8/B11</f>
        <v>2.1818181818181817</v>
      </c>
      <c r="C12">
        <f>C8/C11</f>
        <v>1.8</v>
      </c>
      <c r="E12" t="s">
        <v>0</v>
      </c>
    </row>
    <row r="13" spans="1:15" x14ac:dyDescent="0.25">
      <c r="E13" t="s">
        <v>1</v>
      </c>
    </row>
    <row r="15" spans="1:15" x14ac:dyDescent="0.25">
      <c r="K15">
        <f>28*90</f>
        <v>2520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F21" sqref="F21"/>
    </sheetView>
  </sheetViews>
  <sheetFormatPr defaultRowHeight="15" x14ac:dyDescent="0.25"/>
  <cols>
    <col min="1" max="1" width="10.140625" customWidth="1"/>
  </cols>
  <sheetData>
    <row r="1" spans="1:10" ht="15.75" thickBot="1" x14ac:dyDescent="0.3">
      <c r="A1" s="3"/>
      <c r="B1" s="34" t="s">
        <v>13</v>
      </c>
      <c r="C1" s="5" t="s">
        <v>14</v>
      </c>
      <c r="D1" s="4" t="s">
        <v>19</v>
      </c>
      <c r="E1" s="4" t="s">
        <v>20</v>
      </c>
      <c r="F1" s="42" t="s">
        <v>21</v>
      </c>
      <c r="G1" s="20"/>
      <c r="H1" s="23" t="s">
        <v>22</v>
      </c>
    </row>
    <row r="2" spans="1:10" x14ac:dyDescent="0.25">
      <c r="A2" s="3" t="s">
        <v>5</v>
      </c>
      <c r="B2" s="12">
        <v>5</v>
      </c>
      <c r="C2" s="27">
        <v>10</v>
      </c>
      <c r="D2" s="12">
        <v>5</v>
      </c>
      <c r="E2" s="13">
        <v>10</v>
      </c>
      <c r="F2" s="34">
        <f>SUMPRODUCT(B2:E2,$B$9:$E$9)</f>
        <v>210</v>
      </c>
      <c r="G2" s="4" t="s">
        <v>16</v>
      </c>
      <c r="H2" s="5">
        <v>420</v>
      </c>
    </row>
    <row r="3" spans="1:10" x14ac:dyDescent="0.25">
      <c r="A3" s="6" t="s">
        <v>6</v>
      </c>
      <c r="B3" s="14">
        <v>10</v>
      </c>
      <c r="C3" s="25">
        <v>5</v>
      </c>
      <c r="D3" s="14">
        <v>10</v>
      </c>
      <c r="E3" s="7">
        <v>5</v>
      </c>
      <c r="F3" s="40">
        <f t="shared" ref="F3:F7" si="0">SUMPRODUCT(B3:E3,$B$9:$E$9)</f>
        <v>240</v>
      </c>
      <c r="G3" s="24" t="s">
        <v>16</v>
      </c>
      <c r="H3" s="8">
        <v>420</v>
      </c>
    </row>
    <row r="4" spans="1:10" x14ac:dyDescent="0.25">
      <c r="A4" s="6" t="s">
        <v>7</v>
      </c>
      <c r="B4" s="14">
        <v>10</v>
      </c>
      <c r="C4" s="25">
        <v>20</v>
      </c>
      <c r="D4" s="14">
        <v>10</v>
      </c>
      <c r="E4" s="25">
        <v>20</v>
      </c>
      <c r="F4" s="40">
        <f t="shared" si="0"/>
        <v>420</v>
      </c>
      <c r="G4" s="24" t="s">
        <v>16</v>
      </c>
      <c r="H4" s="8">
        <v>420</v>
      </c>
    </row>
    <row r="5" spans="1:10" ht="15.75" thickBot="1" x14ac:dyDescent="0.3">
      <c r="A5" s="28" t="s">
        <v>8</v>
      </c>
      <c r="B5" s="35">
        <v>30</v>
      </c>
      <c r="C5" s="30">
        <v>15</v>
      </c>
      <c r="D5" s="35">
        <v>30</v>
      </c>
      <c r="E5" s="29">
        <v>15</v>
      </c>
      <c r="F5" s="40">
        <f t="shared" si="0"/>
        <v>720</v>
      </c>
      <c r="G5" s="24" t="s">
        <v>16</v>
      </c>
      <c r="H5" s="8">
        <v>930</v>
      </c>
    </row>
    <row r="6" spans="1:10" x14ac:dyDescent="0.25">
      <c r="A6" s="3" t="s">
        <v>11</v>
      </c>
      <c r="B6" s="34">
        <v>1</v>
      </c>
      <c r="C6" s="5"/>
      <c r="D6" s="2"/>
      <c r="E6" s="2"/>
      <c r="F6" s="40">
        <f t="shared" si="0"/>
        <v>13</v>
      </c>
      <c r="G6" s="24" t="s">
        <v>16</v>
      </c>
      <c r="H6" s="8">
        <v>13</v>
      </c>
    </row>
    <row r="7" spans="1:10" ht="15.75" thickBot="1" x14ac:dyDescent="0.3">
      <c r="A7" s="6" t="s">
        <v>12</v>
      </c>
      <c r="B7" s="40"/>
      <c r="C7" s="8">
        <v>1</v>
      </c>
      <c r="D7" s="2"/>
      <c r="E7" s="2"/>
      <c r="F7" s="36">
        <f t="shared" si="0"/>
        <v>12</v>
      </c>
      <c r="G7" s="26" t="s">
        <v>16</v>
      </c>
      <c r="H7" s="11">
        <v>12</v>
      </c>
    </row>
    <row r="8" spans="1:10" ht="15.75" thickBot="1" x14ac:dyDescent="0.3">
      <c r="A8" s="37" t="s">
        <v>17</v>
      </c>
      <c r="B8" s="20">
        <v>120</v>
      </c>
      <c r="C8" s="20">
        <v>90</v>
      </c>
      <c r="D8" s="20">
        <f>0.25*60</f>
        <v>15</v>
      </c>
      <c r="E8" s="32">
        <f>0.25*40</f>
        <v>10</v>
      </c>
      <c r="F8" s="15">
        <f>SUMPRODUCT(B8:E8,$B$9:$E$9)-1800-200</f>
        <v>715</v>
      </c>
      <c r="G8" s="2"/>
    </row>
    <row r="9" spans="1:10" ht="15.75" thickBot="1" x14ac:dyDescent="0.3">
      <c r="A9" s="37" t="s">
        <v>18</v>
      </c>
      <c r="B9" s="20">
        <v>13</v>
      </c>
      <c r="C9" s="20">
        <v>12</v>
      </c>
      <c r="D9" s="20">
        <v>5.0000000000000018</v>
      </c>
      <c r="E9" s="32">
        <v>0</v>
      </c>
      <c r="F9" s="2"/>
      <c r="G9" s="2"/>
    </row>
    <row r="10" spans="1:10" x14ac:dyDescent="0.25">
      <c r="B10" s="2"/>
      <c r="C10" s="2"/>
      <c r="D10" s="2"/>
      <c r="E10" s="2"/>
      <c r="F10" s="2"/>
      <c r="G10" s="2"/>
    </row>
    <row r="11" spans="1:10" x14ac:dyDescent="0.25">
      <c r="B11" s="2">
        <f>B8/B5</f>
        <v>4</v>
      </c>
      <c r="C11" s="2">
        <f>C8/C5</f>
        <v>6</v>
      </c>
      <c r="D11" s="2">
        <f>D8/D5</f>
        <v>0.5</v>
      </c>
      <c r="E11" s="2">
        <f>E8/E5</f>
        <v>0.66666666666666663</v>
      </c>
      <c r="F11" s="2"/>
      <c r="G11" s="2"/>
    </row>
    <row r="12" spans="1:10" x14ac:dyDescent="0.25">
      <c r="E12" t="s">
        <v>0</v>
      </c>
      <c r="J12">
        <f>20/15</f>
        <v>1.3333333333333333</v>
      </c>
    </row>
    <row r="13" spans="1:10" x14ac:dyDescent="0.25">
      <c r="E13" t="s">
        <v>1</v>
      </c>
    </row>
    <row r="14" spans="1:10" x14ac:dyDescent="0.25">
      <c r="J14">
        <f>100000/(843-360)</f>
        <v>207.03933747412009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B20" sqref="B20"/>
    </sheetView>
  </sheetViews>
  <sheetFormatPr defaultRowHeight="15" x14ac:dyDescent="0.25"/>
  <cols>
    <col min="1" max="1" width="9.85546875" bestFit="1" customWidth="1"/>
    <col min="10" max="10" width="9.140625" bestFit="1" customWidth="1"/>
    <col min="11" max="11" width="9.28515625" bestFit="1" customWidth="1"/>
    <col min="12" max="12" width="12.85546875" bestFit="1" customWidth="1"/>
    <col min="13" max="13" width="15" bestFit="1" customWidth="1"/>
    <col min="14" max="14" width="12.85546875" bestFit="1" customWidth="1"/>
    <col min="15" max="15" width="15" bestFit="1" customWidth="1"/>
  </cols>
  <sheetData>
    <row r="1" spans="1:15" ht="15.75" thickBot="1" x14ac:dyDescent="0.3">
      <c r="A1" s="3"/>
      <c r="B1" s="34" t="s">
        <v>13</v>
      </c>
      <c r="C1" s="5" t="s">
        <v>14</v>
      </c>
      <c r="D1" s="4" t="s">
        <v>15</v>
      </c>
      <c r="E1" s="4"/>
      <c r="F1" s="5" t="s">
        <v>3</v>
      </c>
      <c r="L1" s="19" t="s">
        <v>13</v>
      </c>
      <c r="M1" s="19" t="s">
        <v>13</v>
      </c>
      <c r="N1" s="19" t="s">
        <v>14</v>
      </c>
      <c r="O1" s="19" t="s">
        <v>14</v>
      </c>
    </row>
    <row r="2" spans="1:15" ht="15.75" thickBot="1" x14ac:dyDescent="0.3">
      <c r="A2" s="3" t="s">
        <v>5</v>
      </c>
      <c r="B2" s="12">
        <v>5</v>
      </c>
      <c r="C2" s="27">
        <v>10</v>
      </c>
      <c r="D2" s="13">
        <f t="shared" ref="D2:D7" si="0">SUMPRODUCT(B2:C2,$B$9:$C$9)</f>
        <v>71.428571428571431</v>
      </c>
      <c r="E2" s="4" t="s">
        <v>16</v>
      </c>
      <c r="F2" s="27">
        <v>480</v>
      </c>
      <c r="J2" s="18" t="s">
        <v>9</v>
      </c>
      <c r="K2" s="20" t="s">
        <v>3</v>
      </c>
      <c r="L2" s="19" t="s">
        <v>2</v>
      </c>
      <c r="M2" s="19" t="s">
        <v>4</v>
      </c>
      <c r="N2" s="19" t="s">
        <v>2</v>
      </c>
      <c r="O2" s="19" t="s">
        <v>4</v>
      </c>
    </row>
    <row r="3" spans="1:15" x14ac:dyDescent="0.25">
      <c r="A3" s="6" t="s">
        <v>6</v>
      </c>
      <c r="B3" s="14">
        <v>10</v>
      </c>
      <c r="C3" s="25">
        <v>5</v>
      </c>
      <c r="D3" s="7">
        <f t="shared" si="0"/>
        <v>125.71428571428571</v>
      </c>
      <c r="E3" s="24" t="s">
        <v>16</v>
      </c>
      <c r="F3" s="25">
        <v>480</v>
      </c>
      <c r="G3" s="1"/>
      <c r="J3" s="6" t="s">
        <v>5</v>
      </c>
      <c r="K3" s="7">
        <v>480</v>
      </c>
      <c r="L3" s="16">
        <v>5</v>
      </c>
      <c r="M3" s="21">
        <f>K3/L3</f>
        <v>96</v>
      </c>
      <c r="N3" s="25">
        <v>10</v>
      </c>
      <c r="O3" s="21">
        <f>K3/N3</f>
        <v>48</v>
      </c>
    </row>
    <row r="4" spans="1:15" x14ac:dyDescent="0.25">
      <c r="A4" s="6" t="s">
        <v>7</v>
      </c>
      <c r="B4" s="14">
        <v>10</v>
      </c>
      <c r="C4" s="25">
        <v>20</v>
      </c>
      <c r="D4" s="7">
        <f t="shared" si="0"/>
        <v>142.85714285714286</v>
      </c>
      <c r="E4" s="24" t="s">
        <v>16</v>
      </c>
      <c r="F4" s="25">
        <v>480</v>
      </c>
      <c r="G4" s="1"/>
      <c r="J4" s="6" t="s">
        <v>6</v>
      </c>
      <c r="K4" s="7">
        <v>480</v>
      </c>
      <c r="L4" s="16">
        <v>15</v>
      </c>
      <c r="M4" s="21">
        <f>K4/L4</f>
        <v>32</v>
      </c>
      <c r="N4" s="25">
        <v>10</v>
      </c>
      <c r="O4" s="21">
        <f t="shared" ref="O4:O6" si="1">K4/N4</f>
        <v>48</v>
      </c>
    </row>
    <row r="5" spans="1:15" ht="15.75" thickBot="1" x14ac:dyDescent="0.3">
      <c r="A5" s="48" t="s">
        <v>8</v>
      </c>
      <c r="B5" s="49">
        <v>38</v>
      </c>
      <c r="C5" s="50">
        <v>21</v>
      </c>
      <c r="D5" s="51">
        <f>SUMPRODUCT(B5:C5,$B$9:$C$9)</f>
        <v>480</v>
      </c>
      <c r="E5" s="52" t="s">
        <v>16</v>
      </c>
      <c r="F5" s="50">
        <v>480</v>
      </c>
      <c r="G5" s="1"/>
      <c r="J5" s="6" t="s">
        <v>7</v>
      </c>
      <c r="K5" s="7">
        <v>480</v>
      </c>
      <c r="L5" s="16">
        <v>5</v>
      </c>
      <c r="M5" s="21">
        <f>K5/L5</f>
        <v>96</v>
      </c>
      <c r="N5" s="25">
        <v>15</v>
      </c>
      <c r="O5" s="21">
        <f t="shared" si="1"/>
        <v>32</v>
      </c>
    </row>
    <row r="6" spans="1:15" ht="15.75" thickBot="1" x14ac:dyDescent="0.3">
      <c r="A6" s="3" t="s">
        <v>11</v>
      </c>
      <c r="B6" s="34">
        <v>1</v>
      </c>
      <c r="C6" s="5"/>
      <c r="D6" s="4">
        <f t="shared" si="0"/>
        <v>12</v>
      </c>
      <c r="E6" s="4" t="s">
        <v>16</v>
      </c>
      <c r="F6" s="5">
        <v>13</v>
      </c>
      <c r="J6" s="9" t="s">
        <v>8</v>
      </c>
      <c r="K6" s="10">
        <v>480</v>
      </c>
      <c r="L6" s="17">
        <v>38</v>
      </c>
      <c r="M6" s="59">
        <f>K6/L6</f>
        <v>12.631578947368421</v>
      </c>
      <c r="N6" s="25">
        <v>21</v>
      </c>
      <c r="O6" s="59">
        <f t="shared" si="1"/>
        <v>22.857142857142858</v>
      </c>
    </row>
    <row r="7" spans="1:15" ht="15.75" thickBot="1" x14ac:dyDescent="0.3">
      <c r="A7" s="55" t="s">
        <v>12</v>
      </c>
      <c r="B7" s="56"/>
      <c r="C7" s="57">
        <v>1</v>
      </c>
      <c r="D7" s="58">
        <f t="shared" si="0"/>
        <v>1.1428571428571428</v>
      </c>
      <c r="E7" s="58" t="s">
        <v>16</v>
      </c>
      <c r="F7" s="57">
        <v>12</v>
      </c>
      <c r="J7" s="44" t="s">
        <v>10</v>
      </c>
      <c r="K7" s="41"/>
      <c r="L7" s="45"/>
      <c r="M7" s="46">
        <v>13</v>
      </c>
      <c r="N7" s="18"/>
      <c r="O7" s="32">
        <v>12</v>
      </c>
    </row>
    <row r="8" spans="1:15" ht="15.75" thickBot="1" x14ac:dyDescent="0.3">
      <c r="A8" s="31" t="s">
        <v>17</v>
      </c>
      <c r="B8" s="38">
        <v>120</v>
      </c>
      <c r="C8" s="39">
        <v>90</v>
      </c>
      <c r="D8" s="53">
        <f>SUMPRODUCT(B8:C8,$B$9:$C$9)-1800</f>
        <v>-257.14285714285711</v>
      </c>
      <c r="E8" s="24"/>
      <c r="F8" s="33"/>
      <c r="G8" s="33"/>
    </row>
    <row r="9" spans="1:15" ht="15.75" thickBot="1" x14ac:dyDescent="0.3">
      <c r="A9" s="37" t="s">
        <v>18</v>
      </c>
      <c r="B9" s="60">
        <v>12</v>
      </c>
      <c r="C9" s="61">
        <f>H16</f>
        <v>1.1428571428571428</v>
      </c>
      <c r="D9" s="24"/>
      <c r="E9" s="24"/>
      <c r="F9" s="33"/>
      <c r="G9" s="33"/>
    </row>
    <row r="10" spans="1:15" x14ac:dyDescent="0.25">
      <c r="D10" s="33"/>
      <c r="E10" s="33"/>
      <c r="F10" s="33"/>
    </row>
    <row r="11" spans="1:15" x14ac:dyDescent="0.25">
      <c r="B11">
        <f>SUM(B2:B5)</f>
        <v>63</v>
      </c>
      <c r="C11">
        <f>SUM(C2:C5)</f>
        <v>56</v>
      </c>
      <c r="D11" s="33"/>
      <c r="E11" s="33"/>
      <c r="F11" s="33"/>
    </row>
    <row r="12" spans="1:15" x14ac:dyDescent="0.25">
      <c r="B12">
        <f>B8/B11</f>
        <v>1.9047619047619047</v>
      </c>
      <c r="C12">
        <f>C8/C11</f>
        <v>1.6071428571428572</v>
      </c>
      <c r="E12" t="s">
        <v>0</v>
      </c>
    </row>
    <row r="13" spans="1:15" x14ac:dyDescent="0.25">
      <c r="E13" t="s">
        <v>1</v>
      </c>
    </row>
    <row r="15" spans="1:15" x14ac:dyDescent="0.25">
      <c r="K15">
        <f>28*90</f>
        <v>2520</v>
      </c>
    </row>
    <row r="16" spans="1:15" x14ac:dyDescent="0.25">
      <c r="B16">
        <f>B8/B5</f>
        <v>3.1578947368421053</v>
      </c>
      <c r="C16">
        <f>C8/C5</f>
        <v>4.2857142857142856</v>
      </c>
      <c r="H16">
        <f>(480-38*12)/21</f>
        <v>1.1428571428571428</v>
      </c>
    </row>
    <row r="17" spans="2:2" x14ac:dyDescent="0.25">
      <c r="B17">
        <f>SUMPRODUCT(B5:C5,B9:C9)</f>
        <v>480</v>
      </c>
    </row>
    <row r="20" spans="2:2" x14ac:dyDescent="0.25">
      <c r="B20" t="s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I17" sqref="I17"/>
    </sheetView>
  </sheetViews>
  <sheetFormatPr defaultRowHeight="15" x14ac:dyDescent="0.25"/>
  <cols>
    <col min="1" max="1" width="9.85546875" bestFit="1" customWidth="1"/>
    <col min="10" max="10" width="9.140625" bestFit="1" customWidth="1"/>
    <col min="11" max="11" width="9.28515625" bestFit="1" customWidth="1"/>
    <col min="12" max="12" width="12.85546875" bestFit="1" customWidth="1"/>
    <col min="13" max="13" width="15" bestFit="1" customWidth="1"/>
    <col min="14" max="14" width="12.85546875" bestFit="1" customWidth="1"/>
    <col min="15" max="15" width="15" bestFit="1" customWidth="1"/>
  </cols>
  <sheetData>
    <row r="1" spans="1:15" ht="15.75" thickBot="1" x14ac:dyDescent="0.3">
      <c r="A1" s="3"/>
      <c r="B1" s="34" t="s">
        <v>13</v>
      </c>
      <c r="C1" s="5" t="s">
        <v>14</v>
      </c>
      <c r="D1" s="4" t="s">
        <v>15</v>
      </c>
      <c r="E1" s="4"/>
      <c r="F1" s="5" t="s">
        <v>3</v>
      </c>
      <c r="L1" s="19" t="s">
        <v>13</v>
      </c>
      <c r="M1" s="19" t="s">
        <v>13</v>
      </c>
      <c r="N1" s="19" t="s">
        <v>14</v>
      </c>
      <c r="O1" s="19" t="s">
        <v>14</v>
      </c>
    </row>
    <row r="2" spans="1:15" ht="15.75" thickBot="1" x14ac:dyDescent="0.3">
      <c r="A2" s="3" t="s">
        <v>5</v>
      </c>
      <c r="B2" s="12">
        <v>5</v>
      </c>
      <c r="C2" s="27">
        <v>10</v>
      </c>
      <c r="D2" s="13">
        <f t="shared" ref="D2:D7" si="0">SUMPRODUCT(B2:C2,$B$9:$C$9)</f>
        <v>170</v>
      </c>
      <c r="E2" s="4" t="s">
        <v>16</v>
      </c>
      <c r="F2" s="27">
        <v>480</v>
      </c>
      <c r="J2" s="18" t="s">
        <v>9</v>
      </c>
      <c r="K2" s="20" t="s">
        <v>3</v>
      </c>
      <c r="L2" s="19" t="s">
        <v>2</v>
      </c>
      <c r="M2" s="19" t="s">
        <v>4</v>
      </c>
      <c r="N2" s="19" t="s">
        <v>2</v>
      </c>
      <c r="O2" s="19" t="s">
        <v>4</v>
      </c>
    </row>
    <row r="3" spans="1:15" x14ac:dyDescent="0.25">
      <c r="A3" s="6" t="s">
        <v>6</v>
      </c>
      <c r="B3" s="14">
        <v>10</v>
      </c>
      <c r="C3" s="25">
        <v>5</v>
      </c>
      <c r="D3" s="7">
        <f t="shared" si="0"/>
        <v>160</v>
      </c>
      <c r="E3" s="24" t="s">
        <v>16</v>
      </c>
      <c r="F3" s="25">
        <v>480</v>
      </c>
      <c r="G3" s="1"/>
      <c r="J3" s="6" t="s">
        <v>5</v>
      </c>
      <c r="K3" s="7">
        <v>480</v>
      </c>
      <c r="L3" s="16">
        <v>5</v>
      </c>
      <c r="M3" s="21">
        <f>K3/L3</f>
        <v>96</v>
      </c>
      <c r="N3" s="25">
        <v>10</v>
      </c>
      <c r="O3" s="21">
        <f>K3/N3</f>
        <v>48</v>
      </c>
    </row>
    <row r="4" spans="1:15" x14ac:dyDescent="0.25">
      <c r="A4" s="6" t="s">
        <v>7</v>
      </c>
      <c r="B4" s="14">
        <v>10</v>
      </c>
      <c r="C4" s="25">
        <v>20</v>
      </c>
      <c r="D4" s="7">
        <f t="shared" si="0"/>
        <v>340</v>
      </c>
      <c r="E4" s="24" t="s">
        <v>16</v>
      </c>
      <c r="F4" s="25">
        <v>480</v>
      </c>
      <c r="G4" s="1"/>
      <c r="J4" s="6" t="s">
        <v>6</v>
      </c>
      <c r="K4" s="7">
        <v>480</v>
      </c>
      <c r="L4" s="16">
        <v>15</v>
      </c>
      <c r="M4" s="21">
        <f>K4/L4</f>
        <v>32</v>
      </c>
      <c r="N4" s="25">
        <v>10</v>
      </c>
      <c r="O4" s="21">
        <f t="shared" ref="O4:O6" si="1">K4/N4</f>
        <v>48</v>
      </c>
    </row>
    <row r="5" spans="1:15" ht="15.75" thickBot="1" x14ac:dyDescent="0.3">
      <c r="A5" s="48" t="s">
        <v>8</v>
      </c>
      <c r="B5" s="49">
        <v>30</v>
      </c>
      <c r="C5" s="50">
        <v>15</v>
      </c>
      <c r="D5" s="51">
        <f>SUMPRODUCT(B5:C5,$B$9:$C$9)</f>
        <v>480</v>
      </c>
      <c r="E5" s="52" t="s">
        <v>16</v>
      </c>
      <c r="F5" s="50">
        <v>480</v>
      </c>
      <c r="G5" s="1"/>
      <c r="J5" s="6" t="s">
        <v>7</v>
      </c>
      <c r="K5" s="7">
        <v>480</v>
      </c>
      <c r="L5" s="16">
        <v>5</v>
      </c>
      <c r="M5" s="21">
        <f>K5/L5</f>
        <v>96</v>
      </c>
      <c r="N5" s="25">
        <v>15</v>
      </c>
      <c r="O5" s="21">
        <f t="shared" si="1"/>
        <v>32</v>
      </c>
    </row>
    <row r="6" spans="1:15" ht="15.75" thickBot="1" x14ac:dyDescent="0.3">
      <c r="A6" s="3" t="s">
        <v>11</v>
      </c>
      <c r="B6" s="34">
        <v>1</v>
      </c>
      <c r="C6" s="5"/>
      <c r="D6" s="4">
        <f t="shared" si="0"/>
        <v>10</v>
      </c>
      <c r="E6" s="4" t="s">
        <v>16</v>
      </c>
      <c r="F6" s="5">
        <v>13</v>
      </c>
      <c r="J6" s="9" t="s">
        <v>8</v>
      </c>
      <c r="K6" s="10">
        <v>480</v>
      </c>
      <c r="L6" s="17">
        <v>38</v>
      </c>
      <c r="M6" s="59">
        <f>K6/L6</f>
        <v>12.631578947368421</v>
      </c>
      <c r="N6" s="25">
        <v>21</v>
      </c>
      <c r="O6" s="59">
        <f t="shared" si="1"/>
        <v>22.857142857142858</v>
      </c>
    </row>
    <row r="7" spans="1:15" ht="15.75" thickBot="1" x14ac:dyDescent="0.3">
      <c r="A7" s="55" t="s">
        <v>12</v>
      </c>
      <c r="B7" s="56"/>
      <c r="C7" s="57">
        <v>1</v>
      </c>
      <c r="D7" s="58">
        <f t="shared" si="0"/>
        <v>12</v>
      </c>
      <c r="E7" s="58" t="s">
        <v>16</v>
      </c>
      <c r="F7" s="57">
        <v>12</v>
      </c>
      <c r="J7" s="44" t="s">
        <v>10</v>
      </c>
      <c r="K7" s="41"/>
      <c r="L7" s="45"/>
      <c r="M7" s="46">
        <v>13</v>
      </c>
      <c r="N7" s="18"/>
      <c r="O7" s="32">
        <v>12</v>
      </c>
    </row>
    <row r="8" spans="1:15" ht="15.75" thickBot="1" x14ac:dyDescent="0.3">
      <c r="A8" s="31" t="s">
        <v>17</v>
      </c>
      <c r="B8" s="38">
        <v>120</v>
      </c>
      <c r="C8" s="39">
        <v>90</v>
      </c>
      <c r="D8" s="53">
        <f>SUMPRODUCT(B8:C8,$B$9:$C$9)-1800</f>
        <v>480</v>
      </c>
      <c r="E8" s="24"/>
      <c r="F8" s="33"/>
      <c r="G8" s="33"/>
    </row>
    <row r="9" spans="1:15" ht="15.75" thickBot="1" x14ac:dyDescent="0.3">
      <c r="A9" s="37" t="s">
        <v>18</v>
      </c>
      <c r="B9" s="60">
        <v>10</v>
      </c>
      <c r="C9" s="61">
        <v>12</v>
      </c>
      <c r="D9" s="24"/>
      <c r="E9" s="24"/>
      <c r="F9" s="33"/>
      <c r="G9" s="33"/>
    </row>
    <row r="10" spans="1:15" x14ac:dyDescent="0.25">
      <c r="D10" s="33"/>
      <c r="E10" s="33"/>
      <c r="F10" s="33"/>
    </row>
    <row r="11" spans="1:15" x14ac:dyDescent="0.25">
      <c r="B11">
        <f>SUM(B2:B5)</f>
        <v>55</v>
      </c>
      <c r="C11">
        <f>SUM(C2:C5)</f>
        <v>50</v>
      </c>
      <c r="D11" s="33"/>
      <c r="E11" s="33"/>
      <c r="F11" s="33"/>
    </row>
    <row r="12" spans="1:15" x14ac:dyDescent="0.25">
      <c r="B12">
        <f>B8/B11</f>
        <v>2.1818181818181817</v>
      </c>
      <c r="C12">
        <f>C8/C11</f>
        <v>1.8</v>
      </c>
      <c r="E12" t="s">
        <v>0</v>
      </c>
    </row>
    <row r="13" spans="1:15" x14ac:dyDescent="0.25">
      <c r="E13" t="s">
        <v>1</v>
      </c>
    </row>
    <row r="15" spans="1:15" x14ac:dyDescent="0.25">
      <c r="K15">
        <f>28*90</f>
        <v>2520</v>
      </c>
    </row>
    <row r="16" spans="1:15" x14ac:dyDescent="0.25">
      <c r="B16">
        <f>B8/B5</f>
        <v>4</v>
      </c>
      <c r="C16">
        <f>C8/C5</f>
        <v>6</v>
      </c>
    </row>
    <row r="17" spans="2:2" x14ac:dyDescent="0.25">
      <c r="B17">
        <f>SUMPRODUCT(B5:C5,B9:C9)</f>
        <v>480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23" sqref="B23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Sheet1 (2)</vt:lpstr>
      <vt:lpstr>SheetNew</vt:lpstr>
      <vt:lpstr>SheetNew (2)</vt:lpstr>
      <vt:lpstr>Sheet2</vt:lpstr>
      <vt:lpstr>Sheet3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Ardavan Asef-Vaziri</dc:creator>
  <cp:lastModifiedBy>Asef-Vaziri, Ardavan</cp:lastModifiedBy>
  <dcterms:created xsi:type="dcterms:W3CDTF">2012-04-08T23:20:50Z</dcterms:created>
  <dcterms:modified xsi:type="dcterms:W3CDTF">2019-07-01T20:48:28Z</dcterms:modified>
</cp:coreProperties>
</file>