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711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5" i="1"/>
  <c r="B14"/>
  <c r="A14"/>
  <c r="C14" s="1"/>
  <c r="D14" s="1"/>
  <c r="E14" s="1"/>
  <c r="F14" s="1"/>
  <c r="G14" s="1"/>
  <c r="I9"/>
  <c r="I8"/>
  <c r="I7"/>
  <c r="I6"/>
  <c r="I5"/>
  <c r="I4"/>
  <c r="J10" s="1"/>
  <c r="G3"/>
  <c r="G2"/>
  <c r="H3" s="1"/>
  <c r="C4"/>
  <c r="C7"/>
  <c r="C8" s="1"/>
  <c r="K11" l="1"/>
</calcChain>
</file>

<file path=xl/sharedStrings.xml><?xml version="1.0" encoding="utf-8"?>
<sst xmlns="http://schemas.openxmlformats.org/spreadsheetml/2006/main" count="13" uniqueCount="10">
  <si>
    <t>Costs</t>
  </si>
  <si>
    <t>Benefits</t>
  </si>
  <si>
    <t>NPV=</t>
  </si>
  <si>
    <t xml:space="preserve">IRR= </t>
  </si>
  <si>
    <t>NPV Computation</t>
  </si>
  <si>
    <t>IRR Computation</t>
  </si>
  <si>
    <t>Cash Flow</t>
  </si>
  <si>
    <t>Present Value</t>
  </si>
  <si>
    <t>B/C=</t>
  </si>
  <si>
    <t>B/C Computation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</si>
</sst>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8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 applyAlignment="1">
      <alignment horizontal="right"/>
    </xf>
    <xf numFmtId="9" fontId="0" fillId="3" borderId="4" xfId="0" applyNumberFormat="1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8" fontId="0" fillId="3" borderId="6" xfId="0" applyNumberFormat="1" applyFill="1" applyBorder="1" applyAlignment="1">
      <alignment horizontal="left"/>
    </xf>
    <xf numFmtId="0" fontId="1" fillId="4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center"/>
    </xf>
    <xf numFmtId="2" fontId="2" fillId="5" borderId="7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5" borderId="4" xfId="0" applyNumberFormat="1" applyFont="1" applyFill="1" applyBorder="1" applyAlignment="1">
      <alignment horizontal="center"/>
    </xf>
    <xf numFmtId="2" fontId="2" fillId="5" borderId="5" xfId="0" applyNumberFormat="1" applyFont="1" applyFill="1" applyBorder="1" applyAlignment="1">
      <alignment horizontal="right"/>
    </xf>
    <xf numFmtId="2" fontId="2" fillId="5" borderId="6" xfId="0" applyNumberFormat="1" applyFont="1" applyFill="1" applyBorder="1" applyAlignment="1">
      <alignment horizontal="left"/>
    </xf>
    <xf numFmtId="2" fontId="2" fillId="5" borderId="0" xfId="0" applyNumberFormat="1" applyFont="1" applyFill="1" applyBorder="1" applyAlignment="1">
      <alignment horizontal="center"/>
    </xf>
    <xf numFmtId="0" fontId="0" fillId="0" borderId="5" xfId="0" applyBorder="1"/>
    <xf numFmtId="0" fontId="0" fillId="5" borderId="2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5" xfId="0" applyFill="1" applyBorder="1" applyAlignment="1">
      <alignment horizontal="right"/>
    </xf>
    <xf numFmtId="8" fontId="0" fillId="2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K5" sqref="K5"/>
    </sheetView>
  </sheetViews>
  <sheetFormatPr defaultRowHeight="15"/>
  <cols>
    <col min="3" max="3" width="12" bestFit="1" customWidth="1"/>
    <col min="7" max="7" width="13.5703125" bestFit="1" customWidth="1"/>
    <col min="9" max="9" width="13.5703125" bestFit="1" customWidth="1"/>
  </cols>
  <sheetData>
    <row r="1" spans="1:11">
      <c r="A1" t="s">
        <v>6</v>
      </c>
      <c r="F1" t="s">
        <v>6</v>
      </c>
      <c r="G1" t="s">
        <v>7</v>
      </c>
      <c r="I1" t="s">
        <v>7</v>
      </c>
    </row>
    <row r="2" spans="1:11" ht="15.75" thickBot="1">
      <c r="A2" s="3">
        <v>-100</v>
      </c>
      <c r="B2" s="2"/>
      <c r="C2">
        <v>0.1</v>
      </c>
      <c r="F2" s="10">
        <v>-100</v>
      </c>
      <c r="G2" s="10">
        <f>F2</f>
        <v>-100</v>
      </c>
      <c r="H2" s="10" t="s">
        <v>0</v>
      </c>
    </row>
    <row r="3" spans="1:11" ht="15.75" thickBot="1">
      <c r="A3" s="3">
        <v>-200</v>
      </c>
      <c r="B3" s="22" t="s">
        <v>4</v>
      </c>
      <c r="C3" s="23"/>
      <c r="F3" s="10">
        <v>-200</v>
      </c>
      <c r="G3" s="11">
        <f>F3*(1.1)^-1</f>
        <v>-181.81818181818181</v>
      </c>
      <c r="H3" s="10">
        <f>G2+G3</f>
        <v>-281.81818181818181</v>
      </c>
    </row>
    <row r="4" spans="1:11" ht="15.75" thickBot="1">
      <c r="A4" s="3">
        <v>50</v>
      </c>
      <c r="B4" s="24" t="s">
        <v>2</v>
      </c>
      <c r="C4" s="25">
        <f>A2+NPV(C2,A3:A9)</f>
        <v>93.575198780777242</v>
      </c>
      <c r="F4" s="3">
        <v>50</v>
      </c>
      <c r="I4" s="12">
        <f>F4*(1.1)^(-2)</f>
        <v>41.322314049586772</v>
      </c>
    </row>
    <row r="5" spans="1:11" ht="15.75" thickBot="1">
      <c r="A5" s="3">
        <v>100</v>
      </c>
      <c r="F5" s="3">
        <v>100</v>
      </c>
      <c r="I5" s="13">
        <f>F5*(1.1)^(-3)</f>
        <v>75.131480090157751</v>
      </c>
    </row>
    <row r="6" spans="1:11">
      <c r="A6" s="3">
        <v>100</v>
      </c>
      <c r="B6" s="4" t="s">
        <v>5</v>
      </c>
      <c r="C6" s="5"/>
      <c r="F6" s="3">
        <v>100</v>
      </c>
      <c r="I6" s="13">
        <f>F6*(1.1)^(-4)</f>
        <v>68.301345536507057</v>
      </c>
    </row>
    <row r="7" spans="1:11" ht="15.75" thickBot="1">
      <c r="A7" s="3">
        <v>150</v>
      </c>
      <c r="B7" s="6" t="s">
        <v>3</v>
      </c>
      <c r="C7" s="7">
        <f>IRR(A2:A9,0.1)</f>
        <v>0.18941541924370511</v>
      </c>
      <c r="F7" s="3">
        <v>150</v>
      </c>
      <c r="I7" s="13">
        <f>F7*(1.1)^(-5)</f>
        <v>93.138198458873234</v>
      </c>
      <c r="J7" s="20"/>
    </row>
    <row r="8" spans="1:11" ht="15.75" thickBot="1">
      <c r="A8" s="3">
        <v>150</v>
      </c>
      <c r="B8" s="8" t="s">
        <v>2</v>
      </c>
      <c r="C8" s="9">
        <f>A2+NPV(C7,A3:A9)</f>
        <v>5.7838178690872155E-12</v>
      </c>
      <c r="F8" s="3">
        <v>150</v>
      </c>
      <c r="I8" s="15">
        <f>F8*(1.1)^(-6)</f>
        <v>84.671089508066586</v>
      </c>
      <c r="J8" s="19" t="s">
        <v>9</v>
      </c>
      <c r="K8" s="21"/>
    </row>
    <row r="9" spans="1:11" ht="15.75" thickBot="1">
      <c r="A9" s="3">
        <v>25</v>
      </c>
      <c r="F9" s="3">
        <v>25</v>
      </c>
      <c r="I9" s="14">
        <f>F9*(1.1)^(-7)</f>
        <v>12.828952955767662</v>
      </c>
      <c r="J9" s="19" t="s">
        <v>1</v>
      </c>
      <c r="K9" s="16"/>
    </row>
    <row r="10" spans="1:11">
      <c r="J10" s="15">
        <f>SUM(I4:I9)</f>
        <v>375.39338059895908</v>
      </c>
      <c r="K10" s="16"/>
    </row>
    <row r="11" spans="1:11" ht="15.75" thickBot="1">
      <c r="J11" s="17" t="s">
        <v>8</v>
      </c>
      <c r="K11" s="18">
        <f>J10/(-H3)</f>
        <v>1.3320410279317902</v>
      </c>
    </row>
    <row r="14" spans="1:11">
      <c r="A14" s="1">
        <f>-PV(0.1,5,15)</f>
        <v>56.861801541126752</v>
      </c>
      <c r="B14" s="1">
        <f>-PV(0.1,5,2)</f>
        <v>7.581573538816901</v>
      </c>
      <c r="C14" s="1">
        <f>0.6*A14+0.4*B14</f>
        <v>37.149710340202816</v>
      </c>
      <c r="D14" s="1">
        <f>C14-5.5</f>
        <v>31.649710340202816</v>
      </c>
      <c r="E14" s="1">
        <f>D14*0.8</f>
        <v>25.319768272162253</v>
      </c>
      <c r="F14" s="1">
        <f>E14*(1.1)^(-3)</f>
        <v>19.023116658273665</v>
      </c>
      <c r="G14" s="1">
        <f>F14+A15</f>
        <v>4.1020047123683163</v>
      </c>
    </row>
    <row r="15" spans="1:11">
      <c r="A15" s="1">
        <f>PV(0.1,3,6)</f>
        <v>-14.921111945905349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College of Business and Economics</cp:lastModifiedBy>
  <dcterms:created xsi:type="dcterms:W3CDTF">2010-06-15T22:07:28Z</dcterms:created>
  <dcterms:modified xsi:type="dcterms:W3CDTF">2012-01-25T19:18:36Z</dcterms:modified>
</cp:coreProperties>
</file>