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ink/ink1.xml" ContentType="application/inkml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Probability\S-TestHypo\"/>
    </mc:Choice>
  </mc:AlternateContent>
  <bookViews>
    <workbookView xWindow="0" yWindow="0" windowWidth="25125" windowHeight="12300" activeTab="1"/>
  </bookViews>
  <sheets>
    <sheet name="1.ToH-Grades" sheetId="1" r:id="rId1"/>
    <sheet name="2.ToH-TwuandOne" sheetId="2" r:id="rId2"/>
    <sheet name="3.ToH1-Fixed" sheetId="3" r:id="rId3"/>
    <sheet name="4.ToH-RAND" sheetId="4" r:id="rId4"/>
    <sheet name="5.ToH2" sheetId="5" r:id="rId5"/>
  </sheets>
  <externalReferences>
    <externalReference r:id="rId6"/>
  </externalReferences>
  <definedNames>
    <definedName name="solver_typ" localSheetId="0" hidden="1">2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ver" localSheetId="0" hidden="1">17</definedName>
    <definedName name="solver_ver" localSheetId="1" hidden="1">17</definedName>
    <definedName name="solver_ver" localSheetId="2" hidden="1">17</definedName>
    <definedName name="solver_ver" localSheetId="3" hidden="1">17</definedName>
    <definedName name="solver_ver" localSheetId="4" hidden="1">17</definedName>
  </definedNames>
  <calcPr calcId="162913"/>
</workbook>
</file>

<file path=xl/calcChain.xml><?xml version="1.0" encoding="utf-8"?>
<calcChain xmlns="http://schemas.openxmlformats.org/spreadsheetml/2006/main">
  <c r="N21" i="2" l="1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20" i="2"/>
  <c r="H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20" i="2"/>
  <c r="L23" i="2"/>
  <c r="M19" i="2"/>
  <c r="K22" i="2"/>
  <c r="K23" i="2" s="1"/>
  <c r="K21" i="2"/>
  <c r="L21" i="2" s="1"/>
  <c r="L20" i="2"/>
  <c r="K24" i="2" l="1"/>
  <c r="L22" i="2"/>
  <c r="T1" i="5"/>
  <c r="A2" i="5" s="1"/>
  <c r="U1" i="5"/>
  <c r="B6" i="5" s="1"/>
  <c r="D5" i="5"/>
  <c r="B3" i="4"/>
  <c r="B4" i="4" s="1"/>
  <c r="C3" i="4"/>
  <c r="D3" i="4" s="1"/>
  <c r="C4" i="4"/>
  <c r="D4" i="4" s="1"/>
  <c r="E3" i="3"/>
  <c r="G3" i="3" s="1"/>
  <c r="E4" i="3"/>
  <c r="G4" i="3" s="1"/>
  <c r="C32" i="1"/>
  <c r="B32" i="1"/>
  <c r="E23" i="2"/>
  <c r="E24" i="2" s="1"/>
  <c r="E22" i="2"/>
  <c r="F21" i="2"/>
  <c r="E21" i="2"/>
  <c r="F20" i="2"/>
  <c r="G19" i="2"/>
  <c r="G20" i="2" s="1"/>
  <c r="D14" i="2"/>
  <c r="D15" i="2" s="1"/>
  <c r="D16" i="2" s="1"/>
  <c r="D11" i="2"/>
  <c r="D12" i="2" s="1"/>
  <c r="D10" i="2"/>
  <c r="C40" i="1"/>
  <c r="B40" i="1"/>
  <c r="C39" i="1"/>
  <c r="C41" i="1" s="1"/>
  <c r="B39" i="1"/>
  <c r="C38" i="1"/>
  <c r="B38" i="1"/>
  <c r="C37" i="1"/>
  <c r="G35" i="1" s="1"/>
  <c r="B37" i="1"/>
  <c r="C36" i="1"/>
  <c r="B36" i="1"/>
  <c r="C33" i="1"/>
  <c r="B33" i="1"/>
  <c r="B42" i="1" s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B32" i="5" l="1"/>
  <c r="A33" i="5"/>
  <c r="A32" i="5"/>
  <c r="K25" i="2"/>
  <c r="L24" i="2"/>
  <c r="B28" i="5"/>
  <c r="B43" i="5"/>
  <c r="A21" i="5"/>
  <c r="B49" i="5"/>
  <c r="A44" i="5"/>
  <c r="B21" i="5"/>
  <c r="A42" i="5"/>
  <c r="B17" i="5"/>
  <c r="B41" i="5"/>
  <c r="A17" i="5"/>
  <c r="B41" i="1"/>
  <c r="A49" i="5"/>
  <c r="B39" i="5"/>
  <c r="A28" i="5"/>
  <c r="B16" i="5"/>
  <c r="B34" i="1"/>
  <c r="B48" i="5"/>
  <c r="A38" i="5"/>
  <c r="B27" i="5"/>
  <c r="B12" i="5"/>
  <c r="G21" i="2"/>
  <c r="A48" i="5"/>
  <c r="B37" i="5"/>
  <c r="B23" i="5"/>
  <c r="A12" i="5"/>
  <c r="H22" i="2"/>
  <c r="B47" i="5"/>
  <c r="B33" i="5"/>
  <c r="A22" i="5"/>
  <c r="B11" i="5"/>
  <c r="E3" i="4"/>
  <c r="B7" i="5"/>
  <c r="A10" i="5"/>
  <c r="A6" i="5"/>
  <c r="E4" i="4"/>
  <c r="G4" i="4" s="1"/>
  <c r="F4" i="4" s="1"/>
  <c r="G6" i="4" s="1"/>
  <c r="B44" i="5"/>
  <c r="A37" i="5"/>
  <c r="A26" i="5"/>
  <c r="A16" i="5"/>
  <c r="B5" i="5"/>
  <c r="B36" i="5"/>
  <c r="B31" i="5"/>
  <c r="B25" i="5"/>
  <c r="B20" i="5"/>
  <c r="B15" i="5"/>
  <c r="B9" i="5"/>
  <c r="A5" i="5"/>
  <c r="A46" i="5"/>
  <c r="A41" i="5"/>
  <c r="A36" i="5"/>
  <c r="A30" i="5"/>
  <c r="A25" i="5"/>
  <c r="A20" i="5"/>
  <c r="A14" i="5"/>
  <c r="A9" i="5"/>
  <c r="B4" i="5"/>
  <c r="B45" i="5"/>
  <c r="B40" i="5"/>
  <c r="B35" i="5"/>
  <c r="B29" i="5"/>
  <c r="B24" i="5"/>
  <c r="B19" i="5"/>
  <c r="B13" i="5"/>
  <c r="B8" i="5"/>
  <c r="B3" i="5"/>
  <c r="A50" i="5"/>
  <c r="A45" i="5"/>
  <c r="A40" i="5"/>
  <c r="A34" i="5"/>
  <c r="A29" i="5"/>
  <c r="A24" i="5"/>
  <c r="A18" i="5"/>
  <c r="A13" i="5"/>
  <c r="A8" i="5"/>
  <c r="B2" i="5"/>
  <c r="A4" i="5"/>
  <c r="A47" i="5"/>
  <c r="A43" i="5"/>
  <c r="A39" i="5"/>
  <c r="A35" i="5"/>
  <c r="A31" i="5"/>
  <c r="A27" i="5"/>
  <c r="A23" i="5"/>
  <c r="A19" i="5"/>
  <c r="A15" i="5"/>
  <c r="A11" i="5"/>
  <c r="A7" i="5"/>
  <c r="B50" i="5"/>
  <c r="B46" i="5"/>
  <c r="B42" i="5"/>
  <c r="B38" i="5"/>
  <c r="B34" i="5"/>
  <c r="B30" i="5"/>
  <c r="B26" i="5"/>
  <c r="B22" i="5"/>
  <c r="B18" i="5"/>
  <c r="B14" i="5"/>
  <c r="B10" i="5"/>
  <c r="A3" i="5"/>
  <c r="F3" i="3"/>
  <c r="F6" i="3" s="1"/>
  <c r="F7" i="3"/>
  <c r="F4" i="3"/>
  <c r="G6" i="3" s="1"/>
  <c r="G3" i="4"/>
  <c r="D13" i="2"/>
  <c r="F628" i="2" s="1"/>
  <c r="B35" i="1"/>
  <c r="G32" i="1"/>
  <c r="F24" i="2"/>
  <c r="G24" i="2" s="1"/>
  <c r="E25" i="2"/>
  <c r="H24" i="2"/>
  <c r="C34" i="1"/>
  <c r="C42" i="1"/>
  <c r="H21" i="2"/>
  <c r="F23" i="2"/>
  <c r="G23" i="2" s="1"/>
  <c r="C35" i="1"/>
  <c r="F22" i="2"/>
  <c r="G22" i="2" s="1"/>
  <c r="H23" i="2"/>
  <c r="L25" i="2" l="1"/>
  <c r="K26" i="2"/>
  <c r="G33" i="1"/>
  <c r="E4" i="5"/>
  <c r="F3" i="5"/>
  <c r="D3" i="5"/>
  <c r="D4" i="5"/>
  <c r="F4" i="5"/>
  <c r="E3" i="5"/>
  <c r="H3" i="3"/>
  <c r="F3" i="4"/>
  <c r="G7" i="4"/>
  <c r="G7" i="3"/>
  <c r="E13" i="2"/>
  <c r="I21" i="2" s="1"/>
  <c r="G34" i="1"/>
  <c r="G36" i="1" s="1"/>
  <c r="F25" i="2"/>
  <c r="H25" i="2"/>
  <c r="G25" i="2"/>
  <c r="E26" i="2"/>
  <c r="K27" i="2" l="1"/>
  <c r="L26" i="2"/>
  <c r="G4" i="5"/>
  <c r="I7" i="5" s="1"/>
  <c r="G3" i="5"/>
  <c r="H7" i="5" s="1"/>
  <c r="F6" i="4"/>
  <c r="H3" i="4"/>
  <c r="F7" i="4"/>
  <c r="I20" i="2"/>
  <c r="I25" i="2"/>
  <c r="I22" i="2"/>
  <c r="I24" i="2"/>
  <c r="I23" i="2"/>
  <c r="E27" i="2"/>
  <c r="I26" i="2" s="1"/>
  <c r="H26" i="2"/>
  <c r="F26" i="2"/>
  <c r="G26" i="2" s="1"/>
  <c r="L27" i="2" l="1"/>
  <c r="K28" i="2"/>
  <c r="H4" i="5"/>
  <c r="I4" i="5"/>
  <c r="I6" i="5" s="1"/>
  <c r="H3" i="5"/>
  <c r="I3" i="5"/>
  <c r="H6" i="5" s="1"/>
  <c r="F27" i="2"/>
  <c r="G27" i="2" s="1"/>
  <c r="E28" i="2"/>
  <c r="I27" i="2" s="1"/>
  <c r="H27" i="2"/>
  <c r="K29" i="2" l="1"/>
  <c r="L28" i="2"/>
  <c r="J3" i="5"/>
  <c r="E29" i="2"/>
  <c r="I28" i="2"/>
  <c r="H28" i="2"/>
  <c r="F28" i="2"/>
  <c r="G28" i="2" s="1"/>
  <c r="L29" i="2" l="1"/>
  <c r="K30" i="2"/>
  <c r="E30" i="2"/>
  <c r="I29" i="2" s="1"/>
  <c r="H29" i="2"/>
  <c r="F29" i="2"/>
  <c r="G29" i="2" s="1"/>
  <c r="K31" i="2" l="1"/>
  <c r="L30" i="2"/>
  <c r="H30" i="2"/>
  <c r="F30" i="2"/>
  <c r="G30" i="2" s="1"/>
  <c r="E31" i="2"/>
  <c r="I30" i="2"/>
  <c r="L31" i="2" l="1"/>
  <c r="K32" i="2"/>
  <c r="H31" i="2"/>
  <c r="E32" i="2"/>
  <c r="I31" i="2"/>
  <c r="F31" i="2"/>
  <c r="G31" i="2" s="1"/>
  <c r="K33" i="2" l="1"/>
  <c r="L32" i="2"/>
  <c r="F32" i="2"/>
  <c r="H32" i="2"/>
  <c r="E33" i="2"/>
  <c r="I32" i="2"/>
  <c r="G32" i="2"/>
  <c r="L33" i="2" l="1"/>
  <c r="K34" i="2"/>
  <c r="H33" i="2"/>
  <c r="F33" i="2"/>
  <c r="G33" i="2"/>
  <c r="E34" i="2"/>
  <c r="K35" i="2" l="1"/>
  <c r="L34" i="2"/>
  <c r="E35" i="2"/>
  <c r="H34" i="2"/>
  <c r="F34" i="2"/>
  <c r="G34" i="2"/>
  <c r="I33" i="2"/>
  <c r="L35" i="2" l="1"/>
  <c r="K36" i="2"/>
  <c r="F35" i="2"/>
  <c r="G35" i="2" s="1"/>
  <c r="E36" i="2"/>
  <c r="I35" i="2"/>
  <c r="H35" i="2"/>
  <c r="I34" i="2"/>
  <c r="K37" i="2" l="1"/>
  <c r="L36" i="2"/>
  <c r="E37" i="2"/>
  <c r="I36" i="2"/>
  <c r="H36" i="2"/>
  <c r="F36" i="2"/>
  <c r="G36" i="2" s="1"/>
  <c r="K38" i="2" l="1"/>
  <c r="L37" i="2"/>
  <c r="E38" i="2"/>
  <c r="I37" i="2"/>
  <c r="H37" i="2"/>
  <c r="F37" i="2"/>
  <c r="G37" i="2" s="1"/>
  <c r="K39" i="2" l="1"/>
  <c r="L38" i="2"/>
  <c r="H38" i="2"/>
  <c r="F38" i="2"/>
  <c r="G38" i="2" s="1"/>
  <c r="E39" i="2"/>
  <c r="I38" i="2"/>
  <c r="K40" i="2" l="1"/>
  <c r="L39" i="2"/>
  <c r="E40" i="2"/>
  <c r="H39" i="2"/>
  <c r="I39" i="2"/>
  <c r="F39" i="2"/>
  <c r="G39" i="2" s="1"/>
  <c r="K41" i="2" l="1"/>
  <c r="L40" i="2"/>
  <c r="H40" i="2"/>
  <c r="F40" i="2"/>
  <c r="E41" i="2"/>
  <c r="I40" i="2"/>
  <c r="G40" i="2"/>
  <c r="K42" i="2" l="1"/>
  <c r="L41" i="2"/>
  <c r="E42" i="2"/>
  <c r="I41" i="2" s="1"/>
  <c r="H41" i="2"/>
  <c r="F41" i="2"/>
  <c r="G41" i="2" s="1"/>
  <c r="K43" i="2" l="1"/>
  <c r="L42" i="2"/>
  <c r="F42" i="2"/>
  <c r="H42" i="2"/>
  <c r="E43" i="2"/>
  <c r="I42" i="2"/>
  <c r="G42" i="2"/>
  <c r="K44" i="2" l="1"/>
  <c r="L43" i="2"/>
  <c r="E44" i="2"/>
  <c r="I43" i="2" s="1"/>
  <c r="H43" i="2"/>
  <c r="F43" i="2"/>
  <c r="G43" i="2"/>
  <c r="K45" i="2" l="1"/>
  <c r="L44" i="2"/>
  <c r="E45" i="2"/>
  <c r="I44" i="2"/>
  <c r="H44" i="2"/>
  <c r="F44" i="2"/>
  <c r="G44" i="2" s="1"/>
  <c r="K46" i="2" l="1"/>
  <c r="L45" i="2"/>
  <c r="H45" i="2"/>
  <c r="F45" i="2"/>
  <c r="G45" i="2" s="1"/>
  <c r="E46" i="2"/>
  <c r="K47" i="2" l="1"/>
  <c r="L46" i="2"/>
  <c r="E47" i="2"/>
  <c r="I46" i="2"/>
  <c r="H46" i="2"/>
  <c r="F46" i="2"/>
  <c r="G46" i="2" s="1"/>
  <c r="I45" i="2"/>
  <c r="K48" i="2" l="1"/>
  <c r="L47" i="2"/>
  <c r="H47" i="2"/>
  <c r="F47" i="2"/>
  <c r="G47" i="2" s="1"/>
  <c r="E48" i="2"/>
  <c r="I47" i="2" s="1"/>
  <c r="K49" i="2" l="1"/>
  <c r="L48" i="2"/>
  <c r="H48" i="2"/>
  <c r="E49" i="2"/>
  <c r="F48" i="2"/>
  <c r="G48" i="2" s="1"/>
  <c r="K50" i="2" l="1"/>
  <c r="L49" i="2"/>
  <c r="F49" i="2"/>
  <c r="G49" i="2" s="1"/>
  <c r="E50" i="2"/>
  <c r="H49" i="2"/>
  <c r="I48" i="2"/>
  <c r="K51" i="2" l="1"/>
  <c r="L50" i="2"/>
  <c r="F50" i="2"/>
  <c r="E51" i="2"/>
  <c r="H50" i="2"/>
  <c r="I50" i="2"/>
  <c r="G50" i="2"/>
  <c r="I49" i="2"/>
  <c r="K52" i="2" l="1"/>
  <c r="L51" i="2"/>
  <c r="F51" i="2"/>
  <c r="E52" i="2"/>
  <c r="H51" i="2"/>
  <c r="G51" i="2"/>
  <c r="K53" i="2" l="1"/>
  <c r="L52" i="2"/>
  <c r="E53" i="2"/>
  <c r="I52" i="2"/>
  <c r="H52" i="2"/>
  <c r="F52" i="2"/>
  <c r="G52" i="2" s="1"/>
  <c r="I51" i="2"/>
  <c r="K54" i="2" l="1"/>
  <c r="L53" i="2"/>
  <c r="H53" i="2"/>
  <c r="F53" i="2"/>
  <c r="G53" i="2" s="1"/>
  <c r="E54" i="2"/>
  <c r="I53" i="2"/>
  <c r="K55" i="2" l="1"/>
  <c r="L54" i="2"/>
  <c r="E55" i="2"/>
  <c r="I54" i="2" s="1"/>
  <c r="H54" i="2"/>
  <c r="F54" i="2"/>
  <c r="G54" i="2"/>
  <c r="K56" i="2" l="1"/>
  <c r="L55" i="2"/>
  <c r="E56" i="2"/>
  <c r="F55" i="2"/>
  <c r="I55" i="2"/>
  <c r="G55" i="2"/>
  <c r="H55" i="2"/>
  <c r="K57" i="2" l="1"/>
  <c r="L56" i="2"/>
  <c r="H56" i="2"/>
  <c r="F56" i="2"/>
  <c r="G56" i="2" s="1"/>
  <c r="E57" i="2"/>
  <c r="I56" i="2"/>
  <c r="K58" i="2" l="1"/>
  <c r="L57" i="2"/>
  <c r="E58" i="2"/>
  <c r="I57" i="2"/>
  <c r="F57" i="2"/>
  <c r="G57" i="2"/>
  <c r="H57" i="2"/>
  <c r="K59" i="2" l="1"/>
  <c r="L58" i="2"/>
  <c r="F58" i="2"/>
  <c r="E59" i="2"/>
  <c r="H58" i="2"/>
  <c r="G58" i="2"/>
  <c r="K60" i="2" l="1"/>
  <c r="L59" i="2"/>
  <c r="H59" i="2"/>
  <c r="E60" i="2"/>
  <c r="F59" i="2"/>
  <c r="G59" i="2" s="1"/>
  <c r="I58" i="2"/>
  <c r="K61" i="2" l="1"/>
  <c r="L60" i="2"/>
  <c r="E61" i="2"/>
  <c r="I60" i="2"/>
  <c r="H60" i="2"/>
  <c r="F60" i="2"/>
  <c r="G60" i="2" s="1"/>
  <c r="I59" i="2"/>
  <c r="K62" i="2" l="1"/>
  <c r="L61" i="2"/>
  <c r="F61" i="2"/>
  <c r="G61" i="2" s="1"/>
  <c r="H61" i="2"/>
  <c r="E62" i="2"/>
  <c r="I61" i="2"/>
  <c r="K63" i="2" l="1"/>
  <c r="L62" i="2"/>
  <c r="E63" i="2"/>
  <c r="I62" i="2"/>
  <c r="H62" i="2"/>
  <c r="F62" i="2"/>
  <c r="G62" i="2" s="1"/>
  <c r="K64" i="2" l="1"/>
  <c r="L63" i="2"/>
  <c r="F63" i="2"/>
  <c r="E64" i="2"/>
  <c r="H63" i="2"/>
  <c r="G63" i="2"/>
  <c r="K65" i="2" l="1"/>
  <c r="L64" i="2"/>
  <c r="H64" i="2"/>
  <c r="F64" i="2"/>
  <c r="G64" i="2" s="1"/>
  <c r="E65" i="2"/>
  <c r="I64" i="2" s="1"/>
  <c r="I63" i="2"/>
  <c r="K66" i="2" l="1"/>
  <c r="L65" i="2"/>
  <c r="E66" i="2"/>
  <c r="I65" i="2"/>
  <c r="F65" i="2"/>
  <c r="G65" i="2"/>
  <c r="H65" i="2"/>
  <c r="K67" i="2" l="1"/>
  <c r="L66" i="2"/>
  <c r="F66" i="2"/>
  <c r="H66" i="2"/>
  <c r="E67" i="2"/>
  <c r="I66" i="2"/>
  <c r="G66" i="2"/>
  <c r="K68" i="2" l="1"/>
  <c r="L67" i="2"/>
  <c r="H67" i="2"/>
  <c r="F67" i="2"/>
  <c r="G67" i="2" s="1"/>
  <c r="E68" i="2"/>
  <c r="K69" i="2" l="1"/>
  <c r="L68" i="2"/>
  <c r="E69" i="2"/>
  <c r="F68" i="2"/>
  <c r="I68" i="2"/>
  <c r="H68" i="2"/>
  <c r="G68" i="2"/>
  <c r="I67" i="2"/>
  <c r="K70" i="2" l="1"/>
  <c r="L69" i="2"/>
  <c r="F69" i="2"/>
  <c r="G69" i="2" s="1"/>
  <c r="E70" i="2"/>
  <c r="I69" i="2"/>
  <c r="H69" i="2"/>
  <c r="K71" i="2" l="1"/>
  <c r="L70" i="2"/>
  <c r="E71" i="2"/>
  <c r="I70" i="2" s="1"/>
  <c r="H70" i="2"/>
  <c r="F70" i="2"/>
  <c r="G70" i="2" s="1"/>
  <c r="K72" i="2" l="1"/>
  <c r="L71" i="2"/>
  <c r="H71" i="2"/>
  <c r="E72" i="2"/>
  <c r="I71" i="2"/>
  <c r="F71" i="2"/>
  <c r="G71" i="2" s="1"/>
  <c r="K73" i="2" l="1"/>
  <c r="L72" i="2"/>
  <c r="H72" i="2"/>
  <c r="F72" i="2"/>
  <c r="G72" i="2" s="1"/>
  <c r="E73" i="2"/>
  <c r="K74" i="2" l="1"/>
  <c r="L73" i="2"/>
  <c r="E74" i="2"/>
  <c r="I73" i="2"/>
  <c r="F73" i="2"/>
  <c r="H73" i="2"/>
  <c r="G73" i="2"/>
  <c r="I72" i="2"/>
  <c r="K75" i="2" l="1"/>
  <c r="L74" i="2"/>
  <c r="F74" i="2"/>
  <c r="E75" i="2"/>
  <c r="I74" i="2"/>
  <c r="G74" i="2"/>
  <c r="H74" i="2"/>
  <c r="K76" i="2" l="1"/>
  <c r="L75" i="2"/>
  <c r="H75" i="2"/>
  <c r="E76" i="2"/>
  <c r="F75" i="2"/>
  <c r="G75" i="2" s="1"/>
  <c r="K77" i="2" l="1"/>
  <c r="L76" i="2"/>
  <c r="E77" i="2"/>
  <c r="H76" i="2"/>
  <c r="I76" i="2"/>
  <c r="F76" i="2"/>
  <c r="G76" i="2" s="1"/>
  <c r="I75" i="2"/>
  <c r="K78" i="2" l="1"/>
  <c r="L77" i="2"/>
  <c r="F77" i="2"/>
  <c r="G77" i="2" s="1"/>
  <c r="E78" i="2"/>
  <c r="H77" i="2"/>
  <c r="K79" i="2" l="1"/>
  <c r="L78" i="2"/>
  <c r="E79" i="2"/>
  <c r="H78" i="2"/>
  <c r="F78" i="2"/>
  <c r="G78" i="2" s="1"/>
  <c r="I77" i="2"/>
  <c r="K80" i="2" l="1"/>
  <c r="L79" i="2"/>
  <c r="E80" i="2"/>
  <c r="I79" i="2"/>
  <c r="H79" i="2"/>
  <c r="F79" i="2"/>
  <c r="G79" i="2" s="1"/>
  <c r="I78" i="2"/>
  <c r="K81" i="2" l="1"/>
  <c r="L80" i="2"/>
  <c r="H80" i="2"/>
  <c r="F80" i="2"/>
  <c r="G80" i="2" s="1"/>
  <c r="E81" i="2"/>
  <c r="K82" i="2" l="1"/>
  <c r="L81" i="2"/>
  <c r="E82" i="2"/>
  <c r="I81" i="2" s="1"/>
  <c r="H81" i="2"/>
  <c r="F81" i="2"/>
  <c r="G81" i="2" s="1"/>
  <c r="I80" i="2"/>
  <c r="K83" i="2" l="1"/>
  <c r="L82" i="2"/>
  <c r="F82" i="2"/>
  <c r="E83" i="2"/>
  <c r="I82" i="2" s="1"/>
  <c r="H82" i="2"/>
  <c r="G82" i="2"/>
  <c r="K84" i="2" l="1"/>
  <c r="L83" i="2"/>
  <c r="H83" i="2"/>
  <c r="E84" i="2"/>
  <c r="I83" i="2" s="1"/>
  <c r="F83" i="2"/>
  <c r="G83" i="2" s="1"/>
  <c r="K85" i="2" l="1"/>
  <c r="L84" i="2"/>
  <c r="E85" i="2"/>
  <c r="H84" i="2"/>
  <c r="I84" i="2"/>
  <c r="F84" i="2"/>
  <c r="G84" i="2" s="1"/>
  <c r="K86" i="2" l="1"/>
  <c r="L85" i="2"/>
  <c r="F85" i="2"/>
  <c r="G85" i="2" s="1"/>
  <c r="E86" i="2"/>
  <c r="I85" i="2"/>
  <c r="H85" i="2"/>
  <c r="K87" i="2" l="1"/>
  <c r="L86" i="2"/>
  <c r="E87" i="2"/>
  <c r="I86" i="2" s="1"/>
  <c r="H86" i="2"/>
  <c r="F86" i="2"/>
  <c r="G86" i="2" s="1"/>
  <c r="K88" i="2" l="1"/>
  <c r="L87" i="2"/>
  <c r="E88" i="2"/>
  <c r="I87" i="2" s="1"/>
  <c r="F87" i="2"/>
  <c r="H87" i="2"/>
  <c r="G87" i="2"/>
  <c r="K89" i="2" l="1"/>
  <c r="L88" i="2"/>
  <c r="H88" i="2"/>
  <c r="F88" i="2"/>
  <c r="G88" i="2" s="1"/>
  <c r="E89" i="2"/>
  <c r="I88" i="2"/>
  <c r="K90" i="2" l="1"/>
  <c r="L89" i="2"/>
  <c r="E90" i="2"/>
  <c r="I89" i="2" s="1"/>
  <c r="F89" i="2"/>
  <c r="G89" i="2" s="1"/>
  <c r="H89" i="2"/>
  <c r="K91" i="2" l="1"/>
  <c r="L90" i="2"/>
  <c r="F90" i="2"/>
  <c r="E91" i="2"/>
  <c r="I90" i="2" s="1"/>
  <c r="G90" i="2"/>
  <c r="H90" i="2"/>
  <c r="K92" i="2" l="1"/>
  <c r="L91" i="2"/>
  <c r="H91" i="2"/>
  <c r="F91" i="2"/>
  <c r="G91" i="2" s="1"/>
  <c r="E92" i="2"/>
  <c r="K93" i="2" l="1"/>
  <c r="L92" i="2"/>
  <c r="E93" i="2"/>
  <c r="H92" i="2"/>
  <c r="I92" i="2"/>
  <c r="F92" i="2"/>
  <c r="G92" i="2" s="1"/>
  <c r="I91" i="2"/>
  <c r="K94" i="2" l="1"/>
  <c r="L93" i="2"/>
  <c r="F93" i="2"/>
  <c r="G93" i="2" s="1"/>
  <c r="E94" i="2"/>
  <c r="H93" i="2"/>
  <c r="I93" i="2"/>
  <c r="K95" i="2" l="1"/>
  <c r="L94" i="2"/>
  <c r="E95" i="2"/>
  <c r="I94" i="2"/>
  <c r="H94" i="2"/>
  <c r="F94" i="2"/>
  <c r="G94" i="2"/>
  <c r="K96" i="2" l="1"/>
  <c r="L95" i="2"/>
  <c r="H95" i="2"/>
  <c r="E96" i="2"/>
  <c r="F95" i="2"/>
  <c r="G95" i="2" s="1"/>
  <c r="K97" i="2" l="1"/>
  <c r="L96" i="2"/>
  <c r="H96" i="2"/>
  <c r="F96" i="2"/>
  <c r="G96" i="2" s="1"/>
  <c r="E97" i="2"/>
  <c r="I96" i="2"/>
  <c r="I95" i="2"/>
  <c r="K98" i="2" l="1"/>
  <c r="L97" i="2"/>
  <c r="E98" i="2"/>
  <c r="I97" i="2" s="1"/>
  <c r="F97" i="2"/>
  <c r="G97" i="2" s="1"/>
  <c r="H97" i="2"/>
  <c r="K99" i="2" l="1"/>
  <c r="L98" i="2"/>
  <c r="F98" i="2"/>
  <c r="E99" i="2"/>
  <c r="I98" i="2"/>
  <c r="H98" i="2"/>
  <c r="G98" i="2"/>
  <c r="K100" i="2" l="1"/>
  <c r="L99" i="2"/>
  <c r="H99" i="2"/>
  <c r="E100" i="2"/>
  <c r="F99" i="2"/>
  <c r="G99" i="2" s="1"/>
  <c r="K101" i="2" l="1"/>
  <c r="L100" i="2"/>
  <c r="E101" i="2"/>
  <c r="H100" i="2"/>
  <c r="I100" i="2"/>
  <c r="F100" i="2"/>
  <c r="G100" i="2" s="1"/>
  <c r="I99" i="2"/>
  <c r="K102" i="2" l="1"/>
  <c r="L101" i="2"/>
  <c r="F101" i="2"/>
  <c r="G101" i="2" s="1"/>
  <c r="E102" i="2"/>
  <c r="H101" i="2"/>
  <c r="I101" i="2"/>
  <c r="K103" i="2" l="1"/>
  <c r="L102" i="2"/>
  <c r="E103" i="2"/>
  <c r="I102" i="2"/>
  <c r="H102" i="2"/>
  <c r="F102" i="2"/>
  <c r="G102" i="2"/>
  <c r="K104" i="2" l="1"/>
  <c r="L103" i="2"/>
  <c r="H103" i="2"/>
  <c r="E104" i="2"/>
  <c r="I103" i="2" s="1"/>
  <c r="F103" i="2"/>
  <c r="G103" i="2" s="1"/>
  <c r="K105" i="2" l="1"/>
  <c r="L104" i="2"/>
  <c r="H104" i="2"/>
  <c r="F104" i="2"/>
  <c r="G104" i="2" s="1"/>
  <c r="E105" i="2"/>
  <c r="K106" i="2" l="1"/>
  <c r="L105" i="2"/>
  <c r="E106" i="2"/>
  <c r="I105" i="2"/>
  <c r="F105" i="2"/>
  <c r="G105" i="2" s="1"/>
  <c r="H105" i="2"/>
  <c r="I104" i="2"/>
  <c r="K107" i="2" l="1"/>
  <c r="L106" i="2"/>
  <c r="F106" i="2"/>
  <c r="E107" i="2"/>
  <c r="I106" i="2"/>
  <c r="G106" i="2"/>
  <c r="H106" i="2"/>
  <c r="K108" i="2" l="1"/>
  <c r="L107" i="2"/>
  <c r="H107" i="2"/>
  <c r="E108" i="2"/>
  <c r="F107" i="2"/>
  <c r="G107" i="2" s="1"/>
  <c r="K109" i="2" l="1"/>
  <c r="L108" i="2"/>
  <c r="E109" i="2"/>
  <c r="H108" i="2"/>
  <c r="F108" i="2"/>
  <c r="G108" i="2" s="1"/>
  <c r="I108" i="2"/>
  <c r="I107" i="2"/>
  <c r="K110" i="2" l="1"/>
  <c r="L109" i="2"/>
  <c r="F109" i="2"/>
  <c r="G109" i="2" s="1"/>
  <c r="E110" i="2"/>
  <c r="I109" i="2"/>
  <c r="H109" i="2"/>
  <c r="K111" i="2" l="1"/>
  <c r="L110" i="2"/>
  <c r="E111" i="2"/>
  <c r="I110" i="2" s="1"/>
  <c r="H110" i="2"/>
  <c r="F110" i="2"/>
  <c r="G110" i="2" s="1"/>
  <c r="K112" i="2" l="1"/>
  <c r="L111" i="2"/>
  <c r="H111" i="2"/>
  <c r="F111" i="2"/>
  <c r="G111" i="2" s="1"/>
  <c r="E112" i="2"/>
  <c r="K113" i="2" l="1"/>
  <c r="L112" i="2"/>
  <c r="H112" i="2"/>
  <c r="F112" i="2"/>
  <c r="G112" i="2" s="1"/>
  <c r="E113" i="2"/>
  <c r="I111" i="2"/>
  <c r="K114" i="2" l="1"/>
  <c r="L113" i="2"/>
  <c r="E114" i="2"/>
  <c r="I113" i="2" s="1"/>
  <c r="F113" i="2"/>
  <c r="G113" i="2" s="1"/>
  <c r="H113" i="2"/>
  <c r="I112" i="2"/>
  <c r="K115" i="2" l="1"/>
  <c r="L114" i="2"/>
  <c r="F114" i="2"/>
  <c r="E115" i="2"/>
  <c r="I114" i="2" s="1"/>
  <c r="G114" i="2"/>
  <c r="H114" i="2"/>
  <c r="K116" i="2" l="1"/>
  <c r="L115" i="2"/>
  <c r="H115" i="2"/>
  <c r="F115" i="2"/>
  <c r="G115" i="2" s="1"/>
  <c r="E116" i="2"/>
  <c r="K117" i="2" l="1"/>
  <c r="L116" i="2"/>
  <c r="E117" i="2"/>
  <c r="H116" i="2"/>
  <c r="I116" i="2"/>
  <c r="F116" i="2"/>
  <c r="G116" i="2" s="1"/>
  <c r="I115" i="2"/>
  <c r="K118" i="2" l="1"/>
  <c r="L117" i="2"/>
  <c r="F117" i="2"/>
  <c r="G117" i="2" s="1"/>
  <c r="E118" i="2"/>
  <c r="I117" i="2"/>
  <c r="H117" i="2"/>
  <c r="K119" i="2" l="1"/>
  <c r="L118" i="2"/>
  <c r="E119" i="2"/>
  <c r="I118" i="2"/>
  <c r="H118" i="2"/>
  <c r="F118" i="2"/>
  <c r="G118" i="2"/>
  <c r="K120" i="2" l="1"/>
  <c r="L119" i="2"/>
  <c r="H119" i="2"/>
  <c r="F119" i="2"/>
  <c r="G119" i="2" s="1"/>
  <c r="E120" i="2"/>
  <c r="K121" i="2" l="1"/>
  <c r="L120" i="2"/>
  <c r="H120" i="2"/>
  <c r="G120" i="2"/>
  <c r="F120" i="2"/>
  <c r="E121" i="2"/>
  <c r="I119" i="2"/>
  <c r="K122" i="2" l="1"/>
  <c r="L121" i="2"/>
  <c r="E122" i="2"/>
  <c r="I121" i="2"/>
  <c r="F121" i="2"/>
  <c r="G121" i="2" s="1"/>
  <c r="H121" i="2"/>
  <c r="I120" i="2"/>
  <c r="K123" i="2" l="1"/>
  <c r="L122" i="2"/>
  <c r="F122" i="2"/>
  <c r="E123" i="2"/>
  <c r="I122" i="2" s="1"/>
  <c r="H122" i="2"/>
  <c r="G122" i="2"/>
  <c r="K124" i="2" l="1"/>
  <c r="L123" i="2"/>
  <c r="H123" i="2"/>
  <c r="E124" i="2"/>
  <c r="F123" i="2"/>
  <c r="G123" i="2" s="1"/>
  <c r="K125" i="2" l="1"/>
  <c r="L124" i="2"/>
  <c r="E125" i="2"/>
  <c r="H124" i="2"/>
  <c r="I124" i="2"/>
  <c r="F124" i="2"/>
  <c r="G124" i="2" s="1"/>
  <c r="I123" i="2"/>
  <c r="K126" i="2" l="1"/>
  <c r="L125" i="2"/>
  <c r="F125" i="2"/>
  <c r="G125" i="2" s="1"/>
  <c r="E126" i="2"/>
  <c r="H125" i="2"/>
  <c r="I125" i="2"/>
  <c r="K127" i="2" l="1"/>
  <c r="L126" i="2"/>
  <c r="E127" i="2"/>
  <c r="I126" i="2"/>
  <c r="H126" i="2"/>
  <c r="F126" i="2"/>
  <c r="G126" i="2" s="1"/>
  <c r="K128" i="2" l="1"/>
  <c r="L127" i="2"/>
  <c r="H127" i="2"/>
  <c r="F127" i="2"/>
  <c r="G127" i="2" s="1"/>
  <c r="E128" i="2"/>
  <c r="K129" i="2" l="1"/>
  <c r="L128" i="2"/>
  <c r="H128" i="2"/>
  <c r="F128" i="2"/>
  <c r="G128" i="2" s="1"/>
  <c r="E129" i="2"/>
  <c r="I128" i="2"/>
  <c r="I127" i="2"/>
  <c r="K130" i="2" l="1"/>
  <c r="L129" i="2"/>
  <c r="E130" i="2"/>
  <c r="I129" i="2" s="1"/>
  <c r="F129" i="2"/>
  <c r="G129" i="2" s="1"/>
  <c r="H129" i="2"/>
  <c r="K131" i="2" l="1"/>
  <c r="L130" i="2"/>
  <c r="F130" i="2"/>
  <c r="E131" i="2"/>
  <c r="I130" i="2" s="1"/>
  <c r="H130" i="2"/>
  <c r="G130" i="2"/>
  <c r="K132" i="2" l="1"/>
  <c r="L131" i="2"/>
  <c r="H131" i="2"/>
  <c r="F131" i="2"/>
  <c r="G131" i="2" s="1"/>
  <c r="E132" i="2"/>
  <c r="K133" i="2" l="1"/>
  <c r="L132" i="2"/>
  <c r="E133" i="2"/>
  <c r="H132" i="2"/>
  <c r="F132" i="2"/>
  <c r="G132" i="2" s="1"/>
  <c r="I132" i="2"/>
  <c r="I131" i="2"/>
  <c r="K134" i="2" l="1"/>
  <c r="L133" i="2"/>
  <c r="F133" i="2"/>
  <c r="G133" i="2" s="1"/>
  <c r="E134" i="2"/>
  <c r="I133" i="2" s="1"/>
  <c r="H133" i="2"/>
  <c r="K135" i="2" l="1"/>
  <c r="L134" i="2"/>
  <c r="E135" i="2"/>
  <c r="I134" i="2"/>
  <c r="H134" i="2"/>
  <c r="F134" i="2"/>
  <c r="G134" i="2"/>
  <c r="K136" i="2" l="1"/>
  <c r="L135" i="2"/>
  <c r="H135" i="2"/>
  <c r="F135" i="2"/>
  <c r="G135" i="2" s="1"/>
  <c r="E136" i="2"/>
  <c r="K137" i="2" l="1"/>
  <c r="L136" i="2"/>
  <c r="H136" i="2"/>
  <c r="F136" i="2"/>
  <c r="G136" i="2" s="1"/>
  <c r="E137" i="2"/>
  <c r="I135" i="2"/>
  <c r="K138" i="2" l="1"/>
  <c r="L137" i="2"/>
  <c r="E138" i="2"/>
  <c r="I137" i="2"/>
  <c r="F137" i="2"/>
  <c r="G137" i="2" s="1"/>
  <c r="H137" i="2"/>
  <c r="I136" i="2"/>
  <c r="K139" i="2" l="1"/>
  <c r="L138" i="2"/>
  <c r="F138" i="2"/>
  <c r="G138" i="2" s="1"/>
  <c r="E139" i="2"/>
  <c r="I138" i="2"/>
  <c r="H138" i="2"/>
  <c r="K140" i="2" l="1"/>
  <c r="L139" i="2"/>
  <c r="H139" i="2"/>
  <c r="E140" i="2"/>
  <c r="F139" i="2"/>
  <c r="G139" i="2" s="1"/>
  <c r="K141" i="2" l="1"/>
  <c r="L140" i="2"/>
  <c r="E141" i="2"/>
  <c r="H140" i="2"/>
  <c r="F140" i="2"/>
  <c r="G140" i="2" s="1"/>
  <c r="I140" i="2"/>
  <c r="I139" i="2"/>
  <c r="K142" i="2" l="1"/>
  <c r="L141" i="2"/>
  <c r="F141" i="2"/>
  <c r="G141" i="2" s="1"/>
  <c r="E142" i="2"/>
  <c r="I141" i="2"/>
  <c r="H141" i="2"/>
  <c r="K143" i="2" l="1"/>
  <c r="L142" i="2"/>
  <c r="E143" i="2"/>
  <c r="I142" i="2"/>
  <c r="H142" i="2"/>
  <c r="F142" i="2"/>
  <c r="G142" i="2"/>
  <c r="K144" i="2" l="1"/>
  <c r="L143" i="2"/>
  <c r="H143" i="2"/>
  <c r="E144" i="2"/>
  <c r="F143" i="2"/>
  <c r="G143" i="2" s="1"/>
  <c r="K145" i="2" l="1"/>
  <c r="L144" i="2"/>
  <c r="H144" i="2"/>
  <c r="F144" i="2"/>
  <c r="G144" i="2" s="1"/>
  <c r="E145" i="2"/>
  <c r="I143" i="2"/>
  <c r="K146" i="2" l="1"/>
  <c r="L145" i="2"/>
  <c r="E146" i="2"/>
  <c r="I145" i="2"/>
  <c r="F145" i="2"/>
  <c r="G145" i="2" s="1"/>
  <c r="H145" i="2"/>
  <c r="I144" i="2"/>
  <c r="K147" i="2" l="1"/>
  <c r="L146" i="2"/>
  <c r="F146" i="2"/>
  <c r="G146" i="2" s="1"/>
  <c r="E147" i="2"/>
  <c r="I146" i="2"/>
  <c r="H146" i="2"/>
  <c r="K148" i="2" l="1"/>
  <c r="L147" i="2"/>
  <c r="H147" i="2"/>
  <c r="E148" i="2"/>
  <c r="F147" i="2"/>
  <c r="G147" i="2" s="1"/>
  <c r="K149" i="2" l="1"/>
  <c r="L148" i="2"/>
  <c r="E149" i="2"/>
  <c r="H148" i="2"/>
  <c r="F148" i="2"/>
  <c r="G148" i="2" s="1"/>
  <c r="I148" i="2"/>
  <c r="I147" i="2"/>
  <c r="K150" i="2" l="1"/>
  <c r="L149" i="2"/>
  <c r="F149" i="2"/>
  <c r="G149" i="2" s="1"/>
  <c r="E150" i="2"/>
  <c r="H149" i="2"/>
  <c r="I149" i="2"/>
  <c r="K151" i="2" l="1"/>
  <c r="L150" i="2"/>
  <c r="E151" i="2"/>
  <c r="I150" i="2" s="1"/>
  <c r="H150" i="2"/>
  <c r="F150" i="2"/>
  <c r="G150" i="2" s="1"/>
  <c r="K152" i="2" l="1"/>
  <c r="L151" i="2"/>
  <c r="H151" i="2"/>
  <c r="E152" i="2"/>
  <c r="F151" i="2"/>
  <c r="G151" i="2"/>
  <c r="K153" i="2" l="1"/>
  <c r="L152" i="2"/>
  <c r="H152" i="2"/>
  <c r="F152" i="2"/>
  <c r="G152" i="2" s="1"/>
  <c r="E153" i="2"/>
  <c r="I152" i="2" s="1"/>
  <c r="I151" i="2"/>
  <c r="K154" i="2" l="1"/>
  <c r="L153" i="2"/>
  <c r="E154" i="2"/>
  <c r="I153" i="2"/>
  <c r="F153" i="2"/>
  <c r="G153" i="2" s="1"/>
  <c r="H153" i="2"/>
  <c r="K155" i="2" l="1"/>
  <c r="L154" i="2"/>
  <c r="F154" i="2"/>
  <c r="E155" i="2"/>
  <c r="I154" i="2" s="1"/>
  <c r="H154" i="2"/>
  <c r="G154" i="2"/>
  <c r="K156" i="2" l="1"/>
  <c r="L155" i="2"/>
  <c r="H155" i="2"/>
  <c r="F155" i="2"/>
  <c r="G155" i="2" s="1"/>
  <c r="E156" i="2"/>
  <c r="K157" i="2" l="1"/>
  <c r="L156" i="2"/>
  <c r="E157" i="2"/>
  <c r="H156" i="2"/>
  <c r="G156" i="2"/>
  <c r="I156" i="2"/>
  <c r="F156" i="2"/>
  <c r="I155" i="2"/>
  <c r="K158" i="2" l="1"/>
  <c r="L157" i="2"/>
  <c r="G157" i="2"/>
  <c r="F157" i="2"/>
  <c r="E158" i="2"/>
  <c r="H157" i="2"/>
  <c r="I157" i="2"/>
  <c r="K159" i="2" l="1"/>
  <c r="L158" i="2"/>
  <c r="E159" i="2"/>
  <c r="I158" i="2"/>
  <c r="H158" i="2"/>
  <c r="F158" i="2"/>
  <c r="G158" i="2"/>
  <c r="K160" i="2" l="1"/>
  <c r="L159" i="2"/>
  <c r="H159" i="2"/>
  <c r="G159" i="2"/>
  <c r="E160" i="2"/>
  <c r="F159" i="2"/>
  <c r="K161" i="2" l="1"/>
  <c r="L160" i="2"/>
  <c r="H160" i="2"/>
  <c r="G160" i="2"/>
  <c r="F160" i="2"/>
  <c r="E161" i="2"/>
  <c r="I160" i="2" s="1"/>
  <c r="I159" i="2"/>
  <c r="K162" i="2" l="1"/>
  <c r="L161" i="2"/>
  <c r="E162" i="2"/>
  <c r="G161" i="2"/>
  <c r="F161" i="2"/>
  <c r="I161" i="2" s="1"/>
  <c r="H161" i="2"/>
  <c r="K163" i="2" l="1"/>
  <c r="L162" i="2"/>
  <c r="F162" i="2"/>
  <c r="E163" i="2"/>
  <c r="I162" i="2" s="1"/>
  <c r="G162" i="2"/>
  <c r="H162" i="2"/>
  <c r="K164" i="2" l="1"/>
  <c r="L163" i="2"/>
  <c r="H163" i="2"/>
  <c r="G163" i="2"/>
  <c r="E164" i="2"/>
  <c r="F163" i="2"/>
  <c r="K165" i="2" l="1"/>
  <c r="L164" i="2"/>
  <c r="E165" i="2"/>
  <c r="H164" i="2"/>
  <c r="G164" i="2"/>
  <c r="F164" i="2"/>
  <c r="I164" i="2" s="1"/>
  <c r="I163" i="2"/>
  <c r="K166" i="2" l="1"/>
  <c r="L165" i="2"/>
  <c r="G165" i="2"/>
  <c r="F165" i="2"/>
  <c r="E166" i="2"/>
  <c r="H165" i="2"/>
  <c r="I165" i="2"/>
  <c r="K167" i="2" l="1"/>
  <c r="L166" i="2"/>
  <c r="E167" i="2"/>
  <c r="H166" i="2"/>
  <c r="F166" i="2"/>
  <c r="I166" i="2" s="1"/>
  <c r="G166" i="2"/>
  <c r="K168" i="2" l="1"/>
  <c r="L167" i="2"/>
  <c r="H167" i="2"/>
  <c r="E168" i="2"/>
  <c r="G167" i="2"/>
  <c r="F167" i="2"/>
  <c r="K169" i="2" l="1"/>
  <c r="L168" i="2"/>
  <c r="H168" i="2"/>
  <c r="G168" i="2"/>
  <c r="F168" i="2"/>
  <c r="E169" i="2"/>
  <c r="I168" i="2"/>
  <c r="I167" i="2"/>
  <c r="K170" i="2" l="1"/>
  <c r="L169" i="2"/>
  <c r="E170" i="2"/>
  <c r="I169" i="2"/>
  <c r="G169" i="2"/>
  <c r="F169" i="2"/>
  <c r="H169" i="2"/>
  <c r="K171" i="2" l="1"/>
  <c r="L170" i="2"/>
  <c r="F170" i="2"/>
  <c r="E171" i="2"/>
  <c r="I170" i="2" s="1"/>
  <c r="H170" i="2"/>
  <c r="G170" i="2"/>
  <c r="K172" i="2" l="1"/>
  <c r="L171" i="2"/>
  <c r="H171" i="2"/>
  <c r="G171" i="2"/>
  <c r="E172" i="2"/>
  <c r="F171" i="2"/>
  <c r="L172" i="2" l="1"/>
  <c r="K173" i="2"/>
  <c r="E173" i="2"/>
  <c r="H172" i="2"/>
  <c r="G172" i="2"/>
  <c r="F172" i="2"/>
  <c r="I172" i="2"/>
  <c r="I171" i="2"/>
  <c r="L173" i="2" l="1"/>
  <c r="K174" i="2"/>
  <c r="G173" i="2"/>
  <c r="F173" i="2"/>
  <c r="E174" i="2"/>
  <c r="I173" i="2"/>
  <c r="H173" i="2"/>
  <c r="L174" i="2" l="1"/>
  <c r="K175" i="2"/>
  <c r="E175" i="2"/>
  <c r="I174" i="2"/>
  <c r="H174" i="2"/>
  <c r="F174" i="2"/>
  <c r="G174" i="2"/>
  <c r="L175" i="2" l="1"/>
  <c r="K176" i="2"/>
  <c r="H175" i="2"/>
  <c r="F175" i="2"/>
  <c r="E176" i="2"/>
  <c r="G175" i="2"/>
  <c r="L176" i="2" l="1"/>
  <c r="K177" i="2"/>
  <c r="H176" i="2"/>
  <c r="G176" i="2"/>
  <c r="F176" i="2"/>
  <c r="E177" i="2"/>
  <c r="I176" i="2" s="1"/>
  <c r="I175" i="2"/>
  <c r="L177" i="2" l="1"/>
  <c r="K178" i="2"/>
  <c r="E178" i="2"/>
  <c r="I177" i="2"/>
  <c r="G177" i="2"/>
  <c r="F177" i="2"/>
  <c r="H177" i="2"/>
  <c r="L178" i="2" l="1"/>
  <c r="K179" i="2"/>
  <c r="F178" i="2"/>
  <c r="E179" i="2"/>
  <c r="I178" i="2"/>
  <c r="G178" i="2"/>
  <c r="H178" i="2"/>
  <c r="L179" i="2" l="1"/>
  <c r="K180" i="2"/>
  <c r="H179" i="2"/>
  <c r="G179" i="2"/>
  <c r="F179" i="2"/>
  <c r="E180" i="2"/>
  <c r="L180" i="2" l="1"/>
  <c r="K181" i="2"/>
  <c r="E181" i="2"/>
  <c r="H180" i="2"/>
  <c r="G180" i="2"/>
  <c r="I180" i="2"/>
  <c r="F180" i="2"/>
  <c r="I179" i="2"/>
  <c r="L181" i="2" l="1"/>
  <c r="K182" i="2"/>
  <c r="G181" i="2"/>
  <c r="F181" i="2"/>
  <c r="E182" i="2"/>
  <c r="I181" i="2"/>
  <c r="H181" i="2"/>
  <c r="L182" i="2" l="1"/>
  <c r="K183" i="2"/>
  <c r="E183" i="2"/>
  <c r="I182" i="2" s="1"/>
  <c r="H182" i="2"/>
  <c r="F182" i="2"/>
  <c r="G182" i="2"/>
  <c r="L183" i="2" l="1"/>
  <c r="K184" i="2"/>
  <c r="H183" i="2"/>
  <c r="G183" i="2"/>
  <c r="E184" i="2"/>
  <c r="F183" i="2"/>
  <c r="K185" i="2" l="1"/>
  <c r="L184" i="2"/>
  <c r="H184" i="2"/>
  <c r="G184" i="2"/>
  <c r="F184" i="2"/>
  <c r="E185" i="2"/>
  <c r="I184" i="2" s="1"/>
  <c r="I183" i="2"/>
  <c r="L185" i="2" l="1"/>
  <c r="K186" i="2"/>
  <c r="E186" i="2"/>
  <c r="I185" i="2"/>
  <c r="G185" i="2"/>
  <c r="F185" i="2"/>
  <c r="H185" i="2"/>
  <c r="K187" i="2" l="1"/>
  <c r="L186" i="2"/>
  <c r="F186" i="2"/>
  <c r="E187" i="2"/>
  <c r="I186" i="2"/>
  <c r="H186" i="2"/>
  <c r="G186" i="2"/>
  <c r="L187" i="2" l="1"/>
  <c r="K188" i="2"/>
  <c r="H187" i="2"/>
  <c r="G187" i="2"/>
  <c r="E188" i="2"/>
  <c r="F187" i="2"/>
  <c r="K189" i="2" l="1"/>
  <c r="L188" i="2"/>
  <c r="E189" i="2"/>
  <c r="H188" i="2"/>
  <c r="G188" i="2"/>
  <c r="I188" i="2"/>
  <c r="F188" i="2"/>
  <c r="I187" i="2"/>
  <c r="L189" i="2" l="1"/>
  <c r="K190" i="2"/>
  <c r="G189" i="2"/>
  <c r="F189" i="2"/>
  <c r="E190" i="2"/>
  <c r="H189" i="2"/>
  <c r="I189" i="2"/>
  <c r="K191" i="2" l="1"/>
  <c r="L190" i="2"/>
  <c r="E191" i="2"/>
  <c r="I190" i="2"/>
  <c r="H190" i="2"/>
  <c r="F190" i="2"/>
  <c r="G190" i="2"/>
  <c r="L191" i="2" l="1"/>
  <c r="K192" i="2"/>
  <c r="H191" i="2"/>
  <c r="F191" i="2"/>
  <c r="E192" i="2"/>
  <c r="G191" i="2"/>
  <c r="K193" i="2" l="1"/>
  <c r="L192" i="2"/>
  <c r="H192" i="2"/>
  <c r="G192" i="2"/>
  <c r="F192" i="2"/>
  <c r="E193" i="2"/>
  <c r="I192" i="2"/>
  <c r="I191" i="2"/>
  <c r="L193" i="2" l="1"/>
  <c r="K194" i="2"/>
  <c r="E194" i="2"/>
  <c r="I193" i="2"/>
  <c r="G193" i="2"/>
  <c r="F193" i="2"/>
  <c r="H193" i="2"/>
  <c r="K195" i="2" l="1"/>
  <c r="L194" i="2"/>
  <c r="F194" i="2"/>
  <c r="E195" i="2"/>
  <c r="H194" i="2"/>
  <c r="G194" i="2"/>
  <c r="L195" i="2" l="1"/>
  <c r="K196" i="2"/>
  <c r="H195" i="2"/>
  <c r="G195" i="2"/>
  <c r="F195" i="2"/>
  <c r="E196" i="2"/>
  <c r="I194" i="2"/>
  <c r="K197" i="2" l="1"/>
  <c r="L196" i="2"/>
  <c r="E197" i="2"/>
  <c r="H196" i="2"/>
  <c r="G196" i="2"/>
  <c r="F196" i="2"/>
  <c r="I196" i="2"/>
  <c r="I195" i="2"/>
  <c r="L197" i="2" l="1"/>
  <c r="K198" i="2"/>
  <c r="G197" i="2"/>
  <c r="F197" i="2"/>
  <c r="E198" i="2"/>
  <c r="I197" i="2"/>
  <c r="H197" i="2"/>
  <c r="K199" i="2" l="1"/>
  <c r="L198" i="2"/>
  <c r="E199" i="2"/>
  <c r="I198" i="2"/>
  <c r="H198" i="2"/>
  <c r="F198" i="2"/>
  <c r="G198" i="2"/>
  <c r="L199" i="2" l="1"/>
  <c r="K200" i="2"/>
  <c r="H199" i="2"/>
  <c r="G199" i="2"/>
  <c r="F199" i="2"/>
  <c r="E200" i="2"/>
  <c r="K201" i="2" l="1"/>
  <c r="L200" i="2"/>
  <c r="H200" i="2"/>
  <c r="G200" i="2"/>
  <c r="F200" i="2"/>
  <c r="E201" i="2"/>
  <c r="I199" i="2"/>
  <c r="L201" i="2" l="1"/>
  <c r="K202" i="2"/>
  <c r="E202" i="2"/>
  <c r="I201" i="2" s="1"/>
  <c r="G201" i="2"/>
  <c r="F201" i="2"/>
  <c r="H201" i="2"/>
  <c r="I200" i="2"/>
  <c r="K203" i="2" l="1"/>
  <c r="L202" i="2"/>
  <c r="F202" i="2"/>
  <c r="E203" i="2"/>
  <c r="I202" i="2"/>
  <c r="G202" i="2"/>
  <c r="H202" i="2"/>
  <c r="L203" i="2" l="1"/>
  <c r="K204" i="2"/>
  <c r="H203" i="2"/>
  <c r="G203" i="2"/>
  <c r="E204" i="2"/>
  <c r="F203" i="2"/>
  <c r="K205" i="2" l="1"/>
  <c r="L204" i="2"/>
  <c r="E205" i="2"/>
  <c r="H204" i="2"/>
  <c r="G204" i="2"/>
  <c r="I204" i="2"/>
  <c r="F204" i="2"/>
  <c r="I203" i="2"/>
  <c r="L205" i="2" l="1"/>
  <c r="K206" i="2"/>
  <c r="G205" i="2"/>
  <c r="F205" i="2"/>
  <c r="E206" i="2"/>
  <c r="I205" i="2"/>
  <c r="H205" i="2"/>
  <c r="K207" i="2" l="1"/>
  <c r="L206" i="2"/>
  <c r="E207" i="2"/>
  <c r="I206" i="2" s="1"/>
  <c r="H206" i="2"/>
  <c r="F206" i="2"/>
  <c r="G206" i="2"/>
  <c r="L207" i="2" l="1"/>
  <c r="K208" i="2"/>
  <c r="H207" i="2"/>
  <c r="E208" i="2"/>
  <c r="G207" i="2"/>
  <c r="F207" i="2"/>
  <c r="K209" i="2" l="1"/>
  <c r="L208" i="2"/>
  <c r="H208" i="2"/>
  <c r="G208" i="2"/>
  <c r="F208" i="2"/>
  <c r="E209" i="2"/>
  <c r="I208" i="2"/>
  <c r="I207" i="2"/>
  <c r="L209" i="2" l="1"/>
  <c r="K210" i="2"/>
  <c r="E210" i="2"/>
  <c r="I209" i="2"/>
  <c r="G209" i="2"/>
  <c r="F209" i="2"/>
  <c r="H209" i="2"/>
  <c r="K211" i="2" l="1"/>
  <c r="L210" i="2"/>
  <c r="F210" i="2"/>
  <c r="E211" i="2"/>
  <c r="I210" i="2"/>
  <c r="H210" i="2"/>
  <c r="G210" i="2"/>
  <c r="L211" i="2" l="1"/>
  <c r="K212" i="2"/>
  <c r="H211" i="2"/>
  <c r="G211" i="2"/>
  <c r="E212" i="2"/>
  <c r="F211" i="2"/>
  <c r="K213" i="2" l="1"/>
  <c r="L212" i="2"/>
  <c r="E213" i="2"/>
  <c r="H212" i="2"/>
  <c r="G212" i="2"/>
  <c r="F212" i="2"/>
  <c r="I212" i="2"/>
  <c r="I211" i="2"/>
  <c r="L213" i="2" l="1"/>
  <c r="K214" i="2"/>
  <c r="G213" i="2"/>
  <c r="F213" i="2"/>
  <c r="E214" i="2"/>
  <c r="H213" i="2"/>
  <c r="I213" i="2"/>
  <c r="K215" i="2" l="1"/>
  <c r="L214" i="2"/>
  <c r="E215" i="2"/>
  <c r="I214" i="2"/>
  <c r="H214" i="2"/>
  <c r="F214" i="2"/>
  <c r="G214" i="2"/>
  <c r="L215" i="2" l="1"/>
  <c r="K216" i="2"/>
  <c r="H215" i="2"/>
  <c r="F215" i="2"/>
  <c r="E216" i="2"/>
  <c r="G215" i="2"/>
  <c r="K217" i="2" l="1"/>
  <c r="L216" i="2"/>
  <c r="H216" i="2"/>
  <c r="G216" i="2"/>
  <c r="F216" i="2"/>
  <c r="E217" i="2"/>
  <c r="I216" i="2" s="1"/>
  <c r="I215" i="2"/>
  <c r="L217" i="2" l="1"/>
  <c r="K218" i="2"/>
  <c r="E218" i="2"/>
  <c r="I217" i="2"/>
  <c r="G217" i="2"/>
  <c r="F217" i="2"/>
  <c r="H217" i="2"/>
  <c r="K219" i="2" l="1"/>
  <c r="L218" i="2"/>
  <c r="F218" i="2"/>
  <c r="E219" i="2"/>
  <c r="I218" i="2"/>
  <c r="H218" i="2"/>
  <c r="G218" i="2"/>
  <c r="L219" i="2" l="1"/>
  <c r="K220" i="2"/>
  <c r="H219" i="2"/>
  <c r="G219" i="2"/>
  <c r="F219" i="2"/>
  <c r="E220" i="2"/>
  <c r="K221" i="2" l="1"/>
  <c r="L220" i="2"/>
  <c r="E221" i="2"/>
  <c r="H220" i="2"/>
  <c r="G220" i="2"/>
  <c r="I220" i="2"/>
  <c r="F220" i="2"/>
  <c r="I219" i="2"/>
  <c r="L221" i="2" l="1"/>
  <c r="K222" i="2"/>
  <c r="G221" i="2"/>
  <c r="F221" i="2"/>
  <c r="E222" i="2"/>
  <c r="I221" i="2"/>
  <c r="H221" i="2"/>
  <c r="K223" i="2" l="1"/>
  <c r="L222" i="2"/>
  <c r="E223" i="2"/>
  <c r="I222" i="2"/>
  <c r="H222" i="2"/>
  <c r="F222" i="2"/>
  <c r="G222" i="2"/>
  <c r="L223" i="2" l="1"/>
  <c r="K224" i="2"/>
  <c r="H223" i="2"/>
  <c r="G223" i="2"/>
  <c r="E224" i="2"/>
  <c r="F223" i="2"/>
  <c r="K225" i="2" l="1"/>
  <c r="L224" i="2"/>
  <c r="H224" i="2"/>
  <c r="G224" i="2"/>
  <c r="F224" i="2"/>
  <c r="E225" i="2"/>
  <c r="I224" i="2" s="1"/>
  <c r="I223" i="2"/>
  <c r="L225" i="2" l="1"/>
  <c r="K226" i="2"/>
  <c r="E226" i="2"/>
  <c r="I225" i="2"/>
  <c r="G225" i="2"/>
  <c r="F225" i="2"/>
  <c r="H225" i="2"/>
  <c r="K227" i="2" l="1"/>
  <c r="L226" i="2"/>
  <c r="F226" i="2"/>
  <c r="E227" i="2"/>
  <c r="I226" i="2"/>
  <c r="G226" i="2"/>
  <c r="H226" i="2"/>
  <c r="L227" i="2" l="1"/>
  <c r="K228" i="2"/>
  <c r="H227" i="2"/>
  <c r="G227" i="2"/>
  <c r="E228" i="2"/>
  <c r="F227" i="2"/>
  <c r="K229" i="2" l="1"/>
  <c r="L228" i="2"/>
  <c r="E229" i="2"/>
  <c r="H228" i="2"/>
  <c r="G228" i="2"/>
  <c r="I228" i="2"/>
  <c r="F228" i="2"/>
  <c r="I227" i="2"/>
  <c r="L229" i="2" l="1"/>
  <c r="K230" i="2"/>
  <c r="G229" i="2"/>
  <c r="F229" i="2"/>
  <c r="E230" i="2"/>
  <c r="H229" i="2"/>
  <c r="I229" i="2"/>
  <c r="K231" i="2" l="1"/>
  <c r="L230" i="2"/>
  <c r="E231" i="2"/>
  <c r="I230" i="2"/>
  <c r="H230" i="2"/>
  <c r="F230" i="2"/>
  <c r="G230" i="2"/>
  <c r="L231" i="2" l="1"/>
  <c r="K232" i="2"/>
  <c r="H231" i="2"/>
  <c r="E232" i="2"/>
  <c r="G231" i="2"/>
  <c r="F231" i="2"/>
  <c r="K233" i="2" l="1"/>
  <c r="L232" i="2"/>
  <c r="H232" i="2"/>
  <c r="G232" i="2"/>
  <c r="F232" i="2"/>
  <c r="E233" i="2"/>
  <c r="I232" i="2"/>
  <c r="I231" i="2"/>
  <c r="L233" i="2" l="1"/>
  <c r="K234" i="2"/>
  <c r="E234" i="2"/>
  <c r="I233" i="2"/>
  <c r="G233" i="2"/>
  <c r="F233" i="2"/>
  <c r="H233" i="2"/>
  <c r="K235" i="2" l="1"/>
  <c r="L234" i="2"/>
  <c r="G234" i="2"/>
  <c r="F234" i="2"/>
  <c r="H234" i="2"/>
  <c r="E235" i="2"/>
  <c r="I234" i="2" s="1"/>
  <c r="L235" i="2" l="1"/>
  <c r="K236" i="2"/>
  <c r="E236" i="2"/>
  <c r="I235" i="2" s="1"/>
  <c r="G235" i="2"/>
  <c r="F235" i="2"/>
  <c r="H235" i="2"/>
  <c r="K237" i="2" l="1"/>
  <c r="L236" i="2"/>
  <c r="H236" i="2"/>
  <c r="G236" i="2"/>
  <c r="F236" i="2"/>
  <c r="E237" i="2"/>
  <c r="I236" i="2" s="1"/>
  <c r="L237" i="2" l="1"/>
  <c r="K238" i="2"/>
  <c r="H237" i="2"/>
  <c r="G237" i="2"/>
  <c r="F237" i="2"/>
  <c r="E238" i="2"/>
  <c r="I237" i="2"/>
  <c r="K239" i="2" l="1"/>
  <c r="L238" i="2"/>
  <c r="E239" i="2"/>
  <c r="I238" i="2"/>
  <c r="H238" i="2"/>
  <c r="G238" i="2"/>
  <c r="F238" i="2"/>
  <c r="L239" i="2" l="1"/>
  <c r="K240" i="2"/>
  <c r="F239" i="2"/>
  <c r="G239" i="2"/>
  <c r="E240" i="2"/>
  <c r="I239" i="2"/>
  <c r="H239" i="2"/>
  <c r="K241" i="2" l="1"/>
  <c r="L240" i="2"/>
  <c r="H240" i="2"/>
  <c r="G240" i="2"/>
  <c r="F240" i="2"/>
  <c r="E241" i="2"/>
  <c r="L241" i="2" l="1"/>
  <c r="K242" i="2"/>
  <c r="E242" i="2"/>
  <c r="H241" i="2"/>
  <c r="G241" i="2"/>
  <c r="F241" i="2"/>
  <c r="I241" i="2"/>
  <c r="I240" i="2"/>
  <c r="K243" i="2" l="1"/>
  <c r="L242" i="2"/>
  <c r="G242" i="2"/>
  <c r="F242" i="2"/>
  <c r="E243" i="2"/>
  <c r="I242" i="2"/>
  <c r="H242" i="2"/>
  <c r="L243" i="2" l="1"/>
  <c r="K244" i="2"/>
  <c r="E244" i="2"/>
  <c r="I243" i="2"/>
  <c r="H243" i="2"/>
  <c r="G243" i="2"/>
  <c r="F243" i="2"/>
  <c r="K245" i="2" l="1"/>
  <c r="L244" i="2"/>
  <c r="G244" i="2"/>
  <c r="F244" i="2"/>
  <c r="E245" i="2"/>
  <c r="H244" i="2"/>
  <c r="I244" i="2"/>
  <c r="L245" i="2" l="1"/>
  <c r="K246" i="2"/>
  <c r="H245" i="2"/>
  <c r="G245" i="2"/>
  <c r="F245" i="2"/>
  <c r="E246" i="2"/>
  <c r="K247" i="2" l="1"/>
  <c r="L246" i="2"/>
  <c r="E247" i="2"/>
  <c r="I246" i="2"/>
  <c r="H246" i="2"/>
  <c r="G246" i="2"/>
  <c r="F246" i="2"/>
  <c r="I245" i="2"/>
  <c r="L247" i="2" l="1"/>
  <c r="K248" i="2"/>
  <c r="F247" i="2"/>
  <c r="E248" i="2"/>
  <c r="I247" i="2"/>
  <c r="G247" i="2"/>
  <c r="H247" i="2"/>
  <c r="K249" i="2" l="1"/>
  <c r="L248" i="2"/>
  <c r="H248" i="2"/>
  <c r="G248" i="2"/>
  <c r="E249" i="2"/>
  <c r="F248" i="2"/>
  <c r="L249" i="2" l="1"/>
  <c r="K250" i="2"/>
  <c r="E250" i="2"/>
  <c r="G249" i="2"/>
  <c r="F249" i="2"/>
  <c r="I249" i="2"/>
  <c r="H249" i="2"/>
  <c r="I248" i="2"/>
  <c r="K251" i="2" l="1"/>
  <c r="L250" i="2"/>
  <c r="G250" i="2"/>
  <c r="F250" i="2"/>
  <c r="H250" i="2"/>
  <c r="E251" i="2"/>
  <c r="I250" i="2" s="1"/>
  <c r="L251" i="2" l="1"/>
  <c r="K252" i="2"/>
  <c r="E252" i="2"/>
  <c r="I251" i="2"/>
  <c r="H251" i="2"/>
  <c r="G251" i="2"/>
  <c r="F251" i="2"/>
  <c r="K253" i="2" l="1"/>
  <c r="L252" i="2"/>
  <c r="F252" i="2"/>
  <c r="E253" i="2"/>
  <c r="I252" i="2"/>
  <c r="H252" i="2"/>
  <c r="G252" i="2"/>
  <c r="L253" i="2" l="1"/>
  <c r="K254" i="2"/>
  <c r="H253" i="2"/>
  <c r="G253" i="2"/>
  <c r="F253" i="2"/>
  <c r="E254" i="2"/>
  <c r="I253" i="2"/>
  <c r="K255" i="2" l="1"/>
  <c r="L254" i="2"/>
  <c r="E255" i="2"/>
  <c r="I254" i="2"/>
  <c r="G254" i="2"/>
  <c r="F254" i="2"/>
  <c r="H254" i="2"/>
  <c r="L255" i="2" l="1"/>
  <c r="K256" i="2"/>
  <c r="F255" i="2"/>
  <c r="H255" i="2"/>
  <c r="G255" i="2"/>
  <c r="E256" i="2"/>
  <c r="I255" i="2" s="1"/>
  <c r="K257" i="2" l="1"/>
  <c r="L256" i="2"/>
  <c r="H256" i="2"/>
  <c r="G256" i="2"/>
  <c r="E257" i="2"/>
  <c r="F256" i="2"/>
  <c r="L257" i="2" l="1"/>
  <c r="K258" i="2"/>
  <c r="E258" i="2"/>
  <c r="F257" i="2"/>
  <c r="I257" i="2"/>
  <c r="H257" i="2"/>
  <c r="G257" i="2"/>
  <c r="I256" i="2"/>
  <c r="K259" i="2" l="1"/>
  <c r="L258" i="2"/>
  <c r="G258" i="2"/>
  <c r="F258" i="2"/>
  <c r="E259" i="2"/>
  <c r="H258" i="2"/>
  <c r="I258" i="2"/>
  <c r="L259" i="2" l="1"/>
  <c r="K260" i="2"/>
  <c r="E260" i="2"/>
  <c r="I259" i="2"/>
  <c r="H259" i="2"/>
  <c r="G259" i="2"/>
  <c r="F259" i="2"/>
  <c r="L260" i="2" l="1"/>
  <c r="K261" i="2"/>
  <c r="H260" i="2"/>
  <c r="G260" i="2"/>
  <c r="F260" i="2"/>
  <c r="E261" i="2"/>
  <c r="L261" i="2" l="1"/>
  <c r="K262" i="2"/>
  <c r="H261" i="2"/>
  <c r="G261" i="2"/>
  <c r="F261" i="2"/>
  <c r="E262" i="2"/>
  <c r="I261" i="2" s="1"/>
  <c r="I260" i="2"/>
  <c r="K263" i="2" l="1"/>
  <c r="L262" i="2"/>
  <c r="E263" i="2"/>
  <c r="I262" i="2" s="1"/>
  <c r="F262" i="2"/>
  <c r="G262" i="2"/>
  <c r="H262" i="2"/>
  <c r="K264" i="2" l="1"/>
  <c r="L263" i="2"/>
  <c r="F263" i="2"/>
  <c r="E264" i="2"/>
  <c r="H263" i="2"/>
  <c r="G263" i="2"/>
  <c r="I263" i="2"/>
  <c r="K265" i="2" l="1"/>
  <c r="L264" i="2"/>
  <c r="H264" i="2"/>
  <c r="G264" i="2"/>
  <c r="E265" i="2"/>
  <c r="F264" i="2"/>
  <c r="K266" i="2" l="1"/>
  <c r="L265" i="2"/>
  <c r="E266" i="2"/>
  <c r="I265" i="2" s="1"/>
  <c r="H265" i="2"/>
  <c r="F265" i="2"/>
  <c r="G265" i="2"/>
  <c r="I264" i="2"/>
  <c r="L266" i="2" l="1"/>
  <c r="K267" i="2"/>
  <c r="G266" i="2"/>
  <c r="F266" i="2"/>
  <c r="E267" i="2"/>
  <c r="I266" i="2"/>
  <c r="H266" i="2"/>
  <c r="K268" i="2" l="1"/>
  <c r="L267" i="2"/>
  <c r="H267" i="2"/>
  <c r="E268" i="2"/>
  <c r="F267" i="2"/>
  <c r="G267" i="2"/>
  <c r="L268" i="2" l="1"/>
  <c r="K269" i="2"/>
  <c r="I267" i="2"/>
  <c r="F268" i="2"/>
  <c r="H268" i="2"/>
  <c r="E269" i="2"/>
  <c r="I268" i="2" s="1"/>
  <c r="G268" i="2"/>
  <c r="K270" i="2" l="1"/>
  <c r="L269" i="2"/>
  <c r="F269" i="2"/>
  <c r="E270" i="2"/>
  <c r="I269" i="2" s="1"/>
  <c r="H269" i="2"/>
  <c r="G269" i="2"/>
  <c r="K271" i="2" l="1"/>
  <c r="L270" i="2"/>
  <c r="G270" i="2"/>
  <c r="F270" i="2"/>
  <c r="E271" i="2"/>
  <c r="H270" i="2"/>
  <c r="K272" i="2" l="1"/>
  <c r="L271" i="2"/>
  <c r="H271" i="2"/>
  <c r="G271" i="2"/>
  <c r="E272" i="2"/>
  <c r="F271" i="2"/>
  <c r="I270" i="2"/>
  <c r="K273" i="2" l="1"/>
  <c r="L272" i="2"/>
  <c r="G272" i="2"/>
  <c r="E273" i="2"/>
  <c r="I272" i="2"/>
  <c r="H272" i="2"/>
  <c r="F272" i="2"/>
  <c r="I271" i="2"/>
  <c r="L273" i="2" l="1"/>
  <c r="K274" i="2"/>
  <c r="E274" i="2"/>
  <c r="H273" i="2"/>
  <c r="G273" i="2"/>
  <c r="F273" i="2"/>
  <c r="I273" i="2"/>
  <c r="K275" i="2" l="1"/>
  <c r="L274" i="2"/>
  <c r="E275" i="2"/>
  <c r="H274" i="2"/>
  <c r="G274" i="2"/>
  <c r="I274" i="2"/>
  <c r="F274" i="2"/>
  <c r="L275" i="2" l="1"/>
  <c r="K276" i="2"/>
  <c r="H275" i="2"/>
  <c r="G275" i="2"/>
  <c r="F275" i="2"/>
  <c r="E276" i="2"/>
  <c r="I275" i="2"/>
  <c r="L276" i="2" l="1"/>
  <c r="K277" i="2"/>
  <c r="E277" i="2"/>
  <c r="I276" i="2"/>
  <c r="F276" i="2"/>
  <c r="H276" i="2"/>
  <c r="G276" i="2"/>
  <c r="K278" i="2" l="1"/>
  <c r="L277" i="2"/>
  <c r="F277" i="2"/>
  <c r="G277" i="2"/>
  <c r="H277" i="2"/>
  <c r="E278" i="2"/>
  <c r="L278" i="2" l="1"/>
  <c r="K279" i="2"/>
  <c r="E279" i="2"/>
  <c r="H278" i="2"/>
  <c r="G278" i="2"/>
  <c r="F278" i="2"/>
  <c r="I277" i="2"/>
  <c r="K280" i="2" l="1"/>
  <c r="L279" i="2"/>
  <c r="F279" i="2"/>
  <c r="G279" i="2"/>
  <c r="E280" i="2"/>
  <c r="I279" i="2"/>
  <c r="H279" i="2"/>
  <c r="I278" i="2"/>
  <c r="L280" i="2" l="1"/>
  <c r="K281" i="2"/>
  <c r="G280" i="2"/>
  <c r="E281" i="2"/>
  <c r="I280" i="2" s="1"/>
  <c r="H280" i="2"/>
  <c r="F280" i="2"/>
  <c r="L281" i="2" l="1"/>
  <c r="K282" i="2"/>
  <c r="E282" i="2"/>
  <c r="I281" i="2"/>
  <c r="H281" i="2"/>
  <c r="G281" i="2"/>
  <c r="F281" i="2"/>
  <c r="L282" i="2" l="1"/>
  <c r="K283" i="2"/>
  <c r="H282" i="2"/>
  <c r="G282" i="2"/>
  <c r="E283" i="2"/>
  <c r="F282" i="2"/>
  <c r="K284" i="2" l="1"/>
  <c r="L283" i="2"/>
  <c r="H283" i="2"/>
  <c r="E284" i="2"/>
  <c r="G283" i="2"/>
  <c r="F283" i="2"/>
  <c r="I283" i="2"/>
  <c r="I282" i="2"/>
  <c r="L284" i="2" l="1"/>
  <c r="K285" i="2"/>
  <c r="H284" i="2"/>
  <c r="G284" i="2"/>
  <c r="F284" i="2"/>
  <c r="E285" i="2"/>
  <c r="I284" i="2"/>
  <c r="L285" i="2" l="1"/>
  <c r="K286" i="2"/>
  <c r="F285" i="2"/>
  <c r="E286" i="2"/>
  <c r="I285" i="2"/>
  <c r="G285" i="2"/>
  <c r="H285" i="2"/>
  <c r="L286" i="2" l="1"/>
  <c r="K287" i="2"/>
  <c r="G286" i="2"/>
  <c r="F286" i="2"/>
  <c r="H286" i="2"/>
  <c r="E287" i="2"/>
  <c r="K288" i="2" l="1"/>
  <c r="L287" i="2"/>
  <c r="E288" i="2"/>
  <c r="I287" i="2" s="1"/>
  <c r="H287" i="2"/>
  <c r="G287" i="2"/>
  <c r="F287" i="2"/>
  <c r="I286" i="2"/>
  <c r="L288" i="2" l="1"/>
  <c r="K289" i="2"/>
  <c r="G288" i="2"/>
  <c r="F288" i="2"/>
  <c r="E289" i="2"/>
  <c r="H288" i="2"/>
  <c r="I288" i="2"/>
  <c r="L289" i="2" l="1"/>
  <c r="K290" i="2"/>
  <c r="E290" i="2"/>
  <c r="I289" i="2"/>
  <c r="H289" i="2"/>
  <c r="F289" i="2"/>
  <c r="G289" i="2"/>
  <c r="L290" i="2" l="1"/>
  <c r="K291" i="2"/>
  <c r="F290" i="2"/>
  <c r="H290" i="2"/>
  <c r="G290" i="2"/>
  <c r="E291" i="2"/>
  <c r="L291" i="2" l="1"/>
  <c r="K292" i="2"/>
  <c r="H291" i="2"/>
  <c r="E292" i="2"/>
  <c r="I291" i="2" s="1"/>
  <c r="G291" i="2"/>
  <c r="F291" i="2"/>
  <c r="I290" i="2"/>
  <c r="L292" i="2" l="1"/>
  <c r="K293" i="2"/>
  <c r="E293" i="2"/>
  <c r="I292" i="2" s="1"/>
  <c r="G292" i="2"/>
  <c r="F292" i="2"/>
  <c r="H292" i="2"/>
  <c r="K294" i="2" l="1"/>
  <c r="L293" i="2"/>
  <c r="F293" i="2"/>
  <c r="H293" i="2"/>
  <c r="G293" i="2"/>
  <c r="E294" i="2"/>
  <c r="L294" i="2" l="1"/>
  <c r="K295" i="2"/>
  <c r="E295" i="2"/>
  <c r="H294" i="2"/>
  <c r="G294" i="2"/>
  <c r="F294" i="2"/>
  <c r="I293" i="2"/>
  <c r="K296" i="2" l="1"/>
  <c r="L295" i="2"/>
  <c r="H295" i="2"/>
  <c r="G295" i="2"/>
  <c r="F295" i="2"/>
  <c r="E296" i="2"/>
  <c r="I295" i="2"/>
  <c r="I294" i="2"/>
  <c r="L296" i="2" l="1"/>
  <c r="K297" i="2"/>
  <c r="G296" i="2"/>
  <c r="E297" i="2"/>
  <c r="H296" i="2"/>
  <c r="F296" i="2"/>
  <c r="I296" i="2"/>
  <c r="L297" i="2" l="1"/>
  <c r="K298" i="2"/>
  <c r="E298" i="2"/>
  <c r="G297" i="2"/>
  <c r="F297" i="2"/>
  <c r="I297" i="2"/>
  <c r="H297" i="2"/>
  <c r="L298" i="2" l="1"/>
  <c r="K299" i="2"/>
  <c r="E299" i="2"/>
  <c r="H298" i="2"/>
  <c r="F298" i="2"/>
  <c r="G298" i="2"/>
  <c r="K300" i="2" l="1"/>
  <c r="L299" i="2"/>
  <c r="H299" i="2"/>
  <c r="G299" i="2"/>
  <c r="F299" i="2"/>
  <c r="E300" i="2"/>
  <c r="I298" i="2"/>
  <c r="L300" i="2" l="1"/>
  <c r="K301" i="2"/>
  <c r="E301" i="2"/>
  <c r="G300" i="2"/>
  <c r="F300" i="2"/>
  <c r="I300" i="2"/>
  <c r="H300" i="2"/>
  <c r="I299" i="2"/>
  <c r="L301" i="2" l="1"/>
  <c r="K302" i="2"/>
  <c r="F301" i="2"/>
  <c r="E302" i="2"/>
  <c r="I301" i="2"/>
  <c r="H301" i="2"/>
  <c r="G301" i="2"/>
  <c r="L302" i="2" l="1"/>
  <c r="K303" i="2"/>
  <c r="H302" i="2"/>
  <c r="F302" i="2"/>
  <c r="G302" i="2"/>
  <c r="E303" i="2"/>
  <c r="I302" i="2" s="1"/>
  <c r="K304" i="2" l="1"/>
  <c r="L303" i="2"/>
  <c r="H303" i="2"/>
  <c r="E304" i="2"/>
  <c r="I303" i="2" s="1"/>
  <c r="G303" i="2"/>
  <c r="F303" i="2"/>
  <c r="L304" i="2" l="1"/>
  <c r="K305" i="2"/>
  <c r="G304" i="2"/>
  <c r="F304" i="2"/>
  <c r="H304" i="2"/>
  <c r="E305" i="2"/>
  <c r="I304" i="2" s="1"/>
  <c r="K306" i="2" l="1"/>
  <c r="L305" i="2"/>
  <c r="E306" i="2"/>
  <c r="I305" i="2" s="1"/>
  <c r="F305" i="2"/>
  <c r="H305" i="2"/>
  <c r="G305" i="2"/>
  <c r="L306" i="2" l="1"/>
  <c r="K307" i="2"/>
  <c r="E307" i="2"/>
  <c r="H306" i="2"/>
  <c r="G306" i="2"/>
  <c r="F306" i="2"/>
  <c r="L307" i="2" l="1"/>
  <c r="K308" i="2"/>
  <c r="H307" i="2"/>
  <c r="G307" i="2"/>
  <c r="F307" i="2"/>
  <c r="E308" i="2"/>
  <c r="I307" i="2"/>
  <c r="I306" i="2"/>
  <c r="L308" i="2" l="1"/>
  <c r="K309" i="2"/>
  <c r="E309" i="2"/>
  <c r="G308" i="2"/>
  <c r="F308" i="2"/>
  <c r="I308" i="2"/>
  <c r="H308" i="2"/>
  <c r="K310" i="2" l="1"/>
  <c r="L309" i="2"/>
  <c r="F309" i="2"/>
  <c r="E310" i="2"/>
  <c r="I309" i="2" s="1"/>
  <c r="H309" i="2"/>
  <c r="G309" i="2"/>
  <c r="L310" i="2" l="1"/>
  <c r="K311" i="2"/>
  <c r="H310" i="2"/>
  <c r="E311" i="2"/>
  <c r="G310" i="2"/>
  <c r="F310" i="2"/>
  <c r="L311" i="2" l="1"/>
  <c r="K312" i="2"/>
  <c r="H311" i="2"/>
  <c r="E312" i="2"/>
  <c r="I311" i="2"/>
  <c r="G311" i="2"/>
  <c r="F311" i="2"/>
  <c r="I310" i="2"/>
  <c r="L312" i="2" l="1"/>
  <c r="K313" i="2"/>
  <c r="G312" i="2"/>
  <c r="F312" i="2"/>
  <c r="H312" i="2"/>
  <c r="E313" i="2"/>
  <c r="I312" i="2"/>
  <c r="K314" i="2" l="1"/>
  <c r="L313" i="2"/>
  <c r="E314" i="2"/>
  <c r="I313" i="2"/>
  <c r="F313" i="2"/>
  <c r="G313" i="2"/>
  <c r="H313" i="2"/>
  <c r="L314" i="2" l="1"/>
  <c r="K315" i="2"/>
  <c r="H314" i="2"/>
  <c r="E315" i="2"/>
  <c r="G314" i="2"/>
  <c r="F314" i="2"/>
  <c r="L315" i="2" l="1"/>
  <c r="K316" i="2"/>
  <c r="H315" i="2"/>
  <c r="G315" i="2"/>
  <c r="F315" i="2"/>
  <c r="E316" i="2"/>
  <c r="I314" i="2"/>
  <c r="L316" i="2" l="1"/>
  <c r="K317" i="2"/>
  <c r="E317" i="2"/>
  <c r="I316" i="2" s="1"/>
  <c r="G316" i="2"/>
  <c r="F316" i="2"/>
  <c r="H316" i="2"/>
  <c r="I315" i="2"/>
  <c r="K318" i="2" l="1"/>
  <c r="L317" i="2"/>
  <c r="F317" i="2"/>
  <c r="E318" i="2"/>
  <c r="I317" i="2"/>
  <c r="H317" i="2"/>
  <c r="G317" i="2"/>
  <c r="L318" i="2" l="1"/>
  <c r="K319" i="2"/>
  <c r="H318" i="2"/>
  <c r="G318" i="2"/>
  <c r="F318" i="2"/>
  <c r="E319" i="2"/>
  <c r="L319" i="2" l="1"/>
  <c r="K320" i="2"/>
  <c r="H319" i="2"/>
  <c r="G319" i="2"/>
  <c r="E320" i="2"/>
  <c r="F319" i="2"/>
  <c r="I318" i="2"/>
  <c r="L320" i="2" l="1"/>
  <c r="K321" i="2"/>
  <c r="G320" i="2"/>
  <c r="F320" i="2"/>
  <c r="E321" i="2"/>
  <c r="I320" i="2"/>
  <c r="H320" i="2"/>
  <c r="I319" i="2"/>
  <c r="K322" i="2" l="1"/>
  <c r="L321" i="2"/>
  <c r="E322" i="2"/>
  <c r="I321" i="2"/>
  <c r="F321" i="2"/>
  <c r="H321" i="2"/>
  <c r="G321" i="2"/>
  <c r="L322" i="2" l="1"/>
  <c r="K323" i="2"/>
  <c r="H322" i="2"/>
  <c r="E323" i="2"/>
  <c r="F322" i="2"/>
  <c r="G322" i="2"/>
  <c r="L323" i="2" l="1"/>
  <c r="K324" i="2"/>
  <c r="H323" i="2"/>
  <c r="G323" i="2"/>
  <c r="E324" i="2"/>
  <c r="F323" i="2"/>
  <c r="I322" i="2"/>
  <c r="L324" i="2" l="1"/>
  <c r="K325" i="2"/>
  <c r="E325" i="2"/>
  <c r="G324" i="2"/>
  <c r="F324" i="2"/>
  <c r="I324" i="2"/>
  <c r="H324" i="2"/>
  <c r="I323" i="2"/>
  <c r="K326" i="2" l="1"/>
  <c r="L325" i="2"/>
  <c r="F325" i="2"/>
  <c r="E326" i="2"/>
  <c r="H325" i="2"/>
  <c r="G325" i="2"/>
  <c r="L326" i="2" l="1"/>
  <c r="K327" i="2"/>
  <c r="H326" i="2"/>
  <c r="F326" i="2"/>
  <c r="E327" i="2"/>
  <c r="G326" i="2"/>
  <c r="I325" i="2"/>
  <c r="L327" i="2" l="1"/>
  <c r="K328" i="2"/>
  <c r="H327" i="2"/>
  <c r="G327" i="2"/>
  <c r="E328" i="2"/>
  <c r="I327" i="2" s="1"/>
  <c r="F327" i="2"/>
  <c r="I326" i="2"/>
  <c r="L328" i="2" l="1"/>
  <c r="K329" i="2"/>
  <c r="G328" i="2"/>
  <c r="F328" i="2"/>
  <c r="E329" i="2"/>
  <c r="H328" i="2"/>
  <c r="I328" i="2"/>
  <c r="K330" i="2" l="1"/>
  <c r="L329" i="2"/>
  <c r="E330" i="2"/>
  <c r="I329" i="2" s="1"/>
  <c r="F329" i="2"/>
  <c r="G329" i="2"/>
  <c r="H329" i="2"/>
  <c r="L330" i="2" l="1"/>
  <c r="K331" i="2"/>
  <c r="H330" i="2"/>
  <c r="E331" i="2"/>
  <c r="G330" i="2"/>
  <c r="F330" i="2"/>
  <c r="L331" i="2" l="1"/>
  <c r="K332" i="2"/>
  <c r="H331" i="2"/>
  <c r="G331" i="2"/>
  <c r="F331" i="2"/>
  <c r="E332" i="2"/>
  <c r="I331" i="2"/>
  <c r="I330" i="2"/>
  <c r="L332" i="2" l="1"/>
  <c r="K333" i="2"/>
  <c r="E333" i="2"/>
  <c r="G332" i="2"/>
  <c r="F332" i="2"/>
  <c r="H332" i="2"/>
  <c r="I332" i="2"/>
  <c r="K334" i="2" l="1"/>
  <c r="L333" i="2"/>
  <c r="F333" i="2"/>
  <c r="E334" i="2"/>
  <c r="I333" i="2" s="1"/>
  <c r="H333" i="2"/>
  <c r="G333" i="2"/>
  <c r="L334" i="2" l="1"/>
  <c r="K335" i="2"/>
  <c r="H334" i="2"/>
  <c r="G334" i="2"/>
  <c r="F334" i="2"/>
  <c r="E335" i="2"/>
  <c r="I334" i="2" s="1"/>
  <c r="L335" i="2" l="1"/>
  <c r="K336" i="2"/>
  <c r="H335" i="2"/>
  <c r="G335" i="2"/>
  <c r="E336" i="2"/>
  <c r="F335" i="2"/>
  <c r="L336" i="2" l="1"/>
  <c r="K337" i="2"/>
  <c r="G336" i="2"/>
  <c r="F336" i="2"/>
  <c r="E337" i="2"/>
  <c r="I336" i="2" s="1"/>
  <c r="H336" i="2"/>
  <c r="I335" i="2"/>
  <c r="K338" i="2" l="1"/>
  <c r="L337" i="2"/>
  <c r="E338" i="2"/>
  <c r="I337" i="2" s="1"/>
  <c r="F337" i="2"/>
  <c r="H337" i="2"/>
  <c r="G337" i="2"/>
  <c r="L338" i="2" l="1"/>
  <c r="K339" i="2"/>
  <c r="H338" i="2"/>
  <c r="E339" i="2"/>
  <c r="G338" i="2"/>
  <c r="F338" i="2"/>
  <c r="L339" i="2" l="1"/>
  <c r="K340" i="2"/>
  <c r="H339" i="2"/>
  <c r="G339" i="2"/>
  <c r="E340" i="2"/>
  <c r="I339" i="2"/>
  <c r="F339" i="2"/>
  <c r="I338" i="2"/>
  <c r="L340" i="2" l="1"/>
  <c r="K341" i="2"/>
  <c r="E341" i="2"/>
  <c r="G340" i="2"/>
  <c r="F340" i="2"/>
  <c r="I340" i="2"/>
  <c r="H340" i="2"/>
  <c r="K342" i="2" l="1"/>
  <c r="L341" i="2"/>
  <c r="F341" i="2"/>
  <c r="E342" i="2"/>
  <c r="I341" i="2"/>
  <c r="H341" i="2"/>
  <c r="G341" i="2"/>
  <c r="L342" i="2" l="1"/>
  <c r="K343" i="2"/>
  <c r="H342" i="2"/>
  <c r="F342" i="2"/>
  <c r="E343" i="2"/>
  <c r="G342" i="2"/>
  <c r="L343" i="2" l="1"/>
  <c r="K344" i="2"/>
  <c r="H343" i="2"/>
  <c r="G343" i="2"/>
  <c r="E344" i="2"/>
  <c r="I343" i="2" s="1"/>
  <c r="F343" i="2"/>
  <c r="I342" i="2"/>
  <c r="L344" i="2" l="1"/>
  <c r="K345" i="2"/>
  <c r="G344" i="2"/>
  <c r="F344" i="2"/>
  <c r="E345" i="2"/>
  <c r="I344" i="2"/>
  <c r="H344" i="2"/>
  <c r="K346" i="2" l="1"/>
  <c r="L345" i="2"/>
  <c r="E346" i="2"/>
  <c r="I345" i="2" s="1"/>
  <c r="F345" i="2"/>
  <c r="G345" i="2"/>
  <c r="H345" i="2"/>
  <c r="L346" i="2" l="1"/>
  <c r="K347" i="2"/>
  <c r="H346" i="2"/>
  <c r="E347" i="2"/>
  <c r="G346" i="2"/>
  <c r="F346" i="2"/>
  <c r="L347" i="2" l="1"/>
  <c r="K348" i="2"/>
  <c r="H347" i="2"/>
  <c r="G347" i="2"/>
  <c r="F347" i="2"/>
  <c r="E348" i="2"/>
  <c r="I347" i="2" s="1"/>
  <c r="I346" i="2"/>
  <c r="L348" i="2" l="1"/>
  <c r="K349" i="2"/>
  <c r="E349" i="2"/>
  <c r="G348" i="2"/>
  <c r="F348" i="2"/>
  <c r="H348" i="2"/>
  <c r="I348" i="2"/>
  <c r="K350" i="2" l="1"/>
  <c r="L349" i="2"/>
  <c r="F349" i="2"/>
  <c r="E350" i="2"/>
  <c r="I349" i="2"/>
  <c r="H349" i="2"/>
  <c r="G349" i="2"/>
  <c r="L350" i="2" l="1"/>
  <c r="K351" i="2"/>
  <c r="H350" i="2"/>
  <c r="G350" i="2"/>
  <c r="F350" i="2"/>
  <c r="E351" i="2"/>
  <c r="L351" i="2" l="1"/>
  <c r="K352" i="2"/>
  <c r="H351" i="2"/>
  <c r="G351" i="2"/>
  <c r="E352" i="2"/>
  <c r="F351" i="2"/>
  <c r="I350" i="2"/>
  <c r="L352" i="2" l="1"/>
  <c r="K353" i="2"/>
  <c r="G352" i="2"/>
  <c r="F352" i="2"/>
  <c r="E353" i="2"/>
  <c r="I352" i="2"/>
  <c r="H352" i="2"/>
  <c r="I351" i="2"/>
  <c r="K354" i="2" l="1"/>
  <c r="L353" i="2"/>
  <c r="E354" i="2"/>
  <c r="I353" i="2" s="1"/>
  <c r="F353" i="2"/>
  <c r="H353" i="2"/>
  <c r="G353" i="2"/>
  <c r="L354" i="2" l="1"/>
  <c r="K355" i="2"/>
  <c r="H354" i="2"/>
  <c r="E355" i="2"/>
  <c r="G354" i="2"/>
  <c r="F354" i="2"/>
  <c r="L355" i="2" l="1"/>
  <c r="K356" i="2"/>
  <c r="H355" i="2"/>
  <c r="G355" i="2"/>
  <c r="E356" i="2"/>
  <c r="I355" i="2"/>
  <c r="F355" i="2"/>
  <c r="I354" i="2"/>
  <c r="L356" i="2" l="1"/>
  <c r="K357" i="2"/>
  <c r="E357" i="2"/>
  <c r="G356" i="2"/>
  <c r="F356" i="2"/>
  <c r="I356" i="2"/>
  <c r="H356" i="2"/>
  <c r="K358" i="2" l="1"/>
  <c r="L357" i="2"/>
  <c r="F357" i="2"/>
  <c r="E358" i="2"/>
  <c r="I357" i="2"/>
  <c r="H357" i="2"/>
  <c r="G357" i="2"/>
  <c r="L358" i="2" l="1"/>
  <c r="K359" i="2"/>
  <c r="H358" i="2"/>
  <c r="F358" i="2"/>
  <c r="E359" i="2"/>
  <c r="G358" i="2"/>
  <c r="L359" i="2" l="1"/>
  <c r="K360" i="2"/>
  <c r="H359" i="2"/>
  <c r="G359" i="2"/>
  <c r="E360" i="2"/>
  <c r="I359" i="2"/>
  <c r="F359" i="2"/>
  <c r="I358" i="2"/>
  <c r="L360" i="2" l="1"/>
  <c r="K361" i="2"/>
  <c r="G360" i="2"/>
  <c r="F360" i="2"/>
  <c r="E361" i="2"/>
  <c r="H360" i="2"/>
  <c r="K362" i="2" l="1"/>
  <c r="L361" i="2"/>
  <c r="E362" i="2"/>
  <c r="I361" i="2" s="1"/>
  <c r="F361" i="2"/>
  <c r="G361" i="2"/>
  <c r="H361" i="2"/>
  <c r="I360" i="2"/>
  <c r="K363" i="2" l="1"/>
  <c r="L362" i="2"/>
  <c r="H362" i="2"/>
  <c r="E363" i="2"/>
  <c r="G362" i="2"/>
  <c r="F362" i="2"/>
  <c r="L363" i="2" l="1"/>
  <c r="K364" i="2"/>
  <c r="H363" i="2"/>
  <c r="G363" i="2"/>
  <c r="F363" i="2"/>
  <c r="E364" i="2"/>
  <c r="I363" i="2"/>
  <c r="I362" i="2"/>
  <c r="K365" i="2" l="1"/>
  <c r="L364" i="2"/>
  <c r="E365" i="2"/>
  <c r="G364" i="2"/>
  <c r="F364" i="2"/>
  <c r="H364" i="2"/>
  <c r="I364" i="2"/>
  <c r="K366" i="2" l="1"/>
  <c r="L365" i="2"/>
  <c r="F365" i="2"/>
  <c r="E366" i="2"/>
  <c r="I365" i="2"/>
  <c r="H365" i="2"/>
  <c r="G365" i="2"/>
  <c r="K367" i="2" l="1"/>
  <c r="L366" i="2"/>
  <c r="H366" i="2"/>
  <c r="G366" i="2"/>
  <c r="F366" i="2"/>
  <c r="E367" i="2"/>
  <c r="K368" i="2" l="1"/>
  <c r="L367" i="2"/>
  <c r="H367" i="2"/>
  <c r="G367" i="2"/>
  <c r="E368" i="2"/>
  <c r="F367" i="2"/>
  <c r="I366" i="2"/>
  <c r="K369" i="2" l="1"/>
  <c r="L368" i="2"/>
  <c r="G368" i="2"/>
  <c r="F368" i="2"/>
  <c r="E369" i="2"/>
  <c r="I368" i="2"/>
  <c r="H368" i="2"/>
  <c r="I367" i="2"/>
  <c r="K370" i="2" l="1"/>
  <c r="L369" i="2"/>
  <c r="E370" i="2"/>
  <c r="I369" i="2"/>
  <c r="F369" i="2"/>
  <c r="H369" i="2"/>
  <c r="G369" i="2"/>
  <c r="K371" i="2" l="1"/>
  <c r="L370" i="2"/>
  <c r="H370" i="2"/>
  <c r="E371" i="2"/>
  <c r="G370" i="2"/>
  <c r="F370" i="2"/>
  <c r="L371" i="2" l="1"/>
  <c r="K372" i="2"/>
  <c r="H371" i="2"/>
  <c r="G371" i="2"/>
  <c r="E372" i="2"/>
  <c r="I371" i="2" s="1"/>
  <c r="F371" i="2"/>
  <c r="I370" i="2"/>
  <c r="K373" i="2" l="1"/>
  <c r="L372" i="2"/>
  <c r="E373" i="2"/>
  <c r="G372" i="2"/>
  <c r="F372" i="2"/>
  <c r="I372" i="2"/>
  <c r="H372" i="2"/>
  <c r="K374" i="2" l="1"/>
  <c r="L373" i="2"/>
  <c r="F373" i="2"/>
  <c r="E374" i="2"/>
  <c r="I373" i="2"/>
  <c r="G373" i="2"/>
  <c r="H373" i="2"/>
  <c r="K375" i="2" l="1"/>
  <c r="L374" i="2"/>
  <c r="H374" i="2"/>
  <c r="F374" i="2"/>
  <c r="E375" i="2"/>
  <c r="G374" i="2"/>
  <c r="K376" i="2" l="1"/>
  <c r="L375" i="2"/>
  <c r="H375" i="2"/>
  <c r="G375" i="2"/>
  <c r="E376" i="2"/>
  <c r="I375" i="2"/>
  <c r="F375" i="2"/>
  <c r="I374" i="2"/>
  <c r="K377" i="2" l="1"/>
  <c r="L376" i="2"/>
  <c r="G376" i="2"/>
  <c r="F376" i="2"/>
  <c r="E377" i="2"/>
  <c r="I376" i="2"/>
  <c r="H376" i="2"/>
  <c r="K378" i="2" l="1"/>
  <c r="L377" i="2"/>
  <c r="E378" i="2"/>
  <c r="I377" i="2"/>
  <c r="F377" i="2"/>
  <c r="G377" i="2"/>
  <c r="H377" i="2"/>
  <c r="K379" i="2" l="1"/>
  <c r="L378" i="2"/>
  <c r="H378" i="2"/>
  <c r="E379" i="2"/>
  <c r="G378" i="2"/>
  <c r="F378" i="2"/>
  <c r="L379" i="2" l="1"/>
  <c r="K380" i="2"/>
  <c r="E380" i="2"/>
  <c r="I379" i="2"/>
  <c r="H379" i="2"/>
  <c r="G379" i="2"/>
  <c r="F379" i="2"/>
  <c r="I378" i="2"/>
  <c r="K381" i="2" l="1"/>
  <c r="L380" i="2"/>
  <c r="H380" i="2"/>
  <c r="E381" i="2"/>
  <c r="F380" i="2"/>
  <c r="G380" i="2"/>
  <c r="K382" i="2" l="1"/>
  <c r="L381" i="2"/>
  <c r="H381" i="2"/>
  <c r="G381" i="2"/>
  <c r="E382" i="2"/>
  <c r="I381" i="2"/>
  <c r="F381" i="2"/>
  <c r="I380" i="2"/>
  <c r="K383" i="2" l="1"/>
  <c r="L382" i="2"/>
  <c r="E383" i="2"/>
  <c r="G382" i="2"/>
  <c r="I382" i="2"/>
  <c r="H382" i="2"/>
  <c r="F382" i="2"/>
  <c r="K384" i="2" l="1"/>
  <c r="L383" i="2"/>
  <c r="F383" i="2"/>
  <c r="E384" i="2"/>
  <c r="G383" i="2"/>
  <c r="I383" i="2"/>
  <c r="H383" i="2"/>
  <c r="K385" i="2" l="1"/>
  <c r="L384" i="2"/>
  <c r="H384" i="2"/>
  <c r="G384" i="2"/>
  <c r="F384" i="2"/>
  <c r="E385" i="2"/>
  <c r="K386" i="2" l="1"/>
  <c r="L385" i="2"/>
  <c r="H385" i="2"/>
  <c r="G385" i="2"/>
  <c r="E386" i="2"/>
  <c r="F385" i="2"/>
  <c r="I384" i="2"/>
  <c r="K387" i="2" l="1"/>
  <c r="L386" i="2"/>
  <c r="G386" i="2"/>
  <c r="F386" i="2"/>
  <c r="E387" i="2"/>
  <c r="I386" i="2"/>
  <c r="H386" i="2"/>
  <c r="I385" i="2"/>
  <c r="L387" i="2" l="1"/>
  <c r="K388" i="2"/>
  <c r="E388" i="2"/>
  <c r="I387" i="2"/>
  <c r="F387" i="2"/>
  <c r="H387" i="2"/>
  <c r="G387" i="2"/>
  <c r="K389" i="2" l="1"/>
  <c r="L388" i="2"/>
  <c r="G388" i="2"/>
  <c r="F388" i="2"/>
  <c r="E389" i="2"/>
  <c r="H388" i="2"/>
  <c r="K390" i="2" l="1"/>
  <c r="L389" i="2"/>
  <c r="H389" i="2"/>
  <c r="G389" i="2"/>
  <c r="F389" i="2"/>
  <c r="E390" i="2"/>
  <c r="I388" i="2"/>
  <c r="K391" i="2" l="1"/>
  <c r="L390" i="2"/>
  <c r="E391" i="2"/>
  <c r="G390" i="2"/>
  <c r="I390" i="2"/>
  <c r="H390" i="2"/>
  <c r="F390" i="2"/>
  <c r="I389" i="2"/>
  <c r="K392" i="2" l="1"/>
  <c r="L391" i="2"/>
  <c r="F391" i="2"/>
  <c r="E392" i="2"/>
  <c r="I391" i="2"/>
  <c r="G391" i="2"/>
  <c r="H391" i="2"/>
  <c r="K393" i="2" l="1"/>
  <c r="L392" i="2"/>
  <c r="H392" i="2"/>
  <c r="G392" i="2"/>
  <c r="F392" i="2"/>
  <c r="E393" i="2"/>
  <c r="K394" i="2" l="1"/>
  <c r="L393" i="2"/>
  <c r="H393" i="2"/>
  <c r="G393" i="2"/>
  <c r="E394" i="2"/>
  <c r="I393" i="2"/>
  <c r="F393" i="2"/>
  <c r="I392" i="2"/>
  <c r="K395" i="2" l="1"/>
  <c r="L394" i="2"/>
  <c r="G394" i="2"/>
  <c r="F394" i="2"/>
  <c r="E395" i="2"/>
  <c r="I394" i="2" s="1"/>
  <c r="H394" i="2"/>
  <c r="L395" i="2" l="1"/>
  <c r="K396" i="2"/>
  <c r="E396" i="2"/>
  <c r="I395" i="2" s="1"/>
  <c r="F395" i="2"/>
  <c r="H395" i="2"/>
  <c r="G395" i="2"/>
  <c r="K397" i="2" l="1"/>
  <c r="L396" i="2"/>
  <c r="H396" i="2"/>
  <c r="E397" i="2"/>
  <c r="G396" i="2"/>
  <c r="F396" i="2"/>
  <c r="K398" i="2" l="1"/>
  <c r="L397" i="2"/>
  <c r="H397" i="2"/>
  <c r="G397" i="2"/>
  <c r="F397" i="2"/>
  <c r="E398" i="2"/>
  <c r="I396" i="2"/>
  <c r="L398" i="2" l="1"/>
  <c r="K399" i="2"/>
  <c r="E399" i="2"/>
  <c r="G398" i="2"/>
  <c r="F398" i="2"/>
  <c r="I398" i="2"/>
  <c r="H398" i="2"/>
  <c r="I397" i="2"/>
  <c r="K400" i="2" l="1"/>
  <c r="L399" i="2"/>
  <c r="F399" i="2"/>
  <c r="E400" i="2"/>
  <c r="I399" i="2" s="1"/>
  <c r="H399" i="2"/>
  <c r="G399" i="2"/>
  <c r="L400" i="2" l="1"/>
  <c r="K401" i="2"/>
  <c r="H400" i="2"/>
  <c r="G400" i="2"/>
  <c r="F400" i="2"/>
  <c r="E401" i="2"/>
  <c r="L401" i="2" l="1"/>
  <c r="K402" i="2"/>
  <c r="H401" i="2"/>
  <c r="G401" i="2"/>
  <c r="E402" i="2"/>
  <c r="I401" i="2"/>
  <c r="F401" i="2"/>
  <c r="I400" i="2"/>
  <c r="L402" i="2" l="1"/>
  <c r="K403" i="2"/>
  <c r="G402" i="2"/>
  <c r="F402" i="2"/>
  <c r="E403" i="2"/>
  <c r="I402" i="2"/>
  <c r="H402" i="2"/>
  <c r="K404" i="2" l="1"/>
  <c r="L403" i="2"/>
  <c r="E404" i="2"/>
  <c r="I403" i="2"/>
  <c r="F403" i="2"/>
  <c r="H403" i="2"/>
  <c r="G403" i="2"/>
  <c r="L404" i="2" l="1"/>
  <c r="K405" i="2"/>
  <c r="H404" i="2"/>
  <c r="E405" i="2"/>
  <c r="F404" i="2"/>
  <c r="G404" i="2"/>
  <c r="K406" i="2" l="1"/>
  <c r="L405" i="2"/>
  <c r="H405" i="2"/>
  <c r="G405" i="2"/>
  <c r="F405" i="2"/>
  <c r="E406" i="2"/>
  <c r="I405" i="2"/>
  <c r="I404" i="2"/>
  <c r="L406" i="2" l="1"/>
  <c r="K407" i="2"/>
  <c r="E407" i="2"/>
  <c r="G406" i="2"/>
  <c r="F406" i="2"/>
  <c r="I406" i="2"/>
  <c r="H406" i="2"/>
  <c r="K408" i="2" l="1"/>
  <c r="L407" i="2"/>
  <c r="F407" i="2"/>
  <c r="E408" i="2"/>
  <c r="I407" i="2"/>
  <c r="H407" i="2"/>
  <c r="G407" i="2"/>
  <c r="L408" i="2" l="1"/>
  <c r="K409" i="2"/>
  <c r="H408" i="2"/>
  <c r="G408" i="2"/>
  <c r="F408" i="2"/>
  <c r="E409" i="2"/>
  <c r="K410" i="2" l="1"/>
  <c r="L409" i="2"/>
  <c r="H409" i="2"/>
  <c r="G409" i="2"/>
  <c r="E410" i="2"/>
  <c r="I409" i="2"/>
  <c r="F409" i="2"/>
  <c r="I408" i="2"/>
  <c r="L410" i="2" l="1"/>
  <c r="K411" i="2"/>
  <c r="G410" i="2"/>
  <c r="F410" i="2"/>
  <c r="E411" i="2"/>
  <c r="H410" i="2"/>
  <c r="I410" i="2"/>
  <c r="K412" i="2" l="1"/>
  <c r="L411" i="2"/>
  <c r="E412" i="2"/>
  <c r="I411" i="2"/>
  <c r="F411" i="2"/>
  <c r="H411" i="2"/>
  <c r="G411" i="2"/>
  <c r="L412" i="2" l="1"/>
  <c r="K413" i="2"/>
  <c r="H412" i="2"/>
  <c r="E413" i="2"/>
  <c r="G412" i="2"/>
  <c r="F412" i="2"/>
  <c r="K414" i="2" l="1"/>
  <c r="L413" i="2"/>
  <c r="H413" i="2"/>
  <c r="G413" i="2"/>
  <c r="F413" i="2"/>
  <c r="E414" i="2"/>
  <c r="I413" i="2"/>
  <c r="I412" i="2"/>
  <c r="L414" i="2" l="1"/>
  <c r="K415" i="2"/>
  <c r="E415" i="2"/>
  <c r="G414" i="2"/>
  <c r="F414" i="2"/>
  <c r="I414" i="2"/>
  <c r="H414" i="2"/>
  <c r="K416" i="2" l="1"/>
  <c r="L415" i="2"/>
  <c r="F415" i="2"/>
  <c r="E416" i="2"/>
  <c r="I415" i="2"/>
  <c r="H415" i="2"/>
  <c r="G415" i="2"/>
  <c r="L416" i="2" l="1"/>
  <c r="K417" i="2"/>
  <c r="H416" i="2"/>
  <c r="G416" i="2"/>
  <c r="F416" i="2"/>
  <c r="E417" i="2"/>
  <c r="K418" i="2" l="1"/>
  <c r="L417" i="2"/>
  <c r="H417" i="2"/>
  <c r="G417" i="2"/>
  <c r="E418" i="2"/>
  <c r="I417" i="2"/>
  <c r="F417" i="2"/>
  <c r="I416" i="2"/>
  <c r="L418" i="2" l="1"/>
  <c r="K419" i="2"/>
  <c r="G418" i="2"/>
  <c r="F418" i="2"/>
  <c r="E419" i="2"/>
  <c r="I418" i="2"/>
  <c r="H418" i="2"/>
  <c r="K420" i="2" l="1"/>
  <c r="L419" i="2"/>
  <c r="E420" i="2"/>
  <c r="I419" i="2"/>
  <c r="F419" i="2"/>
  <c r="H419" i="2"/>
  <c r="G419" i="2"/>
  <c r="L420" i="2" l="1"/>
  <c r="K421" i="2"/>
  <c r="H420" i="2"/>
  <c r="E421" i="2"/>
  <c r="G420" i="2"/>
  <c r="F420" i="2"/>
  <c r="K422" i="2" l="1"/>
  <c r="L421" i="2"/>
  <c r="H421" i="2"/>
  <c r="G421" i="2"/>
  <c r="F421" i="2"/>
  <c r="E422" i="2"/>
  <c r="I421" i="2"/>
  <c r="I420" i="2"/>
  <c r="L422" i="2" l="1"/>
  <c r="K423" i="2"/>
  <c r="E423" i="2"/>
  <c r="G422" i="2"/>
  <c r="F422" i="2"/>
  <c r="I422" i="2"/>
  <c r="H422" i="2"/>
  <c r="K424" i="2" l="1"/>
  <c r="L423" i="2"/>
  <c r="F423" i="2"/>
  <c r="E424" i="2"/>
  <c r="I423" i="2" s="1"/>
  <c r="G423" i="2"/>
  <c r="H423" i="2"/>
  <c r="L424" i="2" l="1"/>
  <c r="K425" i="2"/>
  <c r="H424" i="2"/>
  <c r="G424" i="2"/>
  <c r="F424" i="2"/>
  <c r="E425" i="2"/>
  <c r="K426" i="2" l="1"/>
  <c r="L425" i="2"/>
  <c r="H425" i="2"/>
  <c r="G425" i="2"/>
  <c r="E426" i="2"/>
  <c r="I425" i="2"/>
  <c r="F425" i="2"/>
  <c r="I424" i="2"/>
  <c r="L426" i="2" l="1"/>
  <c r="K427" i="2"/>
  <c r="G426" i="2"/>
  <c r="F426" i="2"/>
  <c r="E427" i="2"/>
  <c r="I426" i="2"/>
  <c r="H426" i="2"/>
  <c r="K428" i="2" l="1"/>
  <c r="L427" i="2"/>
  <c r="E428" i="2"/>
  <c r="I427" i="2" s="1"/>
  <c r="F427" i="2"/>
  <c r="H427" i="2"/>
  <c r="G427" i="2"/>
  <c r="L428" i="2" l="1"/>
  <c r="K429" i="2"/>
  <c r="H428" i="2"/>
  <c r="E429" i="2"/>
  <c r="G428" i="2"/>
  <c r="F428" i="2"/>
  <c r="K430" i="2" l="1"/>
  <c r="L429" i="2"/>
  <c r="H429" i="2"/>
  <c r="G429" i="2"/>
  <c r="F429" i="2"/>
  <c r="E430" i="2"/>
  <c r="I429" i="2" s="1"/>
  <c r="I428" i="2"/>
  <c r="L430" i="2" l="1"/>
  <c r="K431" i="2"/>
  <c r="E431" i="2"/>
  <c r="G430" i="2"/>
  <c r="F430" i="2"/>
  <c r="I430" i="2"/>
  <c r="H430" i="2"/>
  <c r="K432" i="2" l="1"/>
  <c r="L431" i="2"/>
  <c r="F431" i="2"/>
  <c r="E432" i="2"/>
  <c r="I431" i="2"/>
  <c r="H431" i="2"/>
  <c r="G431" i="2"/>
  <c r="L432" i="2" l="1"/>
  <c r="K433" i="2"/>
  <c r="H432" i="2"/>
  <c r="G432" i="2"/>
  <c r="F432" i="2"/>
  <c r="E433" i="2"/>
  <c r="K434" i="2" l="1"/>
  <c r="L433" i="2"/>
  <c r="H433" i="2"/>
  <c r="G433" i="2"/>
  <c r="E434" i="2"/>
  <c r="I433" i="2"/>
  <c r="F433" i="2"/>
  <c r="I432" i="2"/>
  <c r="L434" i="2" l="1"/>
  <c r="K435" i="2"/>
  <c r="G434" i="2"/>
  <c r="F434" i="2"/>
  <c r="E435" i="2"/>
  <c r="I434" i="2"/>
  <c r="H434" i="2"/>
  <c r="K436" i="2" l="1"/>
  <c r="L435" i="2"/>
  <c r="E436" i="2"/>
  <c r="I435" i="2"/>
  <c r="F435" i="2"/>
  <c r="H435" i="2"/>
  <c r="G435" i="2"/>
  <c r="L436" i="2" l="1"/>
  <c r="K437" i="2"/>
  <c r="H436" i="2"/>
  <c r="E437" i="2"/>
  <c r="F436" i="2"/>
  <c r="G436" i="2"/>
  <c r="K438" i="2" l="1"/>
  <c r="L437" i="2"/>
  <c r="H437" i="2"/>
  <c r="G437" i="2"/>
  <c r="F437" i="2"/>
  <c r="E438" i="2"/>
  <c r="I437" i="2"/>
  <c r="I436" i="2"/>
  <c r="L438" i="2" l="1"/>
  <c r="K439" i="2"/>
  <c r="E439" i="2"/>
  <c r="G438" i="2"/>
  <c r="F438" i="2"/>
  <c r="I438" i="2"/>
  <c r="H438" i="2"/>
  <c r="K440" i="2" l="1"/>
  <c r="L439" i="2"/>
  <c r="F439" i="2"/>
  <c r="E440" i="2"/>
  <c r="I439" i="2" s="1"/>
  <c r="H439" i="2"/>
  <c r="G439" i="2"/>
  <c r="L440" i="2" l="1"/>
  <c r="K441" i="2"/>
  <c r="H440" i="2"/>
  <c r="G440" i="2"/>
  <c r="F440" i="2"/>
  <c r="E441" i="2"/>
  <c r="I440" i="2" s="1"/>
  <c r="K442" i="2" l="1"/>
  <c r="L441" i="2"/>
  <c r="H441" i="2"/>
  <c r="G441" i="2"/>
  <c r="E442" i="2"/>
  <c r="I441" i="2" s="1"/>
  <c r="F441" i="2"/>
  <c r="L442" i="2" l="1"/>
  <c r="K443" i="2"/>
  <c r="G442" i="2"/>
  <c r="F442" i="2"/>
  <c r="E443" i="2"/>
  <c r="H442" i="2"/>
  <c r="I442" i="2"/>
  <c r="K444" i="2" l="1"/>
  <c r="L443" i="2"/>
  <c r="E444" i="2"/>
  <c r="I443" i="2"/>
  <c r="F443" i="2"/>
  <c r="H443" i="2"/>
  <c r="G443" i="2"/>
  <c r="L444" i="2" l="1"/>
  <c r="K445" i="2"/>
  <c r="H444" i="2"/>
  <c r="E445" i="2"/>
  <c r="I444" i="2" s="1"/>
  <c r="G444" i="2"/>
  <c r="F444" i="2"/>
  <c r="K446" i="2" l="1"/>
  <c r="L445" i="2"/>
  <c r="H445" i="2"/>
  <c r="G445" i="2"/>
  <c r="F445" i="2"/>
  <c r="E446" i="2"/>
  <c r="I445" i="2"/>
  <c r="L446" i="2" l="1"/>
  <c r="K447" i="2"/>
  <c r="E447" i="2"/>
  <c r="G446" i="2"/>
  <c r="F446" i="2"/>
  <c r="I446" i="2"/>
  <c r="H446" i="2"/>
  <c r="K448" i="2" l="1"/>
  <c r="L447" i="2"/>
  <c r="F447" i="2"/>
  <c r="E448" i="2"/>
  <c r="I447" i="2" s="1"/>
  <c r="H447" i="2"/>
  <c r="G447" i="2"/>
  <c r="L448" i="2" l="1"/>
  <c r="K449" i="2"/>
  <c r="H448" i="2"/>
  <c r="G448" i="2"/>
  <c r="F448" i="2"/>
  <c r="E449" i="2"/>
  <c r="K450" i="2" l="1"/>
  <c r="L449" i="2"/>
  <c r="F449" i="2"/>
  <c r="H449" i="2"/>
  <c r="E450" i="2"/>
  <c r="G449" i="2"/>
  <c r="I448" i="2"/>
  <c r="L450" i="2" l="1"/>
  <c r="K451" i="2"/>
  <c r="H450" i="2"/>
  <c r="G450" i="2"/>
  <c r="F450" i="2"/>
  <c r="E451" i="2"/>
  <c r="I449" i="2"/>
  <c r="K452" i="2" l="1"/>
  <c r="L451" i="2"/>
  <c r="H451" i="2"/>
  <c r="G451" i="2"/>
  <c r="E452" i="2"/>
  <c r="I451" i="2" s="1"/>
  <c r="F451" i="2"/>
  <c r="I450" i="2"/>
  <c r="L452" i="2" l="1"/>
  <c r="K453" i="2"/>
  <c r="G452" i="2"/>
  <c r="H452" i="2"/>
  <c r="F452" i="2"/>
  <c r="E453" i="2"/>
  <c r="I452" i="2" s="1"/>
  <c r="L453" i="2" l="1"/>
  <c r="K454" i="2"/>
  <c r="E454" i="2"/>
  <c r="G453" i="2"/>
  <c r="F453" i="2"/>
  <c r="I453" i="2"/>
  <c r="H453" i="2"/>
  <c r="L454" i="2" l="1"/>
  <c r="K455" i="2"/>
  <c r="G454" i="2"/>
  <c r="F454" i="2"/>
  <c r="E455" i="2"/>
  <c r="H454" i="2"/>
  <c r="I454" i="2"/>
  <c r="L455" i="2" l="1"/>
  <c r="K456" i="2"/>
  <c r="H455" i="2"/>
  <c r="E456" i="2"/>
  <c r="F455" i="2"/>
  <c r="I455" i="2"/>
  <c r="G455" i="2"/>
  <c r="L456" i="2" l="1"/>
  <c r="K457" i="2"/>
  <c r="F456" i="2"/>
  <c r="E457" i="2"/>
  <c r="G456" i="2"/>
  <c r="H456" i="2"/>
  <c r="K458" i="2" l="1"/>
  <c r="L457" i="2"/>
  <c r="F457" i="2"/>
  <c r="E458" i="2"/>
  <c r="I457" i="2"/>
  <c r="H457" i="2"/>
  <c r="G457" i="2"/>
  <c r="I456" i="2"/>
  <c r="L458" i="2" l="1"/>
  <c r="K459" i="2"/>
  <c r="E459" i="2"/>
  <c r="H458" i="2"/>
  <c r="G458" i="2"/>
  <c r="F458" i="2"/>
  <c r="K460" i="2" l="1"/>
  <c r="L459" i="2"/>
  <c r="H459" i="2"/>
  <c r="G459" i="2"/>
  <c r="F459" i="2"/>
  <c r="E460" i="2"/>
  <c r="I458" i="2"/>
  <c r="L460" i="2" l="1"/>
  <c r="K461" i="2"/>
  <c r="G460" i="2"/>
  <c r="H460" i="2"/>
  <c r="E461" i="2"/>
  <c r="F460" i="2"/>
  <c r="I459" i="2"/>
  <c r="L461" i="2" l="1"/>
  <c r="K462" i="2"/>
  <c r="E462" i="2"/>
  <c r="H461" i="2"/>
  <c r="G461" i="2"/>
  <c r="F461" i="2"/>
  <c r="I461" i="2"/>
  <c r="I460" i="2"/>
  <c r="L462" i="2" l="1"/>
  <c r="K463" i="2"/>
  <c r="H462" i="2"/>
  <c r="G462" i="2"/>
  <c r="E463" i="2"/>
  <c r="I462" i="2"/>
  <c r="F462" i="2"/>
  <c r="L463" i="2" l="1"/>
  <c r="K464" i="2"/>
  <c r="H463" i="2"/>
  <c r="G463" i="2"/>
  <c r="F463" i="2"/>
  <c r="E464" i="2"/>
  <c r="L464" i="2" l="1"/>
  <c r="K465" i="2"/>
  <c r="E465" i="2"/>
  <c r="G464" i="2"/>
  <c r="F464" i="2"/>
  <c r="I464" i="2"/>
  <c r="H464" i="2"/>
  <c r="I463" i="2"/>
  <c r="K466" i="2" l="1"/>
  <c r="L465" i="2"/>
  <c r="F465" i="2"/>
  <c r="G465" i="2"/>
  <c r="E466" i="2"/>
  <c r="I465" i="2"/>
  <c r="H465" i="2"/>
  <c r="L466" i="2" l="1"/>
  <c r="K467" i="2"/>
  <c r="H466" i="2"/>
  <c r="F466" i="2"/>
  <c r="E467" i="2"/>
  <c r="G466" i="2"/>
  <c r="K468" i="2" l="1"/>
  <c r="L467" i="2"/>
  <c r="G467" i="2"/>
  <c r="F467" i="2"/>
  <c r="E468" i="2"/>
  <c r="I467" i="2"/>
  <c r="H467" i="2"/>
  <c r="I466" i="2"/>
  <c r="L468" i="2" l="1"/>
  <c r="K469" i="2"/>
  <c r="G468" i="2"/>
  <c r="F468" i="2"/>
  <c r="H468" i="2"/>
  <c r="E469" i="2"/>
  <c r="I468" i="2"/>
  <c r="L469" i="2" l="1"/>
  <c r="K470" i="2"/>
  <c r="E470" i="2"/>
  <c r="I469" i="2"/>
  <c r="G469" i="2"/>
  <c r="F469" i="2"/>
  <c r="H469" i="2"/>
  <c r="L470" i="2" l="1"/>
  <c r="K471" i="2"/>
  <c r="H470" i="2"/>
  <c r="G470" i="2"/>
  <c r="E471" i="2"/>
  <c r="F470" i="2"/>
  <c r="K472" i="2" l="1"/>
  <c r="L471" i="2"/>
  <c r="H471" i="2"/>
  <c r="G471" i="2"/>
  <c r="F471" i="2"/>
  <c r="E472" i="2"/>
  <c r="I470" i="2"/>
  <c r="L472" i="2" l="1"/>
  <c r="K473" i="2"/>
  <c r="E473" i="2"/>
  <c r="H472" i="2"/>
  <c r="G472" i="2"/>
  <c r="I472" i="2"/>
  <c r="F472" i="2"/>
  <c r="I471" i="2"/>
  <c r="L473" i="2" l="1"/>
  <c r="K474" i="2"/>
  <c r="F473" i="2"/>
  <c r="H473" i="2"/>
  <c r="G473" i="2"/>
  <c r="E474" i="2"/>
  <c r="L474" i="2" l="1"/>
  <c r="K475" i="2"/>
  <c r="H474" i="2"/>
  <c r="E475" i="2"/>
  <c r="G474" i="2"/>
  <c r="F474" i="2"/>
  <c r="I473" i="2"/>
  <c r="K476" i="2" l="1"/>
  <c r="L475" i="2"/>
  <c r="H475" i="2"/>
  <c r="G475" i="2"/>
  <c r="F475" i="2"/>
  <c r="E476" i="2"/>
  <c r="I474" i="2"/>
  <c r="L476" i="2" l="1"/>
  <c r="K477" i="2"/>
  <c r="G476" i="2"/>
  <c r="F476" i="2"/>
  <c r="E477" i="2"/>
  <c r="I476" i="2"/>
  <c r="H476" i="2"/>
  <c r="I475" i="2"/>
  <c r="K478" i="2" l="1"/>
  <c r="L477" i="2"/>
  <c r="E478" i="2"/>
  <c r="I477" i="2"/>
  <c r="H477" i="2"/>
  <c r="G477" i="2"/>
  <c r="F477" i="2"/>
  <c r="L478" i="2" l="1"/>
  <c r="K479" i="2"/>
  <c r="F478" i="2"/>
  <c r="E479" i="2"/>
  <c r="I478" i="2"/>
  <c r="H478" i="2"/>
  <c r="G478" i="2"/>
  <c r="L479" i="2" l="1"/>
  <c r="K480" i="2"/>
  <c r="H479" i="2"/>
  <c r="G479" i="2"/>
  <c r="F479" i="2"/>
  <c r="E480" i="2"/>
  <c r="I479" i="2" s="1"/>
  <c r="L480" i="2" l="1"/>
  <c r="K481" i="2"/>
  <c r="E481" i="2"/>
  <c r="I480" i="2" s="1"/>
  <c r="G480" i="2"/>
  <c r="F480" i="2"/>
  <c r="H480" i="2"/>
  <c r="K482" i="2" l="1"/>
  <c r="L481" i="2"/>
  <c r="F481" i="2"/>
  <c r="H481" i="2"/>
  <c r="E482" i="2"/>
  <c r="I481" i="2" s="1"/>
  <c r="G481" i="2"/>
  <c r="L482" i="2" l="1"/>
  <c r="K483" i="2"/>
  <c r="H482" i="2"/>
  <c r="G482" i="2"/>
  <c r="E483" i="2"/>
  <c r="F482" i="2"/>
  <c r="K484" i="2" l="1"/>
  <c r="L483" i="2"/>
  <c r="E484" i="2"/>
  <c r="H483" i="2"/>
  <c r="F483" i="2"/>
  <c r="I483" i="2"/>
  <c r="G483" i="2"/>
  <c r="I482" i="2"/>
  <c r="L484" i="2" l="1"/>
  <c r="K485" i="2"/>
  <c r="G484" i="2"/>
  <c r="F484" i="2"/>
  <c r="H484" i="2"/>
  <c r="E485" i="2"/>
  <c r="L485" i="2" l="1"/>
  <c r="K486" i="2"/>
  <c r="E486" i="2"/>
  <c r="I485" i="2" s="1"/>
  <c r="F485" i="2"/>
  <c r="H485" i="2" s="1"/>
  <c r="G485" i="2"/>
  <c r="I484" i="2"/>
  <c r="L486" i="2" l="1"/>
  <c r="K487" i="2"/>
  <c r="F486" i="2"/>
  <c r="E487" i="2"/>
  <c r="H486" i="2"/>
  <c r="G486" i="2"/>
  <c r="I486" i="2"/>
  <c r="K488" i="2" l="1"/>
  <c r="L487" i="2"/>
  <c r="E488" i="2"/>
  <c r="G487" i="2"/>
  <c r="F487" i="2"/>
  <c r="H487" i="2" s="1"/>
  <c r="L488" i="2" l="1"/>
  <c r="K489" i="2"/>
  <c r="G488" i="2"/>
  <c r="F488" i="2"/>
  <c r="E489" i="2"/>
  <c r="I488" i="2" s="1"/>
  <c r="H488" i="2"/>
  <c r="I487" i="2"/>
  <c r="L489" i="2" l="1"/>
  <c r="K490" i="2"/>
  <c r="G489" i="2"/>
  <c r="F489" i="2"/>
  <c r="H489" i="2" s="1"/>
  <c r="E490" i="2"/>
  <c r="L490" i="2" l="1"/>
  <c r="K491" i="2"/>
  <c r="E491" i="2"/>
  <c r="F490" i="2"/>
  <c r="H490" i="2" s="1"/>
  <c r="G490" i="2"/>
  <c r="I490" i="2"/>
  <c r="I489" i="2"/>
  <c r="K492" i="2" l="1"/>
  <c r="L491" i="2"/>
  <c r="G491" i="2"/>
  <c r="F491" i="2"/>
  <c r="H491" i="2" s="1"/>
  <c r="E492" i="2"/>
  <c r="I491" i="2"/>
  <c r="L492" i="2" l="1"/>
  <c r="K493" i="2"/>
  <c r="E493" i="2"/>
  <c r="G492" i="2"/>
  <c r="I492" i="2"/>
  <c r="F492" i="2"/>
  <c r="H492" i="2" s="1"/>
  <c r="K494" i="2" l="1"/>
  <c r="L493" i="2"/>
  <c r="G493" i="2"/>
  <c r="F493" i="2"/>
  <c r="H493" i="2" s="1"/>
  <c r="E494" i="2"/>
  <c r="L494" i="2" l="1"/>
  <c r="K495" i="2"/>
  <c r="F494" i="2"/>
  <c r="E495" i="2"/>
  <c r="I494" i="2" s="1"/>
  <c r="G494" i="2"/>
  <c r="H494" i="2"/>
  <c r="I493" i="2"/>
  <c r="L495" i="2" l="1"/>
  <c r="K496" i="2"/>
  <c r="F495" i="2"/>
  <c r="H495" i="2"/>
  <c r="G495" i="2"/>
  <c r="E496" i="2"/>
  <c r="L496" i="2" l="1"/>
  <c r="K497" i="2"/>
  <c r="E497" i="2"/>
  <c r="I496" i="2"/>
  <c r="F496" i="2"/>
  <c r="H496" i="2" s="1"/>
  <c r="G496" i="2"/>
  <c r="I495" i="2"/>
  <c r="K498" i="2" l="1"/>
  <c r="L497" i="2"/>
  <c r="G497" i="2"/>
  <c r="E498" i="2"/>
  <c r="F497" i="2"/>
  <c r="H497" i="2" s="1"/>
  <c r="I497" i="2"/>
  <c r="L498" i="2" l="1"/>
  <c r="K499" i="2"/>
  <c r="E499" i="2"/>
  <c r="I498" i="2" s="1"/>
  <c r="G498" i="2"/>
  <c r="F498" i="2"/>
  <c r="H498" i="2" s="1"/>
  <c r="K500" i="2" l="1"/>
  <c r="L499" i="2"/>
  <c r="G499" i="2"/>
  <c r="F499" i="2"/>
  <c r="E500" i="2"/>
  <c r="H499" i="2"/>
  <c r="L500" i="2" l="1"/>
  <c r="K501" i="2"/>
  <c r="G500" i="2"/>
  <c r="F500" i="2"/>
  <c r="H500" i="2" s="1"/>
  <c r="E501" i="2"/>
  <c r="I499" i="2"/>
  <c r="L501" i="2" l="1"/>
  <c r="K502" i="2"/>
  <c r="E502" i="2"/>
  <c r="F501" i="2"/>
  <c r="H501" i="2" s="1"/>
  <c r="I501" i="2"/>
  <c r="G501" i="2"/>
  <c r="I500" i="2"/>
  <c r="L502" i="2" l="1"/>
  <c r="K503" i="2"/>
  <c r="F502" i="2"/>
  <c r="H502" i="2" s="1"/>
  <c r="G502" i="2"/>
  <c r="E503" i="2"/>
  <c r="I502" i="2"/>
  <c r="K504" i="2" l="1"/>
  <c r="L503" i="2"/>
  <c r="E504" i="2"/>
  <c r="G503" i="2"/>
  <c r="F503" i="2"/>
  <c r="H503" i="2" s="1"/>
  <c r="L504" i="2" l="1"/>
  <c r="K505" i="2"/>
  <c r="G504" i="2"/>
  <c r="F504" i="2"/>
  <c r="H504" i="2" s="1"/>
  <c r="E505" i="2"/>
  <c r="I504" i="2" s="1"/>
  <c r="I503" i="2"/>
  <c r="L505" i="2" l="1"/>
  <c r="K506" i="2"/>
  <c r="G505" i="2"/>
  <c r="E506" i="2"/>
  <c r="I505" i="2" s="1"/>
  <c r="F505" i="2"/>
  <c r="H505" i="2" s="1"/>
  <c r="L506" i="2" l="1"/>
  <c r="K507" i="2"/>
  <c r="E507" i="2"/>
  <c r="F506" i="2"/>
  <c r="H506" i="2" s="1"/>
  <c r="G506" i="2"/>
  <c r="I506" i="2"/>
  <c r="K508" i="2" l="1"/>
  <c r="L507" i="2"/>
  <c r="E508" i="2"/>
  <c r="I507" i="2"/>
  <c r="F507" i="2"/>
  <c r="H507" i="2" s="1"/>
  <c r="G507" i="2"/>
  <c r="L508" i="2" l="1"/>
  <c r="K509" i="2"/>
  <c r="E509" i="2"/>
  <c r="G508" i="2"/>
  <c r="F508" i="2"/>
  <c r="H508" i="2" s="1"/>
  <c r="I508" i="2"/>
  <c r="K510" i="2" l="1"/>
  <c r="L509" i="2"/>
  <c r="G509" i="2"/>
  <c r="E510" i="2"/>
  <c r="F509" i="2"/>
  <c r="H509" i="2" s="1"/>
  <c r="L510" i="2" l="1"/>
  <c r="K511" i="2"/>
  <c r="F510" i="2"/>
  <c r="G510" i="2"/>
  <c r="E511" i="2"/>
  <c r="H510" i="2"/>
  <c r="I509" i="2"/>
  <c r="K512" i="2" l="1"/>
  <c r="L511" i="2"/>
  <c r="G511" i="2"/>
  <c r="F511" i="2"/>
  <c r="H511" i="2" s="1"/>
  <c r="E512" i="2"/>
  <c r="I510" i="2"/>
  <c r="L512" i="2" l="1"/>
  <c r="K513" i="2"/>
  <c r="E513" i="2"/>
  <c r="F512" i="2"/>
  <c r="H512" i="2" s="1"/>
  <c r="I512" i="2"/>
  <c r="G512" i="2"/>
  <c r="I511" i="2"/>
  <c r="L513" i="2" l="1"/>
  <c r="K514" i="2"/>
  <c r="G513" i="2"/>
  <c r="F513" i="2"/>
  <c r="H513" i="2" s="1"/>
  <c r="E514" i="2"/>
  <c r="I513" i="2"/>
  <c r="L514" i="2" l="1"/>
  <c r="K515" i="2"/>
  <c r="E515" i="2"/>
  <c r="I514" i="2" s="1"/>
  <c r="G514" i="2"/>
  <c r="F514" i="2"/>
  <c r="H514" i="2" s="1"/>
  <c r="K516" i="2" l="1"/>
  <c r="L515" i="2"/>
  <c r="G515" i="2"/>
  <c r="F515" i="2"/>
  <c r="H515" i="2"/>
  <c r="E516" i="2"/>
  <c r="I515" i="2" s="1"/>
  <c r="L516" i="2" l="1"/>
  <c r="K517" i="2"/>
  <c r="E517" i="2"/>
  <c r="I516" i="2" s="1"/>
  <c r="F516" i="2"/>
  <c r="H516" i="2" s="1"/>
  <c r="G516" i="2"/>
  <c r="K518" i="2" l="1"/>
  <c r="L517" i="2"/>
  <c r="F517" i="2"/>
  <c r="H517" i="2" s="1"/>
  <c r="E518" i="2"/>
  <c r="G517" i="2"/>
  <c r="I517" i="2"/>
  <c r="L518" i="2" l="1"/>
  <c r="K519" i="2"/>
  <c r="F518" i="2"/>
  <c r="H518" i="2" s="1"/>
  <c r="E519" i="2"/>
  <c r="I518" i="2" s="1"/>
  <c r="G518" i="2"/>
  <c r="L519" i="2" l="1"/>
  <c r="K520" i="2"/>
  <c r="E520" i="2"/>
  <c r="G519" i="2"/>
  <c r="F519" i="2"/>
  <c r="H519" i="2" s="1"/>
  <c r="L520" i="2" l="1"/>
  <c r="K521" i="2"/>
  <c r="G520" i="2"/>
  <c r="E521" i="2"/>
  <c r="F520" i="2"/>
  <c r="H520" i="2" s="1"/>
  <c r="I519" i="2"/>
  <c r="K522" i="2" l="1"/>
  <c r="L521" i="2"/>
  <c r="G521" i="2"/>
  <c r="F521" i="2"/>
  <c r="H521" i="2" s="1"/>
  <c r="E522" i="2"/>
  <c r="I521" i="2" s="1"/>
  <c r="I520" i="2"/>
  <c r="L522" i="2" l="1"/>
  <c r="K523" i="2"/>
  <c r="E523" i="2"/>
  <c r="G522" i="2"/>
  <c r="F522" i="2"/>
  <c r="H522" i="2" s="1"/>
  <c r="I522" i="2"/>
  <c r="K524" i="2" l="1"/>
  <c r="L523" i="2"/>
  <c r="E524" i="2"/>
  <c r="G523" i="2"/>
  <c r="I523" i="2"/>
  <c r="F523" i="2"/>
  <c r="H523" i="2" s="1"/>
  <c r="L524" i="2" l="1"/>
  <c r="K525" i="2"/>
  <c r="G524" i="2"/>
  <c r="F524" i="2"/>
  <c r="H524" i="2" s="1"/>
  <c r="E525" i="2"/>
  <c r="K526" i="2" l="1"/>
  <c r="L525" i="2"/>
  <c r="E526" i="2"/>
  <c r="I525" i="2"/>
  <c r="G525" i="2"/>
  <c r="F525" i="2"/>
  <c r="H525" i="2" s="1"/>
  <c r="I524" i="2"/>
  <c r="L526" i="2" l="1"/>
  <c r="K527" i="2"/>
  <c r="F526" i="2"/>
  <c r="G526" i="2"/>
  <c r="E527" i="2"/>
  <c r="H526" i="2"/>
  <c r="I526" i="2"/>
  <c r="K528" i="2" l="1"/>
  <c r="L527" i="2"/>
  <c r="E528" i="2"/>
  <c r="F527" i="2"/>
  <c r="H527" i="2" s="1"/>
  <c r="G527" i="2"/>
  <c r="L528" i="2" l="1"/>
  <c r="K529" i="2"/>
  <c r="F528" i="2"/>
  <c r="E529" i="2"/>
  <c r="I528" i="2"/>
  <c r="H528" i="2"/>
  <c r="G528" i="2"/>
  <c r="I527" i="2"/>
  <c r="L529" i="2" l="1"/>
  <c r="K530" i="2"/>
  <c r="G529" i="2"/>
  <c r="E530" i="2"/>
  <c r="I529" i="2"/>
  <c r="F529" i="2"/>
  <c r="H529" i="2" s="1"/>
  <c r="L530" i="2" l="1"/>
  <c r="K531" i="2"/>
  <c r="E531" i="2"/>
  <c r="I530" i="2"/>
  <c r="G530" i="2"/>
  <c r="F530" i="2"/>
  <c r="H530" i="2" s="1"/>
  <c r="K532" i="2" l="1"/>
  <c r="L531" i="2"/>
  <c r="F531" i="2"/>
  <c r="E532" i="2"/>
  <c r="I531" i="2" s="1"/>
  <c r="H531" i="2"/>
  <c r="G531" i="2"/>
  <c r="L532" i="2" l="1"/>
  <c r="K533" i="2"/>
  <c r="E533" i="2"/>
  <c r="I532" i="2" s="1"/>
  <c r="G532" i="2"/>
  <c r="F532" i="2"/>
  <c r="H532" i="2" s="1"/>
  <c r="K534" i="2" l="1"/>
  <c r="L533" i="2"/>
  <c r="E534" i="2"/>
  <c r="I533" i="2"/>
  <c r="F533" i="2"/>
  <c r="H533" i="2" s="1"/>
  <c r="G533" i="2"/>
  <c r="L534" i="2" l="1"/>
  <c r="K535" i="2"/>
  <c r="G534" i="2"/>
  <c r="F534" i="2"/>
  <c r="H534" i="2" s="1"/>
  <c r="E535" i="2"/>
  <c r="I534" i="2"/>
  <c r="K536" i="2" l="1"/>
  <c r="L535" i="2"/>
  <c r="E536" i="2"/>
  <c r="I535" i="2" s="1"/>
  <c r="F535" i="2"/>
  <c r="H535" i="2" s="1"/>
  <c r="G535" i="2"/>
  <c r="L536" i="2" l="1"/>
  <c r="K537" i="2"/>
  <c r="G536" i="2"/>
  <c r="F536" i="2"/>
  <c r="E537" i="2"/>
  <c r="I536" i="2"/>
  <c r="H536" i="2"/>
  <c r="K538" i="2" l="1"/>
  <c r="L537" i="2"/>
  <c r="G537" i="2"/>
  <c r="E538" i="2"/>
  <c r="F537" i="2"/>
  <c r="H537" i="2" s="1"/>
  <c r="I537" i="2"/>
  <c r="L538" i="2" l="1"/>
  <c r="K539" i="2"/>
  <c r="E539" i="2"/>
  <c r="G538" i="2"/>
  <c r="F538" i="2"/>
  <c r="I538" i="2"/>
  <c r="H538" i="2"/>
  <c r="K540" i="2" l="1"/>
  <c r="L539" i="2"/>
  <c r="F539" i="2"/>
  <c r="E540" i="2"/>
  <c r="H539" i="2"/>
  <c r="G539" i="2"/>
  <c r="I539" i="2"/>
  <c r="L540" i="2" l="1"/>
  <c r="K541" i="2"/>
  <c r="G540" i="2"/>
  <c r="F540" i="2"/>
  <c r="H540" i="2" s="1"/>
  <c r="E541" i="2"/>
  <c r="K542" i="2" l="1"/>
  <c r="L541" i="2"/>
  <c r="E542" i="2"/>
  <c r="G541" i="2"/>
  <c r="I541" i="2"/>
  <c r="F541" i="2"/>
  <c r="H541" i="2" s="1"/>
  <c r="I540" i="2"/>
  <c r="L542" i="2" l="1"/>
  <c r="K543" i="2"/>
  <c r="G542" i="2"/>
  <c r="F542" i="2"/>
  <c r="H542" i="2"/>
  <c r="E543" i="2"/>
  <c r="I542" i="2" s="1"/>
  <c r="K544" i="2" l="1"/>
  <c r="L543" i="2"/>
  <c r="E544" i="2"/>
  <c r="I543" i="2"/>
  <c r="G543" i="2"/>
  <c r="F543" i="2"/>
  <c r="H543" i="2" s="1"/>
  <c r="L544" i="2" l="1"/>
  <c r="K545" i="2"/>
  <c r="G544" i="2"/>
  <c r="E545" i="2"/>
  <c r="F544" i="2"/>
  <c r="H544" i="2" s="1"/>
  <c r="L545" i="2" l="1"/>
  <c r="K546" i="2"/>
  <c r="G545" i="2"/>
  <c r="E546" i="2"/>
  <c r="I545" i="2" s="1"/>
  <c r="F545" i="2"/>
  <c r="H545" i="2" s="1"/>
  <c r="I544" i="2"/>
  <c r="L546" i="2" l="1"/>
  <c r="K547" i="2"/>
  <c r="E547" i="2"/>
  <c r="I546" i="2" s="1"/>
  <c r="G546" i="2"/>
  <c r="F546" i="2"/>
  <c r="H546" i="2" s="1"/>
  <c r="K548" i="2" l="1"/>
  <c r="L547" i="2"/>
  <c r="F547" i="2"/>
  <c r="E548" i="2"/>
  <c r="I547" i="2"/>
  <c r="H547" i="2"/>
  <c r="G547" i="2"/>
  <c r="L548" i="2" l="1"/>
  <c r="K549" i="2"/>
  <c r="E549" i="2"/>
  <c r="G548" i="2"/>
  <c r="F548" i="2"/>
  <c r="H548" i="2" s="1"/>
  <c r="K550" i="2" l="1"/>
  <c r="L549" i="2"/>
  <c r="F549" i="2"/>
  <c r="E550" i="2"/>
  <c r="I549" i="2"/>
  <c r="H549" i="2"/>
  <c r="G549" i="2"/>
  <c r="I548" i="2"/>
  <c r="L550" i="2" l="1"/>
  <c r="K551" i="2"/>
  <c r="G550" i="2"/>
  <c r="F550" i="2"/>
  <c r="H550" i="2" s="1"/>
  <c r="E551" i="2"/>
  <c r="I550" i="2"/>
  <c r="L551" i="2" l="1"/>
  <c r="K552" i="2"/>
  <c r="E552" i="2"/>
  <c r="I551" i="2" s="1"/>
  <c r="F551" i="2"/>
  <c r="G551" i="2"/>
  <c r="H551" i="2"/>
  <c r="L552" i="2" l="1"/>
  <c r="K553" i="2"/>
  <c r="E553" i="2"/>
  <c r="I552" i="2" s="1"/>
  <c r="G552" i="2"/>
  <c r="F552" i="2"/>
  <c r="H552" i="2" s="1"/>
  <c r="K554" i="2" l="1"/>
  <c r="L553" i="2"/>
  <c r="G553" i="2"/>
  <c r="F553" i="2"/>
  <c r="H553" i="2" s="1"/>
  <c r="E554" i="2"/>
  <c r="I553" i="2"/>
  <c r="L554" i="2" l="1"/>
  <c r="K555" i="2"/>
  <c r="E555" i="2"/>
  <c r="I554" i="2"/>
  <c r="G554" i="2"/>
  <c r="F554" i="2"/>
  <c r="H554" i="2" s="1"/>
  <c r="K556" i="2" l="1"/>
  <c r="L555" i="2"/>
  <c r="F555" i="2"/>
  <c r="H555" i="2"/>
  <c r="G555" i="2"/>
  <c r="E556" i="2"/>
  <c r="I555" i="2"/>
  <c r="L556" i="2" l="1"/>
  <c r="K557" i="2"/>
  <c r="G556" i="2"/>
  <c r="F556" i="2"/>
  <c r="H556" i="2" s="1"/>
  <c r="E557" i="2"/>
  <c r="K558" i="2" l="1"/>
  <c r="L557" i="2"/>
  <c r="G557" i="2"/>
  <c r="F557" i="2"/>
  <c r="H557" i="2" s="1"/>
  <c r="E558" i="2"/>
  <c r="I557" i="2" s="1"/>
  <c r="I556" i="2"/>
  <c r="L558" i="2" l="1"/>
  <c r="K559" i="2"/>
  <c r="G558" i="2"/>
  <c r="F558" i="2"/>
  <c r="H558" i="2"/>
  <c r="E559" i="2"/>
  <c r="K560" i="2" l="1"/>
  <c r="L559" i="2"/>
  <c r="E560" i="2"/>
  <c r="I559" i="2"/>
  <c r="G559" i="2"/>
  <c r="F559" i="2"/>
  <c r="H559" i="2" s="1"/>
  <c r="I558" i="2"/>
  <c r="L560" i="2" l="1"/>
  <c r="K561" i="2"/>
  <c r="F560" i="2"/>
  <c r="E561" i="2"/>
  <c r="I560" i="2"/>
  <c r="G560" i="2"/>
  <c r="H560" i="2"/>
  <c r="L561" i="2" l="1"/>
  <c r="K562" i="2"/>
  <c r="G561" i="2"/>
  <c r="E562" i="2"/>
  <c r="F561" i="2"/>
  <c r="H561" i="2" s="1"/>
  <c r="L562" i="2" l="1"/>
  <c r="K563" i="2"/>
  <c r="E563" i="2"/>
  <c r="G562" i="2"/>
  <c r="F562" i="2"/>
  <c r="H562" i="2" s="1"/>
  <c r="I562" i="2"/>
  <c r="I561" i="2"/>
  <c r="K564" i="2" l="1"/>
  <c r="L563" i="2"/>
  <c r="F563" i="2"/>
  <c r="G563" i="2"/>
  <c r="H563" i="2"/>
  <c r="E564" i="2"/>
  <c r="L564" i="2" l="1"/>
  <c r="K565" i="2"/>
  <c r="E565" i="2"/>
  <c r="G564" i="2"/>
  <c r="F564" i="2"/>
  <c r="H564" i="2" s="1"/>
  <c r="I563" i="2"/>
  <c r="K566" i="2" l="1"/>
  <c r="L565" i="2"/>
  <c r="F565" i="2"/>
  <c r="E566" i="2"/>
  <c r="I565" i="2"/>
  <c r="H565" i="2"/>
  <c r="G565" i="2"/>
  <c r="I564" i="2"/>
  <c r="L566" i="2" l="1"/>
  <c r="K567" i="2"/>
  <c r="G566" i="2"/>
  <c r="F566" i="2"/>
  <c r="H566" i="2" s="1"/>
  <c r="E567" i="2"/>
  <c r="I566" i="2"/>
  <c r="K568" i="2" l="1"/>
  <c r="L567" i="2"/>
  <c r="E568" i="2"/>
  <c r="I567" i="2"/>
  <c r="G567" i="2"/>
  <c r="F567" i="2"/>
  <c r="H567" i="2" s="1"/>
  <c r="L568" i="2" l="1"/>
  <c r="K569" i="2"/>
  <c r="F568" i="2"/>
  <c r="H568" i="2" s="1"/>
  <c r="E569" i="2"/>
  <c r="G568" i="2"/>
  <c r="K570" i="2" l="1"/>
  <c r="L569" i="2"/>
  <c r="G569" i="2"/>
  <c r="E570" i="2"/>
  <c r="F569" i="2"/>
  <c r="H569" i="2" s="1"/>
  <c r="I568" i="2"/>
  <c r="L570" i="2" l="1"/>
  <c r="K571" i="2"/>
  <c r="E571" i="2"/>
  <c r="I570" i="2" s="1"/>
  <c r="F570" i="2"/>
  <c r="G570" i="2"/>
  <c r="H570" i="2"/>
  <c r="I569" i="2"/>
  <c r="K572" i="2" l="1"/>
  <c r="L571" i="2"/>
  <c r="F571" i="2"/>
  <c r="G571" i="2"/>
  <c r="E572" i="2"/>
  <c r="H571" i="2"/>
  <c r="I571" i="2"/>
  <c r="L572" i="2" l="1"/>
  <c r="K573" i="2"/>
  <c r="E573" i="2"/>
  <c r="G572" i="2"/>
  <c r="F572" i="2"/>
  <c r="H572" i="2" s="1"/>
  <c r="K574" i="2" l="1"/>
  <c r="L573" i="2"/>
  <c r="G573" i="2"/>
  <c r="F573" i="2"/>
  <c r="H573" i="2" s="1"/>
  <c r="E574" i="2"/>
  <c r="I572" i="2"/>
  <c r="L574" i="2" l="1"/>
  <c r="K575" i="2"/>
  <c r="G574" i="2"/>
  <c r="F574" i="2"/>
  <c r="H574" i="2" s="1"/>
  <c r="E575" i="2"/>
  <c r="I574" i="2"/>
  <c r="I573" i="2"/>
  <c r="K576" i="2" l="1"/>
  <c r="L575" i="2"/>
  <c r="E576" i="2"/>
  <c r="I575" i="2"/>
  <c r="F575" i="2"/>
  <c r="H575" i="2"/>
  <c r="G575" i="2"/>
  <c r="L576" i="2" l="1"/>
  <c r="K577" i="2"/>
  <c r="F576" i="2"/>
  <c r="E577" i="2"/>
  <c r="H576" i="2"/>
  <c r="G576" i="2"/>
  <c r="I576" i="2"/>
  <c r="L577" i="2" l="1"/>
  <c r="K578" i="2"/>
  <c r="G577" i="2"/>
  <c r="E578" i="2"/>
  <c r="F577" i="2"/>
  <c r="H577" i="2" s="1"/>
  <c r="L578" i="2" l="1"/>
  <c r="K579" i="2"/>
  <c r="E579" i="2"/>
  <c r="I578" i="2"/>
  <c r="G578" i="2"/>
  <c r="F578" i="2"/>
  <c r="H578" i="2" s="1"/>
  <c r="I577" i="2"/>
  <c r="K580" i="2" l="1"/>
  <c r="L579" i="2"/>
  <c r="F579" i="2"/>
  <c r="G579" i="2"/>
  <c r="E580" i="2"/>
  <c r="I579" i="2"/>
  <c r="H579" i="2"/>
  <c r="L580" i="2" l="1"/>
  <c r="K581" i="2"/>
  <c r="E581" i="2"/>
  <c r="F580" i="2"/>
  <c r="H580" i="2" s="1"/>
  <c r="G580" i="2"/>
  <c r="K582" i="2" l="1"/>
  <c r="L581" i="2"/>
  <c r="E582" i="2"/>
  <c r="G581" i="2"/>
  <c r="I581" i="2"/>
  <c r="F581" i="2"/>
  <c r="H581" i="2" s="1"/>
  <c r="I580" i="2"/>
  <c r="L582" i="2" l="1"/>
  <c r="K583" i="2"/>
  <c r="G582" i="2"/>
  <c r="F582" i="2"/>
  <c r="H582" i="2"/>
  <c r="E583" i="2"/>
  <c r="I582" i="2"/>
  <c r="K584" i="2" l="1"/>
  <c r="L583" i="2"/>
  <c r="E584" i="2"/>
  <c r="I583" i="2"/>
  <c r="G583" i="2"/>
  <c r="F583" i="2"/>
  <c r="H583" i="2" s="1"/>
  <c r="L584" i="2" l="1"/>
  <c r="K585" i="2"/>
  <c r="F584" i="2"/>
  <c r="E585" i="2"/>
  <c r="I584" i="2" s="1"/>
  <c r="G584" i="2"/>
  <c r="H584" i="2"/>
  <c r="K586" i="2" l="1"/>
  <c r="L585" i="2"/>
  <c r="G585" i="2"/>
  <c r="F585" i="2"/>
  <c r="H585" i="2" s="1"/>
  <c r="E586" i="2"/>
  <c r="L586" i="2" l="1"/>
  <c r="K587" i="2"/>
  <c r="E587" i="2"/>
  <c r="G586" i="2"/>
  <c r="I586" i="2"/>
  <c r="F586" i="2"/>
  <c r="H586" i="2" s="1"/>
  <c r="I585" i="2"/>
  <c r="K588" i="2" l="1"/>
  <c r="L587" i="2"/>
  <c r="F587" i="2"/>
  <c r="G587" i="2"/>
  <c r="E588" i="2"/>
  <c r="I587" i="2"/>
  <c r="H587" i="2"/>
  <c r="L588" i="2" l="1"/>
  <c r="K589" i="2"/>
  <c r="E589" i="2"/>
  <c r="G588" i="2"/>
  <c r="F588" i="2"/>
  <c r="H588" i="2" s="1"/>
  <c r="L589" i="2" l="1"/>
  <c r="K590" i="2"/>
  <c r="E590" i="2"/>
  <c r="I589" i="2"/>
  <c r="G589" i="2"/>
  <c r="F589" i="2"/>
  <c r="H589" i="2" s="1"/>
  <c r="I588" i="2"/>
  <c r="L590" i="2" l="1"/>
  <c r="K591" i="2"/>
  <c r="G590" i="2"/>
  <c r="F590" i="2"/>
  <c r="H590" i="2" s="1"/>
  <c r="E591" i="2"/>
  <c r="K592" i="2" l="1"/>
  <c r="L591" i="2"/>
  <c r="E592" i="2"/>
  <c r="I591" i="2"/>
  <c r="G591" i="2"/>
  <c r="F591" i="2"/>
  <c r="H591" i="2" s="1"/>
  <c r="I590" i="2"/>
  <c r="L592" i="2" l="1"/>
  <c r="K593" i="2"/>
  <c r="F592" i="2"/>
  <c r="E593" i="2"/>
  <c r="I592" i="2"/>
  <c r="H592" i="2"/>
  <c r="G592" i="2"/>
  <c r="L593" i="2" l="1"/>
  <c r="K594" i="2"/>
  <c r="G593" i="2"/>
  <c r="E594" i="2"/>
  <c r="F593" i="2"/>
  <c r="H593" i="2" s="1"/>
  <c r="L594" i="2" l="1"/>
  <c r="K595" i="2"/>
  <c r="E595" i="2"/>
  <c r="I594" i="2"/>
  <c r="G594" i="2"/>
  <c r="F594" i="2"/>
  <c r="H594" i="2"/>
  <c r="I593" i="2"/>
  <c r="K596" i="2" l="1"/>
  <c r="L595" i="2"/>
  <c r="F595" i="2"/>
  <c r="H595" i="2" s="1"/>
  <c r="G595" i="2"/>
  <c r="E596" i="2"/>
  <c r="L596" i="2" l="1"/>
  <c r="K597" i="2"/>
  <c r="E597" i="2"/>
  <c r="G596" i="2"/>
  <c r="F596" i="2"/>
  <c r="H596" i="2" s="1"/>
  <c r="I595" i="2"/>
  <c r="K598" i="2" l="1"/>
  <c r="L597" i="2"/>
  <c r="E598" i="2"/>
  <c r="I597" i="2"/>
  <c r="F597" i="2"/>
  <c r="H597" i="2" s="1"/>
  <c r="G597" i="2"/>
  <c r="I596" i="2"/>
  <c r="L598" i="2" l="1"/>
  <c r="K599" i="2"/>
  <c r="G598" i="2"/>
  <c r="F598" i="2"/>
  <c r="H598" i="2" s="1"/>
  <c r="E599" i="2"/>
  <c r="K600" i="2" l="1"/>
  <c r="L599" i="2"/>
  <c r="E600" i="2"/>
  <c r="I599" i="2"/>
  <c r="G599" i="2"/>
  <c r="F599" i="2"/>
  <c r="H599" i="2" s="1"/>
  <c r="I598" i="2"/>
  <c r="L600" i="2" l="1"/>
  <c r="K601" i="2"/>
  <c r="F600" i="2"/>
  <c r="H600" i="2" s="1"/>
  <c r="G600" i="2"/>
  <c r="E601" i="2"/>
  <c r="K602" i="2" l="1"/>
  <c r="L601" i="2"/>
  <c r="G601" i="2"/>
  <c r="E602" i="2"/>
  <c r="F601" i="2"/>
  <c r="H601" i="2" s="1"/>
  <c r="I600" i="2"/>
  <c r="L602" i="2" l="1"/>
  <c r="K603" i="2"/>
  <c r="E603" i="2"/>
  <c r="I602" i="2"/>
  <c r="F602" i="2"/>
  <c r="H602" i="2" s="1"/>
  <c r="G602" i="2"/>
  <c r="I601" i="2"/>
  <c r="K604" i="2" l="1"/>
  <c r="L603" i="2"/>
  <c r="F603" i="2"/>
  <c r="G603" i="2"/>
  <c r="H603" i="2"/>
  <c r="E604" i="2"/>
  <c r="I603" i="2" s="1"/>
  <c r="L604" i="2" l="1"/>
  <c r="K605" i="2"/>
  <c r="E605" i="2"/>
  <c r="G604" i="2"/>
  <c r="F604" i="2"/>
  <c r="H604" i="2" s="1"/>
  <c r="K606" i="2" l="1"/>
  <c r="L605" i="2"/>
  <c r="G605" i="2"/>
  <c r="E606" i="2"/>
  <c r="F605" i="2"/>
  <c r="H605" i="2" s="1"/>
  <c r="I604" i="2"/>
  <c r="L606" i="2" l="1"/>
  <c r="K607" i="2"/>
  <c r="G606" i="2"/>
  <c r="F606" i="2"/>
  <c r="H606" i="2" s="1"/>
  <c r="E607" i="2"/>
  <c r="I606" i="2"/>
  <c r="I605" i="2"/>
  <c r="K608" i="2" l="1"/>
  <c r="L607" i="2"/>
  <c r="E608" i="2"/>
  <c r="I607" i="2" s="1"/>
  <c r="F607" i="2"/>
  <c r="H607" i="2" s="1"/>
  <c r="G607" i="2"/>
  <c r="L608" i="2" l="1"/>
  <c r="K609" i="2"/>
  <c r="F608" i="2"/>
  <c r="H608" i="2" s="1"/>
  <c r="G608" i="2"/>
  <c r="E609" i="2"/>
  <c r="I608" i="2"/>
  <c r="L609" i="2" l="1"/>
  <c r="K610" i="2"/>
  <c r="G609" i="2"/>
  <c r="E610" i="2"/>
  <c r="I609" i="2" s="1"/>
  <c r="F609" i="2"/>
  <c r="H609" i="2" s="1"/>
  <c r="L610" i="2" l="1"/>
  <c r="K611" i="2"/>
  <c r="E611" i="2"/>
  <c r="I610" i="2" s="1"/>
  <c r="G610" i="2"/>
  <c r="F610" i="2"/>
  <c r="H610" i="2" s="1"/>
  <c r="K612" i="2" l="1"/>
  <c r="L611" i="2"/>
  <c r="F611" i="2"/>
  <c r="H611" i="2" s="1"/>
  <c r="G611" i="2"/>
  <c r="E612" i="2"/>
  <c r="I611" i="2"/>
  <c r="L612" i="2" l="1"/>
  <c r="K613" i="2"/>
  <c r="E613" i="2"/>
  <c r="F612" i="2"/>
  <c r="H612" i="2" s="1"/>
  <c r="G612" i="2"/>
  <c r="K614" i="2" l="1"/>
  <c r="L613" i="2"/>
  <c r="G613" i="2"/>
  <c r="H613" i="2"/>
  <c r="F613" i="2"/>
  <c r="E614" i="2"/>
  <c r="I613" i="2" s="1"/>
  <c r="I612" i="2"/>
  <c r="L614" i="2" l="1"/>
  <c r="K615" i="2"/>
  <c r="G614" i="2"/>
  <c r="F614" i="2"/>
  <c r="E615" i="2"/>
  <c r="H614" i="2"/>
  <c r="I614" i="2"/>
  <c r="K616" i="2" l="1"/>
  <c r="L615" i="2"/>
  <c r="E616" i="2"/>
  <c r="I615" i="2" s="1"/>
  <c r="G615" i="2"/>
  <c r="F615" i="2"/>
  <c r="H615" i="2"/>
  <c r="L616" i="2" l="1"/>
  <c r="K617" i="2"/>
  <c r="F616" i="2"/>
  <c r="H616" i="2" s="1"/>
  <c r="E617" i="2"/>
  <c r="I616" i="2"/>
  <c r="G616" i="2"/>
  <c r="K618" i="2" l="1"/>
  <c r="L617" i="2"/>
  <c r="G617" i="2"/>
  <c r="E618" i="2"/>
  <c r="F617" i="2"/>
  <c r="H617" i="2" s="1"/>
  <c r="L618" i="2" l="1"/>
  <c r="K619" i="2"/>
  <c r="E619" i="2"/>
  <c r="F618" i="2"/>
  <c r="H618" i="2"/>
  <c r="G618" i="2"/>
  <c r="I618" i="2"/>
  <c r="I617" i="2"/>
  <c r="K620" i="2" l="1"/>
  <c r="L619" i="2"/>
  <c r="F619" i="2"/>
  <c r="H619" i="2"/>
  <c r="G619" i="2"/>
  <c r="E620" i="2"/>
  <c r="L620" i="2" l="1"/>
  <c r="G620" i="2"/>
  <c r="F620" i="2"/>
  <c r="H620" i="2" s="1"/>
  <c r="I619" i="2"/>
</calcChain>
</file>

<file path=xl/sharedStrings.xml><?xml version="1.0" encoding="utf-8"?>
<sst xmlns="http://schemas.openxmlformats.org/spreadsheetml/2006/main" count="97" uniqueCount="63">
  <si>
    <t>Quiz:Quiz 11 Before-Class: Process Flow (Real)</t>
  </si>
  <si>
    <t>Descriptive Statistics</t>
  </si>
  <si>
    <t>Grad</t>
  </si>
  <si>
    <t>UnderGrad</t>
  </si>
  <si>
    <t>1-Tail Test of Hypothesis</t>
  </si>
  <si>
    <t>Mean</t>
  </si>
  <si>
    <t>Xbar(x1)-Xbar(x2)</t>
  </si>
  <si>
    <t>Standard Deviation</t>
  </si>
  <si>
    <t>S[Xbar(x1)-Xbar(x2)]</t>
  </si>
  <si>
    <t>Standard Error</t>
  </si>
  <si>
    <t>TestStat</t>
  </si>
  <si>
    <t>C.V.</t>
  </si>
  <si>
    <t>CriticalValue (95%)</t>
  </si>
  <si>
    <t>Skewness</t>
  </si>
  <si>
    <t>With 95% CL</t>
  </si>
  <si>
    <t>Count</t>
  </si>
  <si>
    <t>Median</t>
  </si>
  <si>
    <t>Minimum</t>
  </si>
  <si>
    <t>Maximum</t>
  </si>
  <si>
    <t>Range</t>
  </si>
  <si>
    <t>95%CI</t>
  </si>
  <si>
    <t>We want to show µ1&gt;µ2</t>
  </si>
  <si>
    <t>We want to show µ1&lt;µ2</t>
  </si>
  <si>
    <t>H0:</t>
  </si>
  <si>
    <r>
      <t>µ1≤</t>
    </r>
    <r>
      <rPr>
        <sz val="11"/>
        <color rgb="FF000000"/>
        <rFont val="Arial Unicode MS"/>
      </rPr>
      <t>µ2</t>
    </r>
  </si>
  <si>
    <r>
      <t>µ1≥</t>
    </r>
    <r>
      <rPr>
        <sz val="11"/>
        <color rgb="FF000000"/>
        <rFont val="Arial Unicode MS"/>
      </rPr>
      <t>µ2</t>
    </r>
  </si>
  <si>
    <t>H1:</t>
  </si>
  <si>
    <t>µ1&gt;µ2</t>
  </si>
  <si>
    <t>µ1&lt;µ2</t>
  </si>
  <si>
    <t>We form</t>
  </si>
  <si>
    <t>µ1-µ2</t>
  </si>
  <si>
    <t>Comput</t>
  </si>
  <si>
    <t>Random Variable</t>
  </si>
  <si>
    <t>E(µ1-µ2)</t>
  </si>
  <si>
    <t>VAR(µ1-µ2)=</t>
  </si>
  <si>
    <t>σ1^2/n1+σ2^2/n2</t>
  </si>
  <si>
    <t>Std(µ1-µ2)=</t>
  </si>
  <si>
    <t>SQRT(σ1^2/n1+σ2^2/n2)</t>
  </si>
  <si>
    <t>Test Statistics (TS)</t>
  </si>
  <si>
    <t>(E(µ1-µ2)-0)/Std(µ1-µ2)</t>
  </si>
  <si>
    <t>count</t>
  </si>
  <si>
    <t>Alpha</t>
  </si>
  <si>
    <t>mu2</t>
  </si>
  <si>
    <t>mu1</t>
  </si>
  <si>
    <r>
      <t>1-</t>
    </r>
    <r>
      <rPr>
        <sz val="11"/>
        <color theme="1"/>
        <rFont val="Calibri"/>
        <family val="2"/>
      </rPr>
      <t>α</t>
    </r>
  </si>
  <si>
    <t>UCL</t>
  </si>
  <si>
    <t>LCL</t>
  </si>
  <si>
    <t>StdXbar</t>
  </si>
  <si>
    <t>s</t>
  </si>
  <si>
    <t>m</t>
  </si>
  <si>
    <t>N</t>
  </si>
  <si>
    <t>Population</t>
  </si>
  <si>
    <t>The information regarding the hourely salary of femal and male students in on-campus jobs is given below</t>
  </si>
  <si>
    <t>1-α</t>
  </si>
  <si>
    <t>https://youtu.be/ticcHpnyaH4</t>
  </si>
  <si>
    <t>The lecture is posted at</t>
  </si>
  <si>
    <t>muF</t>
  </si>
  <si>
    <t>muM</t>
  </si>
  <si>
    <t>Female (2)</t>
  </si>
  <si>
    <t>Male (1)</t>
  </si>
  <si>
    <t>ME</t>
  </si>
  <si>
    <t>Female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</si>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</sst>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Arial Unicode MS"/>
    </font>
    <font>
      <sz val="11"/>
      <color theme="1"/>
      <name val="Calibri"/>
      <family val="2"/>
      <scheme val="minor"/>
    </font>
    <font>
      <b/>
      <i/>
      <sz val="16"/>
      <color rgb="FF000000"/>
      <name val="Arial Unicode MS"/>
    </font>
    <font>
      <sz val="11"/>
      <color rgb="FF000000"/>
      <name val="Calibri"/>
      <family val="2"/>
    </font>
    <font>
      <b/>
      <i/>
      <u/>
      <sz val="11"/>
      <color rgb="FF000000"/>
      <name val="Arial Unicode MS"/>
    </font>
    <font>
      <b/>
      <sz val="11"/>
      <color rgb="FFFF0000"/>
      <name val="Calibri"/>
      <family val="2"/>
    </font>
    <font>
      <b/>
      <sz val="11"/>
      <color rgb="FF00B050"/>
      <name val="Calibri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Book Antiqua"/>
      <family val="1"/>
    </font>
    <font>
      <sz val="16"/>
      <color theme="1"/>
      <name val="Book Antiqua"/>
      <family val="1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6"/>
      <color theme="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1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3" applyFont="1" applyFill="1" applyAlignment="1" applyProtection="1"/>
    <xf numFmtId="0" fontId="3" fillId="0" borderId="0" xfId="3" applyFont="1" applyFill="1" applyAlignment="1" applyProtection="1">
      <alignment horizontal="left"/>
    </xf>
    <xf numFmtId="2" fontId="3" fillId="0" borderId="0" xfId="3" applyNumberFormat="1" applyFont="1" applyFill="1" applyAlignment="1" applyProtection="1"/>
    <xf numFmtId="0" fontId="5" fillId="0" borderId="0" xfId="3" applyFont="1" applyFill="1" applyAlignment="1" applyProtection="1"/>
    <xf numFmtId="2" fontId="5" fillId="0" borderId="0" xfId="3" applyNumberFormat="1" applyFont="1" applyFill="1" applyAlignment="1" applyProtection="1"/>
    <xf numFmtId="0" fontId="6" fillId="0" borderId="0" xfId="3" applyFont="1" applyFill="1" applyAlignment="1" applyProtection="1"/>
    <xf numFmtId="0" fontId="6" fillId="0" borderId="0" xfId="3" applyFont="1" applyFill="1" applyAlignment="1" applyProtection="1">
      <alignment horizontal="left"/>
    </xf>
    <xf numFmtId="2" fontId="6" fillId="0" borderId="0" xfId="3" applyNumberFormat="1" applyFont="1" applyFill="1" applyAlignment="1" applyProtection="1"/>
    <xf numFmtId="0" fontId="1" fillId="0" borderId="0" xfId="6"/>
    <xf numFmtId="9" fontId="7" fillId="0" borderId="0" xfId="6" applyNumberFormat="1" applyFont="1"/>
    <xf numFmtId="0" fontId="7" fillId="0" borderId="0" xfId="6" applyFont="1"/>
    <xf numFmtId="9" fontId="1" fillId="0" borderId="0" xfId="6" applyNumberFormat="1"/>
    <xf numFmtId="0" fontId="9" fillId="0" borderId="0" xfId="6" applyFont="1"/>
    <xf numFmtId="0" fontId="10" fillId="0" borderId="0" xfId="6" applyFont="1"/>
    <xf numFmtId="9" fontId="10" fillId="0" borderId="0" xfId="6" applyNumberFormat="1" applyFont="1"/>
    <xf numFmtId="2" fontId="10" fillId="0" borderId="0" xfId="6" applyNumberFormat="1" applyFont="1"/>
    <xf numFmtId="0" fontId="10" fillId="2" borderId="0" xfId="6" applyFont="1" applyFill="1" applyAlignment="1">
      <alignment horizontal="center"/>
    </xf>
    <xf numFmtId="0" fontId="10" fillId="3" borderId="0" xfId="6" applyFont="1" applyFill="1" applyAlignment="1">
      <alignment horizontal="center"/>
    </xf>
    <xf numFmtId="0" fontId="10" fillId="0" borderId="0" xfId="6" applyFont="1" applyAlignment="1">
      <alignment horizontal="center"/>
    </xf>
    <xf numFmtId="0" fontId="11" fillId="0" borderId="0" xfId="6" applyFont="1"/>
    <xf numFmtId="0" fontId="13" fillId="0" borderId="0" xfId="7" applyFont="1"/>
    <xf numFmtId="0" fontId="10" fillId="4" borderId="0" xfId="6" applyFont="1" applyFill="1"/>
    <xf numFmtId="0" fontId="14" fillId="4" borderId="0" xfId="6" applyFont="1" applyFill="1"/>
  </cellXfs>
  <cellStyles count="8">
    <cellStyle name="Heading" xfId="1"/>
    <cellStyle name="Heading1" xfId="2"/>
    <cellStyle name="Hyperlink" xfId="7" builtinId="8"/>
    <cellStyle name="Normal" xfId="0" builtinId="0" customBuiltin="1"/>
    <cellStyle name="Normal 2" xfId="3"/>
    <cellStyle name="Normal 3" xfId="6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4"/>
          <c:order val="0"/>
          <c:spPr>
            <a:solidFill>
              <a:srgbClr val="00B050"/>
            </a:solidFill>
            <a:ln>
              <a:noFill/>
            </a:ln>
          </c:spPr>
          <c:val>
            <c:numRef>
              <c:f>'2.ToH-TwuandOne'!$F$20:$F$620</c:f>
              <c:numCache>
                <c:formatCode>General</c:formatCode>
                <c:ptCount val="601"/>
                <c:pt idx="0">
                  <c:v>4.4318484119380075E-3</c:v>
                </c:pt>
                <c:pt idx="1">
                  <c:v>4.5665899546701444E-3</c:v>
                </c:pt>
                <c:pt idx="2">
                  <c:v>4.7049575269339713E-3</c:v>
                </c:pt>
                <c:pt idx="3">
                  <c:v>4.8470329059789406E-3</c:v>
                </c:pt>
                <c:pt idx="4">
                  <c:v>4.9928992136123625E-3</c:v>
                </c:pt>
                <c:pt idx="5">
                  <c:v>5.1426409230539254E-3</c:v>
                </c:pt>
                <c:pt idx="6">
                  <c:v>5.2963438653109958E-3</c:v>
                </c:pt>
                <c:pt idx="7">
                  <c:v>5.4540952350565263E-3</c:v>
                </c:pt>
                <c:pt idx="8">
                  <c:v>5.6159835959909386E-3</c:v>
                </c:pt>
                <c:pt idx="9">
                  <c:v>5.7820988856694469E-3</c:v>
                </c:pt>
                <c:pt idx="10">
                  <c:v>5.9525324197758165E-3</c:v>
                </c:pt>
                <c:pt idx="11">
                  <c:v>6.1273768958236439E-3</c:v>
                </c:pt>
                <c:pt idx="12">
                  <c:v>6.3067263962658772E-3</c:v>
                </c:pt>
                <c:pt idx="13">
                  <c:v>6.4906763909933123E-3</c:v>
                </c:pt>
                <c:pt idx="14">
                  <c:v>6.6793237392025612E-3</c:v>
                </c:pt>
                <c:pt idx="15">
                  <c:v>6.8727666906139096E-3</c:v>
                </c:pt>
                <c:pt idx="16">
                  <c:v>7.0711048860193793E-3</c:v>
                </c:pt>
                <c:pt idx="17">
                  <c:v>7.2744393571411462E-3</c:v>
                </c:pt>
                <c:pt idx="18">
                  <c:v>7.4828725257804806E-3</c:v>
                </c:pt>
                <c:pt idx="19">
                  <c:v>7.696508202237236E-3</c:v>
                </c:pt>
                <c:pt idx="20">
                  <c:v>7.9154515829798697E-3</c:v>
                </c:pt>
                <c:pt idx="21">
                  <c:v>8.1398092475459208E-3</c:v>
                </c:pt>
                <c:pt idx="22">
                  <c:v>8.3696891546529185E-3</c:v>
                </c:pt>
                <c:pt idx="23">
                  <c:v>8.6052006374995587E-3</c:v>
                </c:pt>
                <c:pt idx="24">
                  <c:v>8.8464543982371014E-3</c:v>
                </c:pt>
                <c:pt idx="25">
                  <c:v>9.0935625015909193E-3</c:v>
                </c:pt>
                <c:pt idx="26">
                  <c:v>9.3466383676121464E-3</c:v>
                </c:pt>
                <c:pt idx="27">
                  <c:v>9.6057967635394328E-3</c:v>
                </c:pt>
                <c:pt idx="28">
                  <c:v>9.8711537947509774E-3</c:v>
                </c:pt>
                <c:pt idx="29">
                  <c:v>1.0142826894786907E-2</c:v>
                </c:pt>
                <c:pt idx="30">
                  <c:v>1.0420934814422415E-2</c:v>
                </c:pt>
                <c:pt idx="31">
                  <c:v>1.0705597609771992E-2</c:v>
                </c:pt>
                <c:pt idx="32">
                  <c:v>1.0996936629405377E-2</c:v>
                </c:pt>
                <c:pt idx="33">
                  <c:v>1.1295074500455918E-2</c:v>
                </c:pt>
                <c:pt idx="34">
                  <c:v>1.160013511370234E-2</c:v>
                </c:pt>
                <c:pt idx="35">
                  <c:v>1.1912243607604941E-2</c:v>
                </c:pt>
                <c:pt idx="36">
                  <c:v>1.2231526351277725E-2</c:v>
                </c:pt>
                <c:pt idx="37">
                  <c:v>1.2558110926377942E-2</c:v>
                </c:pt>
                <c:pt idx="38">
                  <c:v>1.2892126107895035E-2</c:v>
                </c:pt>
                <c:pt idx="39">
                  <c:v>1.3233701843821081E-2</c:v>
                </c:pt>
                <c:pt idx="40">
                  <c:v>1.3582969233685318E-2</c:v>
                </c:pt>
                <c:pt idx="41">
                  <c:v>1.3940060505935501E-2</c:v>
                </c:pt>
                <c:pt idx="42">
                  <c:v>1.4305108994149364E-2</c:v>
                </c:pt>
                <c:pt idx="43">
                  <c:v>1.4678249112059692E-2</c:v>
                </c:pt>
                <c:pt idx="44">
                  <c:v>1.5059616327377089E-2</c:v>
                </c:pt>
                <c:pt idx="45">
                  <c:v>1.5449347134394793E-2</c:v>
                </c:pt>
                <c:pt idx="46">
                  <c:v>1.5847579025360423E-2</c:v>
                </c:pt>
                <c:pt idx="47">
                  <c:v>1.6254450460600086E-2</c:v>
                </c:pt>
                <c:pt idx="48">
                  <c:v>1.6670100837380627E-2</c:v>
                </c:pt>
                <c:pt idx="49">
                  <c:v>1.7094670457496498E-2</c:v>
                </c:pt>
                <c:pt idx="50">
                  <c:v>1.7528300493568072E-2</c:v>
                </c:pt>
                <c:pt idx="51">
                  <c:v>1.7971132954039154E-2</c:v>
                </c:pt>
                <c:pt idx="52">
                  <c:v>1.8423310646861542E-2</c:v>
                </c:pt>
                <c:pt idx="53">
                  <c:v>1.8884977141855643E-2</c:v>
                </c:pt>
                <c:pt idx="54">
                  <c:v>1.9356276731736413E-2</c:v>
                </c:pt>
                <c:pt idx="55">
                  <c:v>1.9837354391794754E-2</c:v>
                </c:pt>
                <c:pt idx="56">
                  <c:v>2.0328355738225241E-2</c:v>
                </c:pt>
                <c:pt idx="57">
                  <c:v>2.0829426985091576E-2</c:v>
                </c:pt>
                <c:pt idx="58">
                  <c:v>2.1340714899922137E-2</c:v>
                </c:pt>
                <c:pt idx="59">
                  <c:v>2.1862366757928724E-2</c:v>
                </c:pt>
                <c:pt idx="60">
                  <c:v>2.2394530294842212E-2</c:v>
                </c:pt>
                <c:pt idx="61">
                  <c:v>2.2937353658359982E-2</c:v>
                </c:pt>
                <c:pt idx="62">
                  <c:v>2.3490985358200624E-2</c:v>
                </c:pt>
                <c:pt idx="63">
                  <c:v>2.4055574214762215E-2</c:v>
                </c:pt>
                <c:pt idx="64">
                  <c:v>2.4631269306381709E-2</c:v>
                </c:pt>
                <c:pt idx="65">
                  <c:v>2.5218219915193574E-2</c:v>
                </c:pt>
                <c:pt idx="66">
                  <c:v>2.5816575471586833E-2</c:v>
                </c:pt>
                <c:pt idx="67">
                  <c:v>2.6426485497260854E-2</c:v>
                </c:pt>
                <c:pt idx="68">
                  <c:v>2.7048099546880876E-2</c:v>
                </c:pt>
                <c:pt idx="69">
                  <c:v>2.7681567148335636E-2</c:v>
                </c:pt>
                <c:pt idx="70">
                  <c:v>2.8327037741600208E-2</c:v>
                </c:pt>
                <c:pt idx="71">
                  <c:v>2.898466061620841E-2</c:v>
                </c:pt>
                <c:pt idx="72">
                  <c:v>2.9654584847340237E-2</c:v>
                </c:pt>
                <c:pt idx="73">
                  <c:v>3.0336959230530564E-2</c:v>
                </c:pt>
                <c:pt idx="74">
                  <c:v>3.1031932215007142E-2</c:v>
                </c:pt>
                <c:pt idx="75">
                  <c:v>3.1739651835666273E-2</c:v>
                </c:pt>
                <c:pt idx="76">
                  <c:v>3.2460265643696272E-2</c:v>
                </c:pt>
                <c:pt idx="77">
                  <c:v>3.3193920635859908E-2</c:v>
                </c:pt>
                <c:pt idx="78">
                  <c:v>3.3940763182447944E-2</c:v>
                </c:pt>
                <c:pt idx="79">
                  <c:v>3.4700938953917522E-2</c:v>
                </c:pt>
                <c:pt idx="80">
                  <c:v>3.5474592846230099E-2</c:v>
                </c:pt>
                <c:pt idx="81">
                  <c:v>3.6261868904904848E-2</c:v>
                </c:pt>
                <c:pt idx="82">
                  <c:v>3.7062910247805073E-2</c:v>
                </c:pt>
                <c:pt idx="83">
                  <c:v>3.7877858986676012E-2</c:v>
                </c:pt>
                <c:pt idx="84">
                  <c:v>3.8706856147454109E-2</c:v>
                </c:pt>
                <c:pt idx="85">
                  <c:v>3.9550041589368673E-2</c:v>
                </c:pt>
                <c:pt idx="86">
                  <c:v>4.0407553922858733E-2</c:v>
                </c:pt>
                <c:pt idx="87">
                  <c:v>4.1279530426328773E-2</c:v>
                </c:pt>
                <c:pt idx="88">
                  <c:v>4.2166106961768646E-2</c:v>
                </c:pt>
                <c:pt idx="89">
                  <c:v>4.3067417889264013E-2</c:v>
                </c:pt>
                <c:pt idx="90">
                  <c:v>4.3983595980425415E-2</c:v>
                </c:pt>
                <c:pt idx="91">
                  <c:v>4.4914772330765261E-2</c:v>
                </c:pt>
                <c:pt idx="92">
                  <c:v>4.5861076271053035E-2</c:v>
                </c:pt>
                <c:pt idx="93">
                  <c:v>4.6822635277681234E-2</c:v>
                </c:pt>
                <c:pt idx="94">
                  <c:v>4.7799574882075056E-2</c:v>
                </c:pt>
                <c:pt idx="95">
                  <c:v>4.8792018579180731E-2</c:v>
                </c:pt>
                <c:pt idx="96">
                  <c:v>4.9800087735068693E-2</c:v>
                </c:pt>
                <c:pt idx="97">
                  <c:v>5.0823901493689039E-2</c:v>
                </c:pt>
                <c:pt idx="98">
                  <c:v>5.1863576682818373E-2</c:v>
                </c:pt>
                <c:pt idx="99">
                  <c:v>5.2919227719238036E-2</c:v>
                </c:pt>
                <c:pt idx="100">
                  <c:v>5.3990966513185759E-2</c:v>
                </c:pt>
                <c:pt idx="101">
                  <c:v>5.5078902372123428E-2</c:v>
                </c:pt>
                <c:pt idx="102">
                  <c:v>5.6183141903865676E-2</c:v>
                </c:pt>
                <c:pt idx="103">
                  <c:v>5.730378891911473E-2</c:v>
                </c:pt>
                <c:pt idx="104">
                  <c:v>5.8440944333449027E-2</c:v>
                </c:pt>
                <c:pt idx="105">
                  <c:v>5.9594706068813605E-2</c:v>
                </c:pt>
                <c:pt idx="106">
                  <c:v>6.0765168954562278E-2</c:v>
                </c:pt>
                <c:pt idx="107">
                  <c:v>6.1952424628102624E-2</c:v>
                </c:pt>
                <c:pt idx="108">
                  <c:v>6.3156561435196074E-2</c:v>
                </c:pt>
                <c:pt idx="109">
                  <c:v>6.4377664329966736E-2</c:v>
                </c:pt>
                <c:pt idx="110">
                  <c:v>6.5615814774673945E-2</c:v>
                </c:pt>
                <c:pt idx="111">
                  <c:v>6.6871090639304465E-2</c:v>
                </c:pt>
                <c:pt idx="112">
                  <c:v>6.8143566101041858E-2</c:v>
                </c:pt>
                <c:pt idx="113">
                  <c:v>6.9433311543671439E-2</c:v>
                </c:pt>
                <c:pt idx="114">
                  <c:v>7.0740393456980605E-2</c:v>
                </c:pt>
                <c:pt idx="115">
                  <c:v>7.2064874336215168E-2</c:v>
                </c:pt>
                <c:pt idx="116">
                  <c:v>7.3406812581654032E-2</c:v>
                </c:pt>
                <c:pt idx="117">
                  <c:v>7.476626239836473E-2</c:v>
                </c:pt>
                <c:pt idx="118">
                  <c:v>7.6143273696204397E-2</c:v>
                </c:pt>
                <c:pt idx="119">
                  <c:v>7.7537891990131017E-2</c:v>
                </c:pt>
                <c:pt idx="120">
                  <c:v>7.8950158300891152E-2</c:v>
                </c:pt>
                <c:pt idx="121">
                  <c:v>8.0380109056151131E-2</c:v>
                </c:pt>
                <c:pt idx="122">
                  <c:v>8.1827775992139723E-2</c:v>
                </c:pt>
                <c:pt idx="123">
                  <c:v>8.3293186055871354E-2</c:v>
                </c:pt>
                <c:pt idx="124">
                  <c:v>8.4776361308019091E-2</c:v>
                </c:pt>
                <c:pt idx="125">
                  <c:v>8.627731882650834E-2</c:v>
                </c:pt>
                <c:pt idx="126">
                  <c:v>8.7796070610902416E-2</c:v>
                </c:pt>
                <c:pt idx="127">
                  <c:v>8.9332623487651738E-2</c:v>
                </c:pt>
                <c:pt idx="128">
                  <c:v>9.0886979016279568E-2</c:v>
                </c:pt>
                <c:pt idx="129">
                  <c:v>9.2459133396577339E-2</c:v>
                </c:pt>
                <c:pt idx="130">
                  <c:v>9.4049077376883561E-2</c:v>
                </c:pt>
                <c:pt idx="131">
                  <c:v>9.5656796163520588E-2</c:v>
                </c:pt>
                <c:pt idx="132">
                  <c:v>9.7282269331464055E-2</c:v>
                </c:pt>
                <c:pt idx="133">
                  <c:v>9.8925470736320256E-2</c:v>
                </c:pt>
                <c:pt idx="134">
                  <c:v>0.10058636842768708</c:v>
                </c:pt>
                <c:pt idx="135">
                  <c:v>0.10226492456397447</c:v>
                </c:pt>
                <c:pt idx="136">
                  <c:v>0.10396109532876062</c:v>
                </c:pt>
                <c:pt idx="137">
                  <c:v>0.10567483084876002</c:v>
                </c:pt>
                <c:pt idx="138">
                  <c:v>0.10740607511348019</c:v>
                </c:pt>
                <c:pt idx="139">
                  <c:v>0.1091547658966437</c:v>
                </c:pt>
                <c:pt idx="140">
                  <c:v>0.11092083467945185</c:v>
                </c:pt>
                <c:pt idx="141">
                  <c:v>0.1127042065757668</c:v>
                </c:pt>
                <c:pt idx="142">
                  <c:v>0.11450480025928861</c:v>
                </c:pt>
                <c:pt idx="143">
                  <c:v>0.11632252789280326</c:v>
                </c:pt>
                <c:pt idx="144">
                  <c:v>0.11815729505957842</c:v>
                </c:pt>
                <c:pt idx="145">
                  <c:v>0.12000900069698173</c:v>
                </c:pt>
                <c:pt idx="146">
                  <c:v>0.12187753703239786</c:v>
                </c:pt>
                <c:pt idx="147">
                  <c:v>0.12376278952151917</c:v>
                </c:pt>
                <c:pt idx="148">
                  <c:v>0.12566463678908416</c:v>
                </c:pt>
                <c:pt idx="149">
                  <c:v>0.12758295057213787</c:v>
                </c:pt>
                <c:pt idx="150">
                  <c:v>0.12951759566588769</c:v>
                </c:pt>
                <c:pt idx="151">
                  <c:v>0.13146842987222696</c:v>
                </c:pt>
                <c:pt idx="152">
                  <c:v>0.1334353039509982</c:v>
                </c:pt>
                <c:pt idx="153">
                  <c:v>0.13541806157406713</c:v>
                </c:pt>
                <c:pt idx="154">
                  <c:v>0.13741653928227759</c:v>
                </c:pt>
                <c:pt idx="155">
                  <c:v>0.13943056644535604</c:v>
                </c:pt>
                <c:pt idx="156">
                  <c:v>0.14145996522483456</c:v>
                </c:pt>
                <c:pt idx="157">
                  <c:v>0.14350455054005812</c:v>
                </c:pt>
                <c:pt idx="158">
                  <c:v>0.14556413003734331</c:v>
                </c:pt>
                <c:pt idx="159">
                  <c:v>0.14763850406235141</c:v>
                </c:pt>
                <c:pt idx="160">
                  <c:v>0.14972746563574052</c:v>
                </c:pt>
                <c:pt idx="161">
                  <c:v>0.1518308004321573</c:v>
                </c:pt>
                <c:pt idx="162">
                  <c:v>0.15394828676262928</c:v>
                </c:pt>
                <c:pt idx="163">
                  <c:v>0.15607969556041643</c:v>
                </c:pt>
                <c:pt idx="164">
                  <c:v>0.15822479037037859</c:v>
                </c:pt>
                <c:pt idx="165">
                  <c:v>0.16038332734191513</c:v>
                </c:pt>
                <c:pt idx="166">
                  <c:v>0.16255505522552963</c:v>
                </c:pt>
                <c:pt idx="167">
                  <c:v>0.16473971537307228</c:v>
                </c:pt>
                <c:pt idx="168">
                  <c:v>0.16693704174170929</c:v>
                </c:pt>
                <c:pt idx="169">
                  <c:v>0.16914676090166783</c:v>
                </c:pt>
                <c:pt idx="170">
                  <c:v>0.17136859204780275</c:v>
                </c:pt>
                <c:pt idx="171">
                  <c:v>0.17360224701502835</c:v>
                </c:pt>
                <c:pt idx="172">
                  <c:v>0.17584743029765773</c:v>
                </c:pt>
                <c:pt idx="173">
                  <c:v>0.17810383907268892</c:v>
                </c:pt>
                <c:pt idx="174">
                  <c:v>0.18037116322707564</c:v>
                </c:pt>
                <c:pt idx="175">
                  <c:v>0.1826490853890172</c:v>
                </c:pt>
                <c:pt idx="176">
                  <c:v>0.18493728096330059</c:v>
                </c:pt>
                <c:pt idx="177">
                  <c:v>0.18723541817072478</c:v>
                </c:pt>
                <c:pt idx="178">
                  <c:v>0.18954315809163547</c:v>
                </c:pt>
                <c:pt idx="179">
                  <c:v>0.19186015471359458</c:v>
                </c:pt>
                <c:pt idx="180">
                  <c:v>0.19418605498320815</c:v>
                </c:pt>
                <c:pt idx="181">
                  <c:v>0.19652049886213172</c:v>
                </c:pt>
                <c:pt idx="182">
                  <c:v>0.19886311938727108</c:v>
                </c:pt>
                <c:pt idx="183">
                  <c:v>0.20121354273519254</c:v>
                </c:pt>
                <c:pt idx="184">
                  <c:v>0.20357138829075461</c:v>
                </c:pt>
                <c:pt idx="185">
                  <c:v>0.20593626871996987</c:v>
                </c:pt>
                <c:pt idx="186">
                  <c:v>0.20830779004710348</c:v>
                </c:pt>
                <c:pt idx="187">
                  <c:v>0.21068555173601042</c:v>
                </c:pt>
                <c:pt idx="188">
                  <c:v>0.21306914677571298</c:v>
                </c:pt>
                <c:pt idx="189">
                  <c:v>0.21545816177021482</c:v>
                </c:pt>
                <c:pt idx="190">
                  <c:v>0.21785217703254561</c:v>
                </c:pt>
                <c:pt idx="191">
                  <c:v>0.22025076668302834</c:v>
                </c:pt>
                <c:pt idx="192">
                  <c:v>0.22265349875175622</c:v>
                </c:pt>
                <c:pt idx="193">
                  <c:v>0.22505993528526475</c:v>
                </c:pt>
                <c:pt idx="194">
                  <c:v>0.22746963245738094</c:v>
                </c:pt>
                <c:pt idx="195">
                  <c:v>0.2298821406842281</c:v>
                </c:pt>
                <c:pt idx="196">
                  <c:v>0.23229700474336126</c:v>
                </c:pt>
                <c:pt idx="197">
                  <c:v>0.23471376389700688</c:v>
                </c:pt>
                <c:pt idx="198">
                  <c:v>0.23713195201937465</c:v>
                </c:pt>
                <c:pt idx="199">
                  <c:v>0.23955109772800845</c:v>
                </c:pt>
                <c:pt idx="200">
                  <c:v>0.2419707245191384</c:v>
                </c:pt>
                <c:pt idx="201">
                  <c:v>0.24439035090699465</c:v>
                </c:pt>
                <c:pt idx="202">
                  <c:v>0.24680949056703777</c:v>
                </c:pt>
                <c:pt idx="203">
                  <c:v>0.24922765248306097</c:v>
                </c:pt>
                <c:pt idx="204">
                  <c:v>0.25164434109811218</c:v>
                </c:pt>
                <c:pt idx="205">
                  <c:v>0.25405905646918409</c:v>
                </c:pt>
                <c:pt idx="206">
                  <c:v>0.25647129442561545</c:v>
                </c:pt>
                <c:pt idx="207">
                  <c:v>0.25888054673114397</c:v>
                </c:pt>
                <c:pt idx="208">
                  <c:v>0.26128630124954827</c:v>
                </c:pt>
                <c:pt idx="209">
                  <c:v>0.2636880421138133</c:v>
                </c:pt>
                <c:pt idx="210">
                  <c:v>0.26608524989874993</c:v>
                </c:pt>
                <c:pt idx="211">
                  <c:v>0.26847740179699753</c:v>
                </c:pt>
                <c:pt idx="212">
                  <c:v>0.27086397179833316</c:v>
                </c:pt>
                <c:pt idx="213">
                  <c:v>0.27324443087221145</c:v>
                </c:pt>
                <c:pt idx="214">
                  <c:v>0.27561824715345185</c:v>
                </c:pt>
                <c:pt idx="215">
                  <c:v>0.2779848861309917</c:v>
                </c:pt>
                <c:pt idx="216">
                  <c:v>0.28034381083961579</c:v>
                </c:pt>
                <c:pt idx="217">
                  <c:v>0.28269448205457548</c:v>
                </c:pt>
                <c:pt idx="218">
                  <c:v>0.28503635848900249</c:v>
                </c:pt>
                <c:pt idx="219">
                  <c:v>0.28736889699402357</c:v>
                </c:pt>
                <c:pt idx="220">
                  <c:v>0.28969155276147807</c:v>
                </c:pt>
                <c:pt idx="221">
                  <c:v>0.29200377952913675</c:v>
                </c:pt>
                <c:pt idx="222">
                  <c:v>0.29430502978832052</c:v>
                </c:pt>
                <c:pt idx="223">
                  <c:v>0.2965947549938111</c:v>
                </c:pt>
                <c:pt idx="224">
                  <c:v>0.2988724057759482</c:v>
                </c:pt>
                <c:pt idx="225">
                  <c:v>0.30113743215479988</c:v>
                </c:pt>
                <c:pt idx="226">
                  <c:v>0.30338928375629559</c:v>
                </c:pt>
                <c:pt idx="227">
                  <c:v>0.30562741003020538</c:v>
                </c:pt>
                <c:pt idx="228">
                  <c:v>0.30785126046984851</c:v>
                </c:pt>
                <c:pt idx="229">
                  <c:v>0.31006028483341169</c:v>
                </c:pt>
                <c:pt idx="230">
                  <c:v>0.31225393336675689</c:v>
                </c:pt>
                <c:pt idx="231">
                  <c:v>0.31443165702759296</c:v>
                </c:pt>
                <c:pt idx="232">
                  <c:v>0.31659290771088849</c:v>
                </c:pt>
                <c:pt idx="233">
                  <c:v>0.31873713847539725</c:v>
                </c:pt>
                <c:pt idx="234">
                  <c:v>0.32086380377116824</c:v>
                </c:pt>
                <c:pt idx="235">
                  <c:v>0.3229723596679101</c:v>
                </c:pt>
                <c:pt idx="236">
                  <c:v>0.32506226408407796</c:v>
                </c:pt>
                <c:pt idx="237">
                  <c:v>0.32713297701655031</c:v>
                </c:pt>
                <c:pt idx="238">
                  <c:v>0.32918396077076073</c:v>
                </c:pt>
                <c:pt idx="239">
                  <c:v>0.33121468019114891</c:v>
                </c:pt>
                <c:pt idx="240">
                  <c:v>0.33322460289179567</c:v>
                </c:pt>
                <c:pt idx="241">
                  <c:v>0.33521319948710215</c:v>
                </c:pt>
                <c:pt idx="242">
                  <c:v>0.33717994382237665</c:v>
                </c:pt>
                <c:pt idx="243">
                  <c:v>0.33912431320418829</c:v>
                </c:pt>
                <c:pt idx="244">
                  <c:v>0.34104578863034873</c:v>
                </c:pt>
                <c:pt idx="245">
                  <c:v>0.34294385501938013</c:v>
                </c:pt>
                <c:pt idx="246">
                  <c:v>0.34481800143932961</c:v>
                </c:pt>
                <c:pt idx="247">
                  <c:v>0.34666772133578794</c:v>
                </c:pt>
                <c:pt idx="248">
                  <c:v>0.34849251275897092</c:v>
                </c:pt>
                <c:pt idx="249">
                  <c:v>0.35029187858972227</c:v>
                </c:pt>
                <c:pt idx="250">
                  <c:v>0.35206532676429597</c:v>
                </c:pt>
                <c:pt idx="251">
                  <c:v>0.3538123704977762</c:v>
                </c:pt>
                <c:pt idx="252">
                  <c:v>0.35553252850599371</c:v>
                </c:pt>
                <c:pt idx="253">
                  <c:v>0.35722532522579747</c:v>
                </c:pt>
                <c:pt idx="254">
                  <c:v>0.35889029103354136</c:v>
                </c:pt>
                <c:pt idx="255">
                  <c:v>0.36052696246164473</c:v>
                </c:pt>
                <c:pt idx="256">
                  <c:v>0.36213488241308905</c:v>
                </c:pt>
                <c:pt idx="257">
                  <c:v>0.36371360037371031</c:v>
                </c:pt>
                <c:pt idx="258">
                  <c:v>0.36526267262215084</c:v>
                </c:pt>
                <c:pt idx="259">
                  <c:v>0.36678166243733312</c:v>
                </c:pt>
                <c:pt idx="260">
                  <c:v>0.36827014030332039</c:v>
                </c:pt>
                <c:pt idx="261">
                  <c:v>0.36972768411142948</c:v>
                </c:pt>
                <c:pt idx="262">
                  <c:v>0.3711538793594632</c:v>
                </c:pt>
                <c:pt idx="263">
                  <c:v>0.37254831934793065</c:v>
                </c:pt>
                <c:pt idx="264">
                  <c:v>0.3739106053731257</c:v>
                </c:pt>
                <c:pt idx="265">
                  <c:v>0.37524034691693531</c:v>
                </c:pt>
                <c:pt idx="266">
                  <c:v>0.37653716183325142</c:v>
                </c:pt>
                <c:pt idx="267">
                  <c:v>0.37780067653086213</c:v>
                </c:pt>
                <c:pt idx="268">
                  <c:v>0.37903052615269928</c:v>
                </c:pt>
                <c:pt idx="269">
                  <c:v>0.38022635475132255</c:v>
                </c:pt>
                <c:pt idx="270">
                  <c:v>0.38138781546052181</c:v>
                </c:pt>
                <c:pt idx="271">
                  <c:v>0.38251457066292188</c:v>
                </c:pt>
                <c:pt idx="272">
                  <c:v>0.38360629215347641</c:v>
                </c:pt>
                <c:pt idx="273">
                  <c:v>0.38466266129874072</c:v>
                </c:pt>
                <c:pt idx="274">
                  <c:v>0.38568336919181412</c:v>
                </c:pt>
                <c:pt idx="275">
                  <c:v>0.38666811680284729</c:v>
                </c:pt>
                <c:pt idx="276">
                  <c:v>0.38761661512501228</c:v>
                </c:pt>
                <c:pt idx="277">
                  <c:v>0.38852858531583417</c:v>
                </c:pt>
                <c:pt idx="278">
                  <c:v>0.38940375883378875</c:v>
                </c:pt>
                <c:pt idx="279">
                  <c:v>0.39024187757007267</c:v>
                </c:pt>
                <c:pt idx="280">
                  <c:v>0.39104269397545438</c:v>
                </c:pt>
                <c:pt idx="281">
                  <c:v>0.39180597118211963</c:v>
                </c:pt>
                <c:pt idx="282">
                  <c:v>0.39253148312042752</c:v>
                </c:pt>
                <c:pt idx="283">
                  <c:v>0.39321901463049591</c:v>
                </c:pt>
                <c:pt idx="284">
                  <c:v>0.3938683615685396</c:v>
                </c:pt>
                <c:pt idx="285">
                  <c:v>0.39447933090788773</c:v>
                </c:pt>
                <c:pt idx="286">
                  <c:v>0.3950517408346102</c:v>
                </c:pt>
                <c:pt idx="287">
                  <c:v>0.39558542083768639</c:v>
                </c:pt>
                <c:pt idx="288">
                  <c:v>0.39608021179365516</c:v>
                </c:pt>
                <c:pt idx="289">
                  <c:v>0.39653596604568492</c:v>
                </c:pt>
                <c:pt idx="290">
                  <c:v>0.39695254747701098</c:v>
                </c:pt>
                <c:pt idx="291">
                  <c:v>0.39732983157868762</c:v>
                </c:pt>
                <c:pt idx="292">
                  <c:v>0.39766770551160824</c:v>
                </c:pt>
                <c:pt idx="293">
                  <c:v>0.39796606816275049</c:v>
                </c:pt>
                <c:pt idx="294">
                  <c:v>0.39822483019560645</c:v>
                </c:pt>
                <c:pt idx="295">
                  <c:v>0.39844391409476365</c:v>
                </c:pt>
                <c:pt idx="296">
                  <c:v>0.3986232542046047</c:v>
                </c:pt>
                <c:pt idx="297">
                  <c:v>0.39876279676209947</c:v>
                </c:pt>
                <c:pt idx="298">
                  <c:v>0.39886249992366596</c:v>
                </c:pt>
                <c:pt idx="299">
                  <c:v>0.39892233378608211</c:v>
                </c:pt>
                <c:pt idx="300">
                  <c:v>0.3989422804014327</c:v>
                </c:pt>
                <c:pt idx="301">
                  <c:v>0.39892233378608222</c:v>
                </c:pt>
                <c:pt idx="302">
                  <c:v>0.39886249992366629</c:v>
                </c:pt>
                <c:pt idx="303">
                  <c:v>0.39876279676209991</c:v>
                </c:pt>
                <c:pt idx="304">
                  <c:v>0.39862325420460532</c:v>
                </c:pt>
                <c:pt idx="305">
                  <c:v>0.39844391409476437</c:v>
                </c:pt>
                <c:pt idx="306">
                  <c:v>0.39822483019560739</c:v>
                </c:pt>
                <c:pt idx="307">
                  <c:v>0.3979660681627516</c:v>
                </c:pt>
                <c:pt idx="308">
                  <c:v>0.39766770551160951</c:v>
                </c:pt>
                <c:pt idx="309">
                  <c:v>0.39732983157868906</c:v>
                </c:pt>
                <c:pt idx="310">
                  <c:v>0.39695254747701259</c:v>
                </c:pt>
                <c:pt idx="311">
                  <c:v>0.39653596604568664</c:v>
                </c:pt>
                <c:pt idx="312">
                  <c:v>0.39608021179365704</c:v>
                </c:pt>
                <c:pt idx="313">
                  <c:v>0.39558542083768844</c:v>
                </c:pt>
                <c:pt idx="314">
                  <c:v>0.39505174083461236</c:v>
                </c:pt>
                <c:pt idx="315">
                  <c:v>0.39447933090789011</c:v>
                </c:pt>
                <c:pt idx="316">
                  <c:v>0.39386836156854205</c:v>
                </c:pt>
                <c:pt idx="317">
                  <c:v>0.39321901463049852</c:v>
                </c:pt>
                <c:pt idx="318">
                  <c:v>0.39253148312043029</c:v>
                </c:pt>
                <c:pt idx="319">
                  <c:v>0.39180597118212257</c:v>
                </c:pt>
                <c:pt idx="320">
                  <c:v>0.39104269397545743</c:v>
                </c:pt>
                <c:pt idx="321">
                  <c:v>0.39024187757007589</c:v>
                </c:pt>
                <c:pt idx="322">
                  <c:v>0.38940375883379214</c:v>
                </c:pt>
                <c:pt idx="323">
                  <c:v>0.38852858531583767</c:v>
                </c:pt>
                <c:pt idx="324">
                  <c:v>0.387616615125016</c:v>
                </c:pt>
                <c:pt idx="325">
                  <c:v>0.38666811680285113</c:v>
                </c:pt>
                <c:pt idx="326">
                  <c:v>0.38568336919181806</c:v>
                </c:pt>
                <c:pt idx="327">
                  <c:v>0.38466266129874482</c:v>
                </c:pt>
                <c:pt idx="328">
                  <c:v>0.38360629215348063</c:v>
                </c:pt>
                <c:pt idx="329">
                  <c:v>0.38251457066292621</c:v>
                </c:pt>
                <c:pt idx="330">
                  <c:v>0.38138781546052636</c:v>
                </c:pt>
                <c:pt idx="331">
                  <c:v>0.38022635475132721</c:v>
                </c:pt>
                <c:pt idx="332">
                  <c:v>0.37903052615270405</c:v>
                </c:pt>
                <c:pt idx="333">
                  <c:v>0.37780067653086702</c:v>
                </c:pt>
                <c:pt idx="334">
                  <c:v>0.37653716183325647</c:v>
                </c:pt>
                <c:pt idx="335">
                  <c:v>0.37524034691694047</c:v>
                </c:pt>
                <c:pt idx="336">
                  <c:v>0.37391060537313103</c:v>
                </c:pt>
                <c:pt idx="337">
                  <c:v>0.37254831934793609</c:v>
                </c:pt>
                <c:pt idx="338">
                  <c:v>0.37115387935946875</c:v>
                </c:pt>
                <c:pt idx="339">
                  <c:v>0.36972768411143514</c:v>
                </c:pt>
                <c:pt idx="340">
                  <c:v>0.36827014030332622</c:v>
                </c:pt>
                <c:pt idx="341">
                  <c:v>0.36678166243733906</c:v>
                </c:pt>
                <c:pt idx="342">
                  <c:v>0.36526267262215689</c:v>
                </c:pt>
                <c:pt idx="343">
                  <c:v>0.36371360037371647</c:v>
                </c:pt>
                <c:pt idx="344">
                  <c:v>0.36213488241309533</c:v>
                </c:pt>
                <c:pt idx="345">
                  <c:v>0.36052696246165111</c:v>
                </c:pt>
                <c:pt idx="346">
                  <c:v>0.3588902910335478</c:v>
                </c:pt>
                <c:pt idx="347">
                  <c:v>0.35722532522580408</c:v>
                </c:pt>
                <c:pt idx="348">
                  <c:v>0.35553252850600042</c:v>
                </c:pt>
                <c:pt idx="349">
                  <c:v>0.35381237049778308</c:v>
                </c:pt>
                <c:pt idx="350">
                  <c:v>0.35206532676430291</c:v>
                </c:pt>
                <c:pt idx="351">
                  <c:v>0.35029187858972927</c:v>
                </c:pt>
                <c:pt idx="352">
                  <c:v>0.34849251275897802</c:v>
                </c:pt>
                <c:pt idx="353">
                  <c:v>0.34666772133579515</c:v>
                </c:pt>
                <c:pt idx="354">
                  <c:v>0.344818001439337</c:v>
                </c:pt>
                <c:pt idx="355">
                  <c:v>0.34294385501938757</c:v>
                </c:pt>
                <c:pt idx="356">
                  <c:v>0.34104578863035623</c:v>
                </c:pt>
                <c:pt idx="357">
                  <c:v>0.33912431320419595</c:v>
                </c:pt>
                <c:pt idx="358">
                  <c:v>0.33717994382238431</c:v>
                </c:pt>
                <c:pt idx="359">
                  <c:v>0.33521319948710998</c:v>
                </c:pt>
                <c:pt idx="360">
                  <c:v>0.33322460289180356</c:v>
                </c:pt>
                <c:pt idx="361">
                  <c:v>0.33121468019115685</c:v>
                </c:pt>
                <c:pt idx="362">
                  <c:v>0.32918396077076872</c:v>
                </c:pt>
                <c:pt idx="363">
                  <c:v>0.32713297701655847</c:v>
                </c:pt>
                <c:pt idx="364">
                  <c:v>0.32506226408408612</c:v>
                </c:pt>
                <c:pt idx="365">
                  <c:v>0.32297235966791837</c:v>
                </c:pt>
                <c:pt idx="366">
                  <c:v>0.32086380377117657</c:v>
                </c:pt>
                <c:pt idx="367">
                  <c:v>0.31873713847540569</c:v>
                </c:pt>
                <c:pt idx="368">
                  <c:v>0.31659290771089699</c:v>
                </c:pt>
                <c:pt idx="369">
                  <c:v>0.31443165702760151</c:v>
                </c:pt>
                <c:pt idx="370">
                  <c:v>0.31225393336676549</c:v>
                </c:pt>
                <c:pt idx="371">
                  <c:v>0.31006028483342041</c:v>
                </c:pt>
                <c:pt idx="372">
                  <c:v>0.30785126046985722</c:v>
                </c:pt>
                <c:pt idx="373">
                  <c:v>0.30562741003021421</c:v>
                </c:pt>
                <c:pt idx="374">
                  <c:v>0.30338928375630442</c:v>
                </c:pt>
                <c:pt idx="375">
                  <c:v>0.30113743215480876</c:v>
                </c:pt>
                <c:pt idx="376">
                  <c:v>0.29887240577595714</c:v>
                </c:pt>
                <c:pt idx="377">
                  <c:v>0.2965947549938201</c:v>
                </c:pt>
                <c:pt idx="378">
                  <c:v>0.29430502978832956</c:v>
                </c:pt>
                <c:pt idx="379">
                  <c:v>0.29200377952914591</c:v>
                </c:pt>
                <c:pt idx="380">
                  <c:v>0.28969155276148717</c:v>
                </c:pt>
                <c:pt idx="381">
                  <c:v>0.28736889699403279</c:v>
                </c:pt>
                <c:pt idx="382">
                  <c:v>0.28503635848901171</c:v>
                </c:pt>
                <c:pt idx="383">
                  <c:v>0.28269448205458475</c:v>
                </c:pt>
                <c:pt idx="384">
                  <c:v>0.28034381083962506</c:v>
                </c:pt>
                <c:pt idx="385">
                  <c:v>0.27798488613100097</c:v>
                </c:pt>
                <c:pt idx="386">
                  <c:v>0.27561824715346123</c:v>
                </c:pt>
                <c:pt idx="387">
                  <c:v>0.27324443087222078</c:v>
                </c:pt>
                <c:pt idx="388">
                  <c:v>0.2708639717983426</c:v>
                </c:pt>
                <c:pt idx="389">
                  <c:v>0.26847740179700696</c:v>
                </c:pt>
                <c:pt idx="390">
                  <c:v>0.26608524989875937</c:v>
                </c:pt>
                <c:pt idx="391">
                  <c:v>0.26368804211382274</c:v>
                </c:pt>
                <c:pt idx="392">
                  <c:v>0.26128630124955771</c:v>
                </c:pt>
                <c:pt idx="393">
                  <c:v>0.2588805467311534</c:v>
                </c:pt>
                <c:pt idx="394">
                  <c:v>0.25647129442562494</c:v>
                </c:pt>
                <c:pt idx="395">
                  <c:v>0.25405905646919358</c:v>
                </c:pt>
                <c:pt idx="396">
                  <c:v>0.25164434109812167</c:v>
                </c:pt>
                <c:pt idx="397">
                  <c:v>0.24922765248307049</c:v>
                </c:pt>
                <c:pt idx="398">
                  <c:v>0.24680949056704735</c:v>
                </c:pt>
                <c:pt idx="399">
                  <c:v>0.24439035090700417</c:v>
                </c:pt>
                <c:pt idx="400">
                  <c:v>0.24197072451914797</c:v>
                </c:pt>
                <c:pt idx="401">
                  <c:v>0.239551097728018</c:v>
                </c:pt>
                <c:pt idx="402">
                  <c:v>0.2371319520193842</c:v>
                </c:pt>
                <c:pt idx="403">
                  <c:v>0.23471376389701643</c:v>
                </c:pt>
                <c:pt idx="404">
                  <c:v>0.23229700474337078</c:v>
                </c:pt>
                <c:pt idx="405">
                  <c:v>0.22988214068423762</c:v>
                </c:pt>
                <c:pt idx="406">
                  <c:v>0.22746963245739049</c:v>
                </c:pt>
                <c:pt idx="407">
                  <c:v>0.22505993528527427</c:v>
                </c:pt>
                <c:pt idx="408">
                  <c:v>0.22265349875176574</c:v>
                </c:pt>
                <c:pt idx="409">
                  <c:v>0.22025076668303786</c:v>
                </c:pt>
                <c:pt idx="410">
                  <c:v>0.21785217703255511</c:v>
                </c:pt>
                <c:pt idx="411">
                  <c:v>0.21545816177022425</c:v>
                </c:pt>
                <c:pt idx="412">
                  <c:v>0.21306914677572242</c:v>
                </c:pt>
                <c:pt idx="413">
                  <c:v>0.2106855517360198</c:v>
                </c:pt>
                <c:pt idx="414">
                  <c:v>0.20830779004711286</c:v>
                </c:pt>
                <c:pt idx="415">
                  <c:v>0.20593626871997925</c:v>
                </c:pt>
                <c:pt idx="416">
                  <c:v>0.2035713882907639</c:v>
                </c:pt>
                <c:pt idx="417">
                  <c:v>0.20121354273520184</c:v>
                </c:pt>
                <c:pt idx="418">
                  <c:v>0.19886311938728035</c:v>
                </c:pt>
                <c:pt idx="419">
                  <c:v>0.19652049886214093</c:v>
                </c:pt>
                <c:pt idx="420">
                  <c:v>0.19418605498321734</c:v>
                </c:pt>
                <c:pt idx="421">
                  <c:v>0.19186015471360376</c:v>
                </c:pt>
                <c:pt idx="422">
                  <c:v>0.1895431580916446</c:v>
                </c:pt>
                <c:pt idx="423">
                  <c:v>0.18723541817073389</c:v>
                </c:pt>
                <c:pt idx="424">
                  <c:v>0.18493728096330964</c:v>
                </c:pt>
                <c:pt idx="425">
                  <c:v>0.18264908538902622</c:v>
                </c:pt>
                <c:pt idx="426">
                  <c:v>0.18037116322708463</c:v>
                </c:pt>
                <c:pt idx="427">
                  <c:v>0.17810383907269786</c:v>
                </c:pt>
                <c:pt idx="428">
                  <c:v>0.17584743029766661</c:v>
                </c:pt>
                <c:pt idx="429">
                  <c:v>0.17360224701503721</c:v>
                </c:pt>
                <c:pt idx="430">
                  <c:v>0.17136859204781155</c:v>
                </c:pt>
                <c:pt idx="431">
                  <c:v>0.16914676090167657</c:v>
                </c:pt>
                <c:pt idx="432">
                  <c:v>0.16693704174171795</c:v>
                </c:pt>
                <c:pt idx="433">
                  <c:v>0.16473971537308094</c:v>
                </c:pt>
                <c:pt idx="434">
                  <c:v>0.16255505522553826</c:v>
                </c:pt>
                <c:pt idx="435">
                  <c:v>0.16038332734192368</c:v>
                </c:pt>
                <c:pt idx="436">
                  <c:v>0.15822479037038711</c:v>
                </c:pt>
                <c:pt idx="437">
                  <c:v>0.15607969556042486</c:v>
                </c:pt>
                <c:pt idx="438">
                  <c:v>0.15394828676263769</c:v>
                </c:pt>
                <c:pt idx="439">
                  <c:v>0.15183080043216562</c:v>
                </c:pt>
                <c:pt idx="440">
                  <c:v>0.14972746563574879</c:v>
                </c:pt>
                <c:pt idx="441">
                  <c:v>0.14763850406235962</c:v>
                </c:pt>
                <c:pt idx="442">
                  <c:v>0.1455641300373515</c:v>
                </c:pt>
                <c:pt idx="443">
                  <c:v>0.14350455054006625</c:v>
                </c:pt>
                <c:pt idx="444">
                  <c:v>0.14145996522484261</c:v>
                </c:pt>
                <c:pt idx="445">
                  <c:v>0.13943056644536403</c:v>
                </c:pt>
                <c:pt idx="446">
                  <c:v>0.1374165392822855</c:v>
                </c:pt>
                <c:pt idx="447">
                  <c:v>0.13541806157407499</c:v>
                </c:pt>
                <c:pt idx="448">
                  <c:v>0.13343530395100597</c:v>
                </c:pt>
                <c:pt idx="449">
                  <c:v>0.13146842987223467</c:v>
                </c:pt>
                <c:pt idx="450">
                  <c:v>0.12951759566589535</c:v>
                </c:pt>
                <c:pt idx="451">
                  <c:v>0.12758295057214547</c:v>
                </c:pt>
                <c:pt idx="452">
                  <c:v>0.1256646367890917</c:v>
                </c:pt>
                <c:pt idx="453">
                  <c:v>0.12376278952152665</c:v>
                </c:pt>
                <c:pt idx="454">
                  <c:v>0.12187753703240528</c:v>
                </c:pt>
                <c:pt idx="455">
                  <c:v>0.12000900069698908</c:v>
                </c:pt>
                <c:pt idx="456">
                  <c:v>0.11815729505958571</c:v>
                </c:pt>
                <c:pt idx="457">
                  <c:v>0.1163225278928105</c:v>
                </c:pt>
                <c:pt idx="458">
                  <c:v>0.11450480025929574</c:v>
                </c:pt>
                <c:pt idx="459">
                  <c:v>0.1127042065757739</c:v>
                </c:pt>
                <c:pt idx="460">
                  <c:v>0.11092083467945886</c:v>
                </c:pt>
                <c:pt idx="461">
                  <c:v>0.10915476589665063</c:v>
                </c:pt>
                <c:pt idx="462">
                  <c:v>0.10740607511348704</c:v>
                </c:pt>
                <c:pt idx="463">
                  <c:v>0.10567483084876682</c:v>
                </c:pt>
                <c:pt idx="464">
                  <c:v>0.10396109532876735</c:v>
                </c:pt>
                <c:pt idx="465">
                  <c:v>0.10226492456398113</c:v>
                </c:pt>
                <c:pt idx="466">
                  <c:v>0.10058636842769365</c:v>
                </c:pt>
                <c:pt idx="467">
                  <c:v>9.8925470736326779E-2</c:v>
                </c:pt>
                <c:pt idx="468">
                  <c:v>9.7282269331470522E-2</c:v>
                </c:pt>
                <c:pt idx="469">
                  <c:v>9.5656796163526986E-2</c:v>
                </c:pt>
                <c:pt idx="470">
                  <c:v>9.4049077376889889E-2</c:v>
                </c:pt>
                <c:pt idx="471">
                  <c:v>9.2459133396583598E-2</c:v>
                </c:pt>
                <c:pt idx="472">
                  <c:v>9.0886979016285743E-2</c:v>
                </c:pt>
                <c:pt idx="473">
                  <c:v>8.9332623487657845E-2</c:v>
                </c:pt>
                <c:pt idx="474">
                  <c:v>8.7796070610908467E-2</c:v>
                </c:pt>
                <c:pt idx="475">
                  <c:v>8.6277318826514293E-2</c:v>
                </c:pt>
                <c:pt idx="476">
                  <c:v>8.4776361308024975E-2</c:v>
                </c:pt>
                <c:pt idx="477">
                  <c:v>8.3293186055877183E-2</c:v>
                </c:pt>
                <c:pt idx="478">
                  <c:v>8.1827775992145482E-2</c:v>
                </c:pt>
                <c:pt idx="479">
                  <c:v>8.0380109056156807E-2</c:v>
                </c:pt>
                <c:pt idx="480">
                  <c:v>7.8950158300896786E-2</c:v>
                </c:pt>
                <c:pt idx="481">
                  <c:v>7.7537891990136568E-2</c:v>
                </c:pt>
                <c:pt idx="482">
                  <c:v>7.6143273696209865E-2</c:v>
                </c:pt>
                <c:pt idx="483">
                  <c:v>7.4766262398370115E-2</c:v>
                </c:pt>
                <c:pt idx="484">
                  <c:v>7.3406812581659361E-2</c:v>
                </c:pt>
                <c:pt idx="485">
                  <c:v>7.2064874336220441E-2</c:v>
                </c:pt>
                <c:pt idx="486">
                  <c:v>7.0740393456985795E-2</c:v>
                </c:pt>
                <c:pt idx="487">
                  <c:v>6.9433311543676587E-2</c:v>
                </c:pt>
                <c:pt idx="488">
                  <c:v>6.8143566101046937E-2</c:v>
                </c:pt>
                <c:pt idx="489">
                  <c:v>6.6871090639309461E-2</c:v>
                </c:pt>
                <c:pt idx="490">
                  <c:v>6.5615814774678871E-2</c:v>
                </c:pt>
                <c:pt idx="491">
                  <c:v>6.4377664329971607E-2</c:v>
                </c:pt>
                <c:pt idx="492">
                  <c:v>6.3156561435200861E-2</c:v>
                </c:pt>
                <c:pt idx="493">
                  <c:v>6.1952424628107357E-2</c:v>
                </c:pt>
                <c:pt idx="494">
                  <c:v>6.0765168954566927E-2</c:v>
                </c:pt>
                <c:pt idx="495">
                  <c:v>5.9594706068818198E-2</c:v>
                </c:pt>
                <c:pt idx="496">
                  <c:v>5.8440944333453551E-2</c:v>
                </c:pt>
                <c:pt idx="497">
                  <c:v>5.7303788919119192E-2</c:v>
                </c:pt>
                <c:pt idx="498">
                  <c:v>5.6183141903870061E-2</c:v>
                </c:pt>
                <c:pt idx="499">
                  <c:v>5.5078902372127765E-2</c:v>
                </c:pt>
                <c:pt idx="500">
                  <c:v>5.399096651319002E-2</c:v>
                </c:pt>
                <c:pt idx="501">
                  <c:v>5.2919227719242241E-2</c:v>
                </c:pt>
                <c:pt idx="502">
                  <c:v>5.1863576682822515E-2</c:v>
                </c:pt>
                <c:pt idx="503">
                  <c:v>5.0823901493693119E-2</c:v>
                </c:pt>
                <c:pt idx="504">
                  <c:v>4.9800087735072718E-2</c:v>
                </c:pt>
                <c:pt idx="505">
                  <c:v>4.8792018579184693E-2</c:v>
                </c:pt>
                <c:pt idx="506">
                  <c:v>4.7799574882078942E-2</c:v>
                </c:pt>
                <c:pt idx="507">
                  <c:v>4.6822635277685057E-2</c:v>
                </c:pt>
                <c:pt idx="508">
                  <c:v>4.5861076271056803E-2</c:v>
                </c:pt>
                <c:pt idx="509">
                  <c:v>4.4914772330768973E-2</c:v>
                </c:pt>
                <c:pt idx="510">
                  <c:v>4.3983595980429072E-2</c:v>
                </c:pt>
                <c:pt idx="511">
                  <c:v>4.3067417889267594E-2</c:v>
                </c:pt>
                <c:pt idx="512">
                  <c:v>4.2166106961772185E-2</c:v>
                </c:pt>
                <c:pt idx="513">
                  <c:v>4.1279530426332256E-2</c:v>
                </c:pt>
                <c:pt idx="514">
                  <c:v>4.0407553922862133E-2</c:v>
                </c:pt>
                <c:pt idx="515">
                  <c:v>3.9550041589372031E-2</c:v>
                </c:pt>
                <c:pt idx="516">
                  <c:v>3.8706856147457426E-2</c:v>
                </c:pt>
                <c:pt idx="517">
                  <c:v>3.787785898667928E-2</c:v>
                </c:pt>
                <c:pt idx="518">
                  <c:v>3.7062910247808264E-2</c:v>
                </c:pt>
                <c:pt idx="519">
                  <c:v>3.6261868904907991E-2</c:v>
                </c:pt>
                <c:pt idx="520">
                  <c:v>3.5474592846233187E-2</c:v>
                </c:pt>
                <c:pt idx="521">
                  <c:v>3.4700938953920561E-2</c:v>
                </c:pt>
                <c:pt idx="522">
                  <c:v>3.3940763182450914E-2</c:v>
                </c:pt>
                <c:pt idx="523">
                  <c:v>3.3193920635862829E-2</c:v>
                </c:pt>
                <c:pt idx="524">
                  <c:v>3.2460265643699145E-2</c:v>
                </c:pt>
                <c:pt idx="525">
                  <c:v>3.1739651835669097E-2</c:v>
                </c:pt>
                <c:pt idx="526">
                  <c:v>3.1031932215009928E-2</c:v>
                </c:pt>
                <c:pt idx="527">
                  <c:v>3.033695923053328E-2</c:v>
                </c:pt>
                <c:pt idx="528">
                  <c:v>2.9654584847342912E-2</c:v>
                </c:pt>
                <c:pt idx="529">
                  <c:v>2.8984660616211036E-2</c:v>
                </c:pt>
                <c:pt idx="530">
                  <c:v>2.8327037741602772E-2</c:v>
                </c:pt>
                <c:pt idx="531">
                  <c:v>2.7681567148338155E-2</c:v>
                </c:pt>
                <c:pt idx="532">
                  <c:v>2.704809954688335E-2</c:v>
                </c:pt>
                <c:pt idx="533">
                  <c:v>2.6426485497263282E-2</c:v>
                </c:pt>
                <c:pt idx="534">
                  <c:v>2.581657547158922E-2</c:v>
                </c:pt>
                <c:pt idx="535">
                  <c:v>2.5218219915195916E-2</c:v>
                </c:pt>
                <c:pt idx="536">
                  <c:v>2.4631269306384006E-2</c:v>
                </c:pt>
                <c:pt idx="537">
                  <c:v>2.4055574214764466E-2</c:v>
                </c:pt>
                <c:pt idx="538">
                  <c:v>2.3490985358202838E-2</c:v>
                </c:pt>
                <c:pt idx="539">
                  <c:v>2.2937353658362154E-2</c:v>
                </c:pt>
                <c:pt idx="540">
                  <c:v>2.2394530294844332E-2</c:v>
                </c:pt>
                <c:pt idx="541">
                  <c:v>2.1862366757930813E-2</c:v>
                </c:pt>
                <c:pt idx="542">
                  <c:v>2.1340714899924187E-2</c:v>
                </c:pt>
                <c:pt idx="543">
                  <c:v>2.0829426985093574E-2</c:v>
                </c:pt>
                <c:pt idx="544">
                  <c:v>2.0328355738227201E-2</c:v>
                </c:pt>
                <c:pt idx="545">
                  <c:v>1.9837354391796676E-2</c:v>
                </c:pt>
                <c:pt idx="546">
                  <c:v>1.9356276731738294E-2</c:v>
                </c:pt>
                <c:pt idx="547">
                  <c:v>1.8884977141857488E-2</c:v>
                </c:pt>
                <c:pt idx="548">
                  <c:v>1.8423310646863349E-2</c:v>
                </c:pt>
                <c:pt idx="549">
                  <c:v>1.7971132954040923E-2</c:v>
                </c:pt>
                <c:pt idx="550">
                  <c:v>1.75283004935698E-2</c:v>
                </c:pt>
                <c:pt idx="551">
                  <c:v>1.7094670457498191E-2</c:v>
                </c:pt>
                <c:pt idx="552">
                  <c:v>1.6670100837382296E-2</c:v>
                </c:pt>
                <c:pt idx="553">
                  <c:v>1.6254450460601713E-2</c:v>
                </c:pt>
                <c:pt idx="554">
                  <c:v>1.5847579025362015E-2</c:v>
                </c:pt>
                <c:pt idx="555">
                  <c:v>1.5449347134396347E-2</c:v>
                </c:pt>
                <c:pt idx="556">
                  <c:v>1.5059616327378615E-2</c:v>
                </c:pt>
                <c:pt idx="557">
                  <c:v>1.4678249112061179E-2</c:v>
                </c:pt>
                <c:pt idx="558">
                  <c:v>1.4305108994150819E-2</c:v>
                </c:pt>
                <c:pt idx="559">
                  <c:v>1.3940060505936927E-2</c:v>
                </c:pt>
                <c:pt idx="560">
                  <c:v>1.3582969233686713E-2</c:v>
                </c:pt>
                <c:pt idx="561">
                  <c:v>1.3233701843822443E-2</c:v>
                </c:pt>
                <c:pt idx="562">
                  <c:v>1.2892126107896369E-2</c:v>
                </c:pt>
                <c:pt idx="563">
                  <c:v>1.255811092637925E-2</c:v>
                </c:pt>
                <c:pt idx="564">
                  <c:v>1.2231526351279002E-2</c:v>
                </c:pt>
                <c:pt idx="565">
                  <c:v>1.1912243607606189E-2</c:v>
                </c:pt>
                <c:pt idx="566">
                  <c:v>1.160013511370356E-2</c:v>
                </c:pt>
                <c:pt idx="567">
                  <c:v>1.1295074500457114E-2</c:v>
                </c:pt>
                <c:pt idx="568">
                  <c:v>1.0996936629406543E-2</c:v>
                </c:pt>
                <c:pt idx="569">
                  <c:v>1.0705597609773132E-2</c:v>
                </c:pt>
                <c:pt idx="570">
                  <c:v>1.0420934814423525E-2</c:v>
                </c:pt>
                <c:pt idx="571">
                  <c:v>1.0142826894787996E-2</c:v>
                </c:pt>
                <c:pt idx="572">
                  <c:v>9.8711537947520391E-3</c:v>
                </c:pt>
                <c:pt idx="573">
                  <c:v>9.6057967635404702E-3</c:v>
                </c:pt>
                <c:pt idx="574">
                  <c:v>9.3466383676131595E-3</c:v>
                </c:pt>
                <c:pt idx="575">
                  <c:v>9.0935625015919098E-3</c:v>
                </c:pt>
                <c:pt idx="576">
                  <c:v>8.8464543982380642E-3</c:v>
                </c:pt>
                <c:pt idx="577">
                  <c:v>8.6052006375004989E-3</c:v>
                </c:pt>
                <c:pt idx="578">
                  <c:v>8.3696891546538397E-3</c:v>
                </c:pt>
                <c:pt idx="579">
                  <c:v>8.1398092475468212E-3</c:v>
                </c:pt>
                <c:pt idx="580">
                  <c:v>7.915451582980744E-3</c:v>
                </c:pt>
                <c:pt idx="581">
                  <c:v>7.6965082022380912E-3</c:v>
                </c:pt>
                <c:pt idx="582">
                  <c:v>7.4828725257813141E-3</c:v>
                </c:pt>
                <c:pt idx="583">
                  <c:v>7.2744393571419598E-3</c:v>
                </c:pt>
                <c:pt idx="584">
                  <c:v>7.0711048860201712E-3</c:v>
                </c:pt>
                <c:pt idx="585">
                  <c:v>6.872766690614685E-3</c:v>
                </c:pt>
                <c:pt idx="586">
                  <c:v>6.6793237392033149E-3</c:v>
                </c:pt>
                <c:pt idx="587">
                  <c:v>6.4906763909940495E-3</c:v>
                </c:pt>
                <c:pt idx="588">
                  <c:v>6.3067263962665997E-3</c:v>
                </c:pt>
                <c:pt idx="589">
                  <c:v>6.1273768958243465E-3</c:v>
                </c:pt>
                <c:pt idx="590">
                  <c:v>5.9525324197764991E-3</c:v>
                </c:pt>
                <c:pt idx="591">
                  <c:v>5.7820988856701096E-3</c:v>
                </c:pt>
                <c:pt idx="592">
                  <c:v>5.6159835959915874E-3</c:v>
                </c:pt>
                <c:pt idx="593">
                  <c:v>5.454095235057156E-3</c:v>
                </c:pt>
                <c:pt idx="594">
                  <c:v>5.2963438653116125E-3</c:v>
                </c:pt>
                <c:pt idx="595">
                  <c:v>5.142640923054523E-3</c:v>
                </c:pt>
                <c:pt idx="596">
                  <c:v>4.9928992136129479E-3</c:v>
                </c:pt>
                <c:pt idx="597">
                  <c:v>4.8470329059795087E-3</c:v>
                </c:pt>
                <c:pt idx="598">
                  <c:v>4.7049575269345265E-3</c:v>
                </c:pt>
                <c:pt idx="599">
                  <c:v>4.5665899546706848E-3</c:v>
                </c:pt>
                <c:pt idx="600">
                  <c:v>4.4318484119385349E-3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C5-4DCC-A967-EF79DCB65F46}"/>
            </c:ext>
          </c:extLst>
        </c:ser>
        <c:ser>
          <c:idx val="5"/>
          <c:order val="1"/>
          <c:spPr>
            <a:solidFill>
              <a:srgbClr val="FF0000"/>
            </a:solidFill>
            <a:ln>
              <a:noFill/>
            </a:ln>
          </c:spPr>
          <c:val>
            <c:numRef>
              <c:f>'2.ToH-TwuandOne'!$H$20:$H$620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0.10226492456398113</c:v>
                </c:pt>
                <c:pt idx="466">
                  <c:v>0.10058636842769365</c:v>
                </c:pt>
                <c:pt idx="467">
                  <c:v>9.8925470736326779E-2</c:v>
                </c:pt>
                <c:pt idx="468">
                  <c:v>9.7282269331470522E-2</c:v>
                </c:pt>
                <c:pt idx="469">
                  <c:v>9.5656796163526986E-2</c:v>
                </c:pt>
                <c:pt idx="470">
                  <c:v>9.4049077376889889E-2</c:v>
                </c:pt>
                <c:pt idx="471">
                  <c:v>9.2459133396583598E-2</c:v>
                </c:pt>
                <c:pt idx="472">
                  <c:v>9.0886979016285743E-2</c:v>
                </c:pt>
                <c:pt idx="473">
                  <c:v>8.9332623487657845E-2</c:v>
                </c:pt>
                <c:pt idx="474">
                  <c:v>8.7796070610908467E-2</c:v>
                </c:pt>
                <c:pt idx="475">
                  <c:v>8.6277318826514293E-2</c:v>
                </c:pt>
                <c:pt idx="476">
                  <c:v>8.4776361308024975E-2</c:v>
                </c:pt>
                <c:pt idx="477">
                  <c:v>8.3293186055877183E-2</c:v>
                </c:pt>
                <c:pt idx="478">
                  <c:v>8.1827775992145482E-2</c:v>
                </c:pt>
                <c:pt idx="479">
                  <c:v>8.0380109056156807E-2</c:v>
                </c:pt>
                <c:pt idx="480">
                  <c:v>7.8950158300896786E-2</c:v>
                </c:pt>
                <c:pt idx="481">
                  <c:v>7.7537891990136568E-2</c:v>
                </c:pt>
                <c:pt idx="482">
                  <c:v>7.6143273696209865E-2</c:v>
                </c:pt>
                <c:pt idx="483">
                  <c:v>7.4766262398370115E-2</c:v>
                </c:pt>
                <c:pt idx="484">
                  <c:v>7.3406812581659361E-2</c:v>
                </c:pt>
                <c:pt idx="485">
                  <c:v>7.2064874336220441E-2</c:v>
                </c:pt>
                <c:pt idx="486">
                  <c:v>7.0740393456985795E-2</c:v>
                </c:pt>
                <c:pt idx="487">
                  <c:v>6.9433311543676587E-2</c:v>
                </c:pt>
                <c:pt idx="488">
                  <c:v>6.8143566101046937E-2</c:v>
                </c:pt>
                <c:pt idx="489">
                  <c:v>6.6871090639309461E-2</c:v>
                </c:pt>
                <c:pt idx="490">
                  <c:v>6.5615814774678871E-2</c:v>
                </c:pt>
                <c:pt idx="491">
                  <c:v>6.4377664329971607E-2</c:v>
                </c:pt>
                <c:pt idx="492">
                  <c:v>6.3156561435200861E-2</c:v>
                </c:pt>
                <c:pt idx="493">
                  <c:v>6.1952424628107357E-2</c:v>
                </c:pt>
                <c:pt idx="494">
                  <c:v>6.0765168954566927E-2</c:v>
                </c:pt>
                <c:pt idx="495">
                  <c:v>5.9594706068818198E-2</c:v>
                </c:pt>
                <c:pt idx="496">
                  <c:v>5.8440944333453551E-2</c:v>
                </c:pt>
                <c:pt idx="497">
                  <c:v>5.7303788919119192E-2</c:v>
                </c:pt>
                <c:pt idx="498">
                  <c:v>5.6183141903870061E-2</c:v>
                </c:pt>
                <c:pt idx="499">
                  <c:v>5.5078902372127765E-2</c:v>
                </c:pt>
                <c:pt idx="500">
                  <c:v>5.399096651319002E-2</c:v>
                </c:pt>
                <c:pt idx="501">
                  <c:v>5.2919227719242241E-2</c:v>
                </c:pt>
                <c:pt idx="502">
                  <c:v>5.1863576682822515E-2</c:v>
                </c:pt>
                <c:pt idx="503">
                  <c:v>5.0823901493693119E-2</c:v>
                </c:pt>
                <c:pt idx="504">
                  <c:v>4.9800087735072718E-2</c:v>
                </c:pt>
                <c:pt idx="505">
                  <c:v>4.8792018579184693E-2</c:v>
                </c:pt>
                <c:pt idx="506">
                  <c:v>4.7799574882078942E-2</c:v>
                </c:pt>
                <c:pt idx="507">
                  <c:v>4.6822635277685057E-2</c:v>
                </c:pt>
                <c:pt idx="508">
                  <c:v>4.5861076271056803E-2</c:v>
                </c:pt>
                <c:pt idx="509">
                  <c:v>4.4914772330768973E-2</c:v>
                </c:pt>
                <c:pt idx="510">
                  <c:v>4.3983595980429072E-2</c:v>
                </c:pt>
                <c:pt idx="511">
                  <c:v>4.3067417889267594E-2</c:v>
                </c:pt>
                <c:pt idx="512">
                  <c:v>4.2166106961772185E-2</c:v>
                </c:pt>
                <c:pt idx="513">
                  <c:v>4.1279530426332256E-2</c:v>
                </c:pt>
                <c:pt idx="514">
                  <c:v>4.0407553922862133E-2</c:v>
                </c:pt>
                <c:pt idx="515">
                  <c:v>3.9550041589372031E-2</c:v>
                </c:pt>
                <c:pt idx="516">
                  <c:v>3.8706856147457426E-2</c:v>
                </c:pt>
                <c:pt idx="517">
                  <c:v>3.787785898667928E-2</c:v>
                </c:pt>
                <c:pt idx="518">
                  <c:v>3.7062910247808264E-2</c:v>
                </c:pt>
                <c:pt idx="519">
                  <c:v>3.6261868904907991E-2</c:v>
                </c:pt>
                <c:pt idx="520">
                  <c:v>3.5474592846233187E-2</c:v>
                </c:pt>
                <c:pt idx="521">
                  <c:v>3.4700938953920561E-2</c:v>
                </c:pt>
                <c:pt idx="522">
                  <c:v>3.3940763182450914E-2</c:v>
                </c:pt>
                <c:pt idx="523">
                  <c:v>3.3193920635862829E-2</c:v>
                </c:pt>
                <c:pt idx="524">
                  <c:v>3.2460265643699145E-2</c:v>
                </c:pt>
                <c:pt idx="525">
                  <c:v>3.1739651835669097E-2</c:v>
                </c:pt>
                <c:pt idx="526">
                  <c:v>3.1031932215009928E-2</c:v>
                </c:pt>
                <c:pt idx="527">
                  <c:v>3.033695923053328E-2</c:v>
                </c:pt>
                <c:pt idx="528">
                  <c:v>2.9654584847342912E-2</c:v>
                </c:pt>
                <c:pt idx="529">
                  <c:v>2.8984660616211036E-2</c:v>
                </c:pt>
                <c:pt idx="530">
                  <c:v>2.8327037741602772E-2</c:v>
                </c:pt>
                <c:pt idx="531">
                  <c:v>2.7681567148338155E-2</c:v>
                </c:pt>
                <c:pt idx="532">
                  <c:v>2.704809954688335E-2</c:v>
                </c:pt>
                <c:pt idx="533">
                  <c:v>2.6426485497263282E-2</c:v>
                </c:pt>
                <c:pt idx="534">
                  <c:v>2.581657547158922E-2</c:v>
                </c:pt>
                <c:pt idx="535">
                  <c:v>2.5218219915195916E-2</c:v>
                </c:pt>
                <c:pt idx="536">
                  <c:v>2.4631269306384006E-2</c:v>
                </c:pt>
                <c:pt idx="537">
                  <c:v>2.4055574214764466E-2</c:v>
                </c:pt>
                <c:pt idx="538">
                  <c:v>2.3490985358202838E-2</c:v>
                </c:pt>
                <c:pt idx="539">
                  <c:v>2.2937353658362154E-2</c:v>
                </c:pt>
                <c:pt idx="540">
                  <c:v>2.2394530294844332E-2</c:v>
                </c:pt>
                <c:pt idx="541">
                  <c:v>2.1862366757930813E-2</c:v>
                </c:pt>
                <c:pt idx="542">
                  <c:v>2.1340714899924187E-2</c:v>
                </c:pt>
                <c:pt idx="543">
                  <c:v>2.0829426985093574E-2</c:v>
                </c:pt>
                <c:pt idx="544">
                  <c:v>2.0328355738227201E-2</c:v>
                </c:pt>
                <c:pt idx="545">
                  <c:v>1.9837354391796676E-2</c:v>
                </c:pt>
                <c:pt idx="546">
                  <c:v>1.9356276731738294E-2</c:v>
                </c:pt>
                <c:pt idx="547">
                  <c:v>1.8884977141857488E-2</c:v>
                </c:pt>
                <c:pt idx="548">
                  <c:v>1.8423310646863349E-2</c:v>
                </c:pt>
                <c:pt idx="549">
                  <c:v>1.7971132954040923E-2</c:v>
                </c:pt>
                <c:pt idx="550">
                  <c:v>1.75283004935698E-2</c:v>
                </c:pt>
                <c:pt idx="551">
                  <c:v>1.7094670457498191E-2</c:v>
                </c:pt>
                <c:pt idx="552">
                  <c:v>1.6670100837382296E-2</c:v>
                </c:pt>
                <c:pt idx="553">
                  <c:v>1.6254450460601713E-2</c:v>
                </c:pt>
                <c:pt idx="554">
                  <c:v>1.5847579025362015E-2</c:v>
                </c:pt>
                <c:pt idx="555">
                  <c:v>1.5449347134396347E-2</c:v>
                </c:pt>
                <c:pt idx="556">
                  <c:v>1.5059616327378615E-2</c:v>
                </c:pt>
                <c:pt idx="557">
                  <c:v>1.4678249112061179E-2</c:v>
                </c:pt>
                <c:pt idx="558">
                  <c:v>1.4305108994150819E-2</c:v>
                </c:pt>
                <c:pt idx="559">
                  <c:v>1.3940060505936927E-2</c:v>
                </c:pt>
                <c:pt idx="560">
                  <c:v>1.3582969233686713E-2</c:v>
                </c:pt>
                <c:pt idx="561">
                  <c:v>1.3233701843822443E-2</c:v>
                </c:pt>
                <c:pt idx="562">
                  <c:v>1.2892126107896369E-2</c:v>
                </c:pt>
                <c:pt idx="563">
                  <c:v>1.255811092637925E-2</c:v>
                </c:pt>
                <c:pt idx="564">
                  <c:v>1.2231526351279002E-2</c:v>
                </c:pt>
                <c:pt idx="565">
                  <c:v>1.1912243607606189E-2</c:v>
                </c:pt>
                <c:pt idx="566">
                  <c:v>1.160013511370356E-2</c:v>
                </c:pt>
                <c:pt idx="567">
                  <c:v>1.1295074500457114E-2</c:v>
                </c:pt>
                <c:pt idx="568">
                  <c:v>1.0996936629406543E-2</c:v>
                </c:pt>
                <c:pt idx="569">
                  <c:v>1.0705597609773132E-2</c:v>
                </c:pt>
                <c:pt idx="570">
                  <c:v>1.0420934814423525E-2</c:v>
                </c:pt>
                <c:pt idx="571">
                  <c:v>1.0142826894787996E-2</c:v>
                </c:pt>
                <c:pt idx="572">
                  <c:v>9.8711537947520391E-3</c:v>
                </c:pt>
                <c:pt idx="573">
                  <c:v>9.6057967635404702E-3</c:v>
                </c:pt>
                <c:pt idx="574">
                  <c:v>9.3466383676131595E-3</c:v>
                </c:pt>
                <c:pt idx="575">
                  <c:v>9.0935625015919098E-3</c:v>
                </c:pt>
                <c:pt idx="576">
                  <c:v>8.8464543982380642E-3</c:v>
                </c:pt>
                <c:pt idx="577">
                  <c:v>8.6052006375004989E-3</c:v>
                </c:pt>
                <c:pt idx="578">
                  <c:v>8.3696891546538397E-3</c:v>
                </c:pt>
                <c:pt idx="579">
                  <c:v>8.1398092475468212E-3</c:v>
                </c:pt>
                <c:pt idx="580">
                  <c:v>7.915451582980744E-3</c:v>
                </c:pt>
                <c:pt idx="581">
                  <c:v>7.6965082022380912E-3</c:v>
                </c:pt>
                <c:pt idx="582">
                  <c:v>7.4828725257813141E-3</c:v>
                </c:pt>
                <c:pt idx="583">
                  <c:v>7.2744393571419598E-3</c:v>
                </c:pt>
                <c:pt idx="584">
                  <c:v>7.0711048860201712E-3</c:v>
                </c:pt>
                <c:pt idx="585">
                  <c:v>6.872766690614685E-3</c:v>
                </c:pt>
                <c:pt idx="586">
                  <c:v>6.6793237392033149E-3</c:v>
                </c:pt>
                <c:pt idx="587">
                  <c:v>6.4906763909940495E-3</c:v>
                </c:pt>
                <c:pt idx="588">
                  <c:v>6.3067263962665997E-3</c:v>
                </c:pt>
                <c:pt idx="589">
                  <c:v>6.1273768958243465E-3</c:v>
                </c:pt>
                <c:pt idx="590">
                  <c:v>5.9525324197764991E-3</c:v>
                </c:pt>
                <c:pt idx="591">
                  <c:v>5.7820988856701096E-3</c:v>
                </c:pt>
                <c:pt idx="592">
                  <c:v>5.6159835959915874E-3</c:v>
                </c:pt>
                <c:pt idx="593">
                  <c:v>5.454095235057156E-3</c:v>
                </c:pt>
                <c:pt idx="594">
                  <c:v>5.2963438653116125E-3</c:v>
                </c:pt>
                <c:pt idx="595">
                  <c:v>5.142640923054523E-3</c:v>
                </c:pt>
                <c:pt idx="596">
                  <c:v>4.9928992136129479E-3</c:v>
                </c:pt>
                <c:pt idx="597">
                  <c:v>4.8470329059795087E-3</c:v>
                </c:pt>
                <c:pt idx="598">
                  <c:v>4.7049575269345265E-3</c:v>
                </c:pt>
                <c:pt idx="599">
                  <c:v>4.5665899546706848E-3</c:v>
                </c:pt>
                <c:pt idx="600">
                  <c:v>4.4318484119385349E-3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C5-4DCC-A967-EF79DCB65F46}"/>
            </c:ext>
          </c:extLst>
        </c:ser>
        <c:ser>
          <c:idx val="6"/>
          <c:order val="2"/>
          <c:spPr>
            <a:solidFill>
              <a:srgbClr val="7030A0"/>
            </a:solidFill>
            <a:ln>
              <a:noFill/>
            </a:ln>
          </c:spPr>
          <c:val>
            <c:numRef>
              <c:f>'2.ToH-TwuandOne'!$I$20:$I$620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0.31006028483341169</c:v>
                </c:pt>
                <c:pt idx="230">
                  <c:v>0.31225393336675689</c:v>
                </c:pt>
                <c:pt idx="231">
                  <c:v>0.31443165702759296</c:v>
                </c:pt>
                <c:pt idx="232">
                  <c:v>0.31659290771088849</c:v>
                </c:pt>
                <c:pt idx="233">
                  <c:v>0.31873713847539725</c:v>
                </c:pt>
                <c:pt idx="234">
                  <c:v>0.32086380377116824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C5-4DCC-A967-EF79DCB65F46}"/>
            </c:ext>
          </c:extLst>
        </c:ser>
        <c:ser>
          <c:idx val="7"/>
          <c:order val="3"/>
          <c:spPr>
            <a:solidFill>
              <a:srgbClr val="FF0000"/>
            </a:solidFill>
            <a:ln>
              <a:noFill/>
            </a:ln>
          </c:spPr>
          <c:val>
            <c:numRef>
              <c:f>'2.ToH-TwuandOne'!$G$20:$G$620</c:f>
              <c:numCache>
                <c:formatCode>General</c:formatCode>
                <c:ptCount val="601"/>
                <c:pt idx="0">
                  <c:v>4.4318484119380075E-3</c:v>
                </c:pt>
                <c:pt idx="1">
                  <c:v>4.5665899546701444E-3</c:v>
                </c:pt>
                <c:pt idx="2">
                  <c:v>4.7049575269339713E-3</c:v>
                </c:pt>
                <c:pt idx="3">
                  <c:v>4.8470329059789406E-3</c:v>
                </c:pt>
                <c:pt idx="4">
                  <c:v>4.9928992136123625E-3</c:v>
                </c:pt>
                <c:pt idx="5">
                  <c:v>5.1426409230539254E-3</c:v>
                </c:pt>
                <c:pt idx="6">
                  <c:v>5.2963438653109958E-3</c:v>
                </c:pt>
                <c:pt idx="7">
                  <c:v>5.4540952350565263E-3</c:v>
                </c:pt>
                <c:pt idx="8">
                  <c:v>5.6159835959909386E-3</c:v>
                </c:pt>
                <c:pt idx="9">
                  <c:v>5.7820988856694469E-3</c:v>
                </c:pt>
                <c:pt idx="10">
                  <c:v>5.9525324197758165E-3</c:v>
                </c:pt>
                <c:pt idx="11">
                  <c:v>6.1273768958236439E-3</c:v>
                </c:pt>
                <c:pt idx="12">
                  <c:v>6.3067263962658772E-3</c:v>
                </c:pt>
                <c:pt idx="13">
                  <c:v>6.4906763909933123E-3</c:v>
                </c:pt>
                <c:pt idx="14">
                  <c:v>6.6793237392025612E-3</c:v>
                </c:pt>
                <c:pt idx="15">
                  <c:v>6.8727666906139096E-3</c:v>
                </c:pt>
                <c:pt idx="16">
                  <c:v>7.0711048860193793E-3</c:v>
                </c:pt>
                <c:pt idx="17">
                  <c:v>7.2744393571411462E-3</c:v>
                </c:pt>
                <c:pt idx="18">
                  <c:v>7.4828725257804806E-3</c:v>
                </c:pt>
                <c:pt idx="19">
                  <c:v>7.696508202237236E-3</c:v>
                </c:pt>
                <c:pt idx="20">
                  <c:v>7.9154515829798697E-3</c:v>
                </c:pt>
                <c:pt idx="21">
                  <c:v>8.1398092475459208E-3</c:v>
                </c:pt>
                <c:pt idx="22">
                  <c:v>8.3696891546529185E-3</c:v>
                </c:pt>
                <c:pt idx="23">
                  <c:v>8.6052006374995587E-3</c:v>
                </c:pt>
                <c:pt idx="24">
                  <c:v>8.8464543982371014E-3</c:v>
                </c:pt>
                <c:pt idx="25">
                  <c:v>9.0935625015909193E-3</c:v>
                </c:pt>
                <c:pt idx="26">
                  <c:v>9.3466383676121464E-3</c:v>
                </c:pt>
                <c:pt idx="27">
                  <c:v>9.6057967635394328E-3</c:v>
                </c:pt>
                <c:pt idx="28">
                  <c:v>9.8711537947509774E-3</c:v>
                </c:pt>
                <c:pt idx="29">
                  <c:v>1.0142826894786907E-2</c:v>
                </c:pt>
                <c:pt idx="30">
                  <c:v>1.0420934814422415E-2</c:v>
                </c:pt>
                <c:pt idx="31">
                  <c:v>1.0705597609771992E-2</c:v>
                </c:pt>
                <c:pt idx="32">
                  <c:v>1.0996936629405377E-2</c:v>
                </c:pt>
                <c:pt idx="33">
                  <c:v>1.1295074500455918E-2</c:v>
                </c:pt>
                <c:pt idx="34">
                  <c:v>1.160013511370234E-2</c:v>
                </c:pt>
                <c:pt idx="35">
                  <c:v>1.1912243607604941E-2</c:v>
                </c:pt>
                <c:pt idx="36">
                  <c:v>1.2231526351277725E-2</c:v>
                </c:pt>
                <c:pt idx="37">
                  <c:v>1.2558110926377942E-2</c:v>
                </c:pt>
                <c:pt idx="38">
                  <c:v>1.2892126107895035E-2</c:v>
                </c:pt>
                <c:pt idx="39">
                  <c:v>1.3233701843821081E-2</c:v>
                </c:pt>
                <c:pt idx="40">
                  <c:v>1.3582969233685318E-2</c:v>
                </c:pt>
                <c:pt idx="41">
                  <c:v>1.3940060505935501E-2</c:v>
                </c:pt>
                <c:pt idx="42">
                  <c:v>1.4305108994149364E-2</c:v>
                </c:pt>
                <c:pt idx="43">
                  <c:v>1.4678249112059692E-2</c:v>
                </c:pt>
                <c:pt idx="44">
                  <c:v>1.5059616327377089E-2</c:v>
                </c:pt>
                <c:pt idx="45">
                  <c:v>1.5449347134394793E-2</c:v>
                </c:pt>
                <c:pt idx="46">
                  <c:v>1.5847579025360423E-2</c:v>
                </c:pt>
                <c:pt idx="47">
                  <c:v>1.6254450460600086E-2</c:v>
                </c:pt>
                <c:pt idx="48">
                  <c:v>1.6670100837380627E-2</c:v>
                </c:pt>
                <c:pt idx="49">
                  <c:v>1.7094670457496498E-2</c:v>
                </c:pt>
                <c:pt idx="50">
                  <c:v>1.7528300493568072E-2</c:v>
                </c:pt>
                <c:pt idx="51">
                  <c:v>1.7971132954039154E-2</c:v>
                </c:pt>
                <c:pt idx="52">
                  <c:v>1.8423310646861542E-2</c:v>
                </c:pt>
                <c:pt idx="53">
                  <c:v>1.8884977141855643E-2</c:v>
                </c:pt>
                <c:pt idx="54">
                  <c:v>1.9356276731736413E-2</c:v>
                </c:pt>
                <c:pt idx="55">
                  <c:v>1.9837354391794754E-2</c:v>
                </c:pt>
                <c:pt idx="56">
                  <c:v>2.0328355738225241E-2</c:v>
                </c:pt>
                <c:pt idx="57">
                  <c:v>2.0829426985091576E-2</c:v>
                </c:pt>
                <c:pt idx="58">
                  <c:v>2.1340714899922137E-2</c:v>
                </c:pt>
                <c:pt idx="59">
                  <c:v>2.1862366757928724E-2</c:v>
                </c:pt>
                <c:pt idx="60">
                  <c:v>2.2394530294842212E-2</c:v>
                </c:pt>
                <c:pt idx="61">
                  <c:v>2.2937353658359982E-2</c:v>
                </c:pt>
                <c:pt idx="62">
                  <c:v>2.3490985358200624E-2</c:v>
                </c:pt>
                <c:pt idx="63">
                  <c:v>2.4055574214762215E-2</c:v>
                </c:pt>
                <c:pt idx="64">
                  <c:v>2.4631269306381709E-2</c:v>
                </c:pt>
                <c:pt idx="65">
                  <c:v>2.5218219915193574E-2</c:v>
                </c:pt>
                <c:pt idx="66">
                  <c:v>2.5816575471586833E-2</c:v>
                </c:pt>
                <c:pt idx="67">
                  <c:v>2.6426485497260854E-2</c:v>
                </c:pt>
                <c:pt idx="68">
                  <c:v>2.7048099546880876E-2</c:v>
                </c:pt>
                <c:pt idx="69">
                  <c:v>2.7681567148335636E-2</c:v>
                </c:pt>
                <c:pt idx="70">
                  <c:v>2.8327037741600208E-2</c:v>
                </c:pt>
                <c:pt idx="71">
                  <c:v>2.898466061620841E-2</c:v>
                </c:pt>
                <c:pt idx="72">
                  <c:v>2.9654584847340237E-2</c:v>
                </c:pt>
                <c:pt idx="73">
                  <c:v>3.0336959230530564E-2</c:v>
                </c:pt>
                <c:pt idx="74">
                  <c:v>3.1031932215007142E-2</c:v>
                </c:pt>
                <c:pt idx="75">
                  <c:v>3.1739651835666273E-2</c:v>
                </c:pt>
                <c:pt idx="76">
                  <c:v>3.2460265643696272E-2</c:v>
                </c:pt>
                <c:pt idx="77">
                  <c:v>3.3193920635859908E-2</c:v>
                </c:pt>
                <c:pt idx="78">
                  <c:v>3.3940763182447944E-2</c:v>
                </c:pt>
                <c:pt idx="79">
                  <c:v>3.4700938953917522E-2</c:v>
                </c:pt>
                <c:pt idx="80">
                  <c:v>3.5474592846230099E-2</c:v>
                </c:pt>
                <c:pt idx="81">
                  <c:v>3.6261868904904848E-2</c:v>
                </c:pt>
                <c:pt idx="82">
                  <c:v>3.7062910247805073E-2</c:v>
                </c:pt>
                <c:pt idx="83">
                  <c:v>3.7877858986676012E-2</c:v>
                </c:pt>
                <c:pt idx="84">
                  <c:v>3.8706856147454109E-2</c:v>
                </c:pt>
                <c:pt idx="85">
                  <c:v>3.9550041589368673E-2</c:v>
                </c:pt>
                <c:pt idx="86">
                  <c:v>4.0407553922858733E-2</c:v>
                </c:pt>
                <c:pt idx="87">
                  <c:v>4.1279530426328773E-2</c:v>
                </c:pt>
                <c:pt idx="88">
                  <c:v>4.2166106961768646E-2</c:v>
                </c:pt>
                <c:pt idx="89">
                  <c:v>4.3067417889264013E-2</c:v>
                </c:pt>
                <c:pt idx="90">
                  <c:v>4.3983595980425415E-2</c:v>
                </c:pt>
                <c:pt idx="91">
                  <c:v>4.4914772330765261E-2</c:v>
                </c:pt>
                <c:pt idx="92">
                  <c:v>4.5861076271053035E-2</c:v>
                </c:pt>
                <c:pt idx="93">
                  <c:v>4.6822635277681234E-2</c:v>
                </c:pt>
                <c:pt idx="94">
                  <c:v>4.7799574882075056E-2</c:v>
                </c:pt>
                <c:pt idx="95">
                  <c:v>4.8792018579180731E-2</c:v>
                </c:pt>
                <c:pt idx="96">
                  <c:v>4.9800087735068693E-2</c:v>
                </c:pt>
                <c:pt idx="97">
                  <c:v>5.0823901493689039E-2</c:v>
                </c:pt>
                <c:pt idx="98">
                  <c:v>5.1863576682818373E-2</c:v>
                </c:pt>
                <c:pt idx="99">
                  <c:v>5.2919227719238036E-2</c:v>
                </c:pt>
                <c:pt idx="100">
                  <c:v>5.3990966513185759E-2</c:v>
                </c:pt>
                <c:pt idx="101">
                  <c:v>5.5078902372123428E-2</c:v>
                </c:pt>
                <c:pt idx="102">
                  <c:v>5.6183141903865676E-2</c:v>
                </c:pt>
                <c:pt idx="103">
                  <c:v>5.730378891911473E-2</c:v>
                </c:pt>
                <c:pt idx="104">
                  <c:v>5.8440944333449027E-2</c:v>
                </c:pt>
                <c:pt idx="105">
                  <c:v>5.9594706068813605E-2</c:v>
                </c:pt>
                <c:pt idx="106">
                  <c:v>6.0765168954562278E-2</c:v>
                </c:pt>
                <c:pt idx="107">
                  <c:v>6.1952424628102624E-2</c:v>
                </c:pt>
                <c:pt idx="108">
                  <c:v>6.3156561435196074E-2</c:v>
                </c:pt>
                <c:pt idx="109">
                  <c:v>6.4377664329966736E-2</c:v>
                </c:pt>
                <c:pt idx="110">
                  <c:v>6.5615814774673945E-2</c:v>
                </c:pt>
                <c:pt idx="111">
                  <c:v>6.6871090639304465E-2</c:v>
                </c:pt>
                <c:pt idx="112">
                  <c:v>6.8143566101041858E-2</c:v>
                </c:pt>
                <c:pt idx="113">
                  <c:v>6.9433311543671439E-2</c:v>
                </c:pt>
                <c:pt idx="114">
                  <c:v>7.0740393456980605E-2</c:v>
                </c:pt>
                <c:pt idx="115">
                  <c:v>7.2064874336215168E-2</c:v>
                </c:pt>
                <c:pt idx="116">
                  <c:v>7.3406812581654032E-2</c:v>
                </c:pt>
                <c:pt idx="117">
                  <c:v>7.476626239836473E-2</c:v>
                </c:pt>
                <c:pt idx="118">
                  <c:v>7.6143273696204397E-2</c:v>
                </c:pt>
                <c:pt idx="119">
                  <c:v>7.7537891990131017E-2</c:v>
                </c:pt>
                <c:pt idx="120">
                  <c:v>7.8950158300891152E-2</c:v>
                </c:pt>
                <c:pt idx="121">
                  <c:v>8.0380109056151131E-2</c:v>
                </c:pt>
                <c:pt idx="122">
                  <c:v>8.1827775992139723E-2</c:v>
                </c:pt>
                <c:pt idx="123">
                  <c:v>8.3293186055871354E-2</c:v>
                </c:pt>
                <c:pt idx="124">
                  <c:v>8.4776361308019091E-2</c:v>
                </c:pt>
                <c:pt idx="125">
                  <c:v>8.627731882650834E-2</c:v>
                </c:pt>
                <c:pt idx="126">
                  <c:v>8.7796070610902416E-2</c:v>
                </c:pt>
                <c:pt idx="127">
                  <c:v>8.9332623487651738E-2</c:v>
                </c:pt>
                <c:pt idx="128">
                  <c:v>9.0886979016279568E-2</c:v>
                </c:pt>
                <c:pt idx="129">
                  <c:v>9.2459133396577339E-2</c:v>
                </c:pt>
                <c:pt idx="130">
                  <c:v>9.4049077376883561E-2</c:v>
                </c:pt>
                <c:pt idx="131">
                  <c:v>9.5656796163520588E-2</c:v>
                </c:pt>
                <c:pt idx="132">
                  <c:v>9.7282269331464055E-2</c:v>
                </c:pt>
                <c:pt idx="133">
                  <c:v>9.8925470736320256E-2</c:v>
                </c:pt>
                <c:pt idx="134">
                  <c:v>0.10058636842768708</c:v>
                </c:pt>
                <c:pt idx="135">
                  <c:v>0.10226492456397447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7C5-4DCC-A967-EF79DCB65F46}"/>
            </c:ext>
          </c:extLst>
        </c:ser>
        <c:ser>
          <c:idx val="0"/>
          <c:order val="4"/>
          <c:spPr>
            <a:solidFill>
              <a:srgbClr val="00B050"/>
            </a:solidFill>
            <a:ln>
              <a:noFill/>
            </a:ln>
          </c:spPr>
          <c:val>
            <c:numRef>
              <c:f>'2.ToH-TwuandOne'!$F$20:$F$620</c:f>
              <c:numCache>
                <c:formatCode>General</c:formatCode>
                <c:ptCount val="601"/>
                <c:pt idx="0">
                  <c:v>4.4318484119380075E-3</c:v>
                </c:pt>
                <c:pt idx="1">
                  <c:v>4.5665899546701444E-3</c:v>
                </c:pt>
                <c:pt idx="2">
                  <c:v>4.7049575269339713E-3</c:v>
                </c:pt>
                <c:pt idx="3">
                  <c:v>4.8470329059789406E-3</c:v>
                </c:pt>
                <c:pt idx="4">
                  <c:v>4.9928992136123625E-3</c:v>
                </c:pt>
                <c:pt idx="5">
                  <c:v>5.1426409230539254E-3</c:v>
                </c:pt>
                <c:pt idx="6">
                  <c:v>5.2963438653109958E-3</c:v>
                </c:pt>
                <c:pt idx="7">
                  <c:v>5.4540952350565263E-3</c:v>
                </c:pt>
                <c:pt idx="8">
                  <c:v>5.6159835959909386E-3</c:v>
                </c:pt>
                <c:pt idx="9">
                  <c:v>5.7820988856694469E-3</c:v>
                </c:pt>
                <c:pt idx="10">
                  <c:v>5.9525324197758165E-3</c:v>
                </c:pt>
                <c:pt idx="11">
                  <c:v>6.1273768958236439E-3</c:v>
                </c:pt>
                <c:pt idx="12">
                  <c:v>6.3067263962658772E-3</c:v>
                </c:pt>
                <c:pt idx="13">
                  <c:v>6.4906763909933123E-3</c:v>
                </c:pt>
                <c:pt idx="14">
                  <c:v>6.6793237392025612E-3</c:v>
                </c:pt>
                <c:pt idx="15">
                  <c:v>6.8727666906139096E-3</c:v>
                </c:pt>
                <c:pt idx="16">
                  <c:v>7.0711048860193793E-3</c:v>
                </c:pt>
                <c:pt idx="17">
                  <c:v>7.2744393571411462E-3</c:v>
                </c:pt>
                <c:pt idx="18">
                  <c:v>7.4828725257804806E-3</c:v>
                </c:pt>
                <c:pt idx="19">
                  <c:v>7.696508202237236E-3</c:v>
                </c:pt>
                <c:pt idx="20">
                  <c:v>7.9154515829798697E-3</c:v>
                </c:pt>
                <c:pt idx="21">
                  <c:v>8.1398092475459208E-3</c:v>
                </c:pt>
                <c:pt idx="22">
                  <c:v>8.3696891546529185E-3</c:v>
                </c:pt>
                <c:pt idx="23">
                  <c:v>8.6052006374995587E-3</c:v>
                </c:pt>
                <c:pt idx="24">
                  <c:v>8.8464543982371014E-3</c:v>
                </c:pt>
                <c:pt idx="25">
                  <c:v>9.0935625015909193E-3</c:v>
                </c:pt>
                <c:pt idx="26">
                  <c:v>9.3466383676121464E-3</c:v>
                </c:pt>
                <c:pt idx="27">
                  <c:v>9.6057967635394328E-3</c:v>
                </c:pt>
                <c:pt idx="28">
                  <c:v>9.8711537947509774E-3</c:v>
                </c:pt>
                <c:pt idx="29">
                  <c:v>1.0142826894786907E-2</c:v>
                </c:pt>
                <c:pt idx="30">
                  <c:v>1.0420934814422415E-2</c:v>
                </c:pt>
                <c:pt idx="31">
                  <c:v>1.0705597609771992E-2</c:v>
                </c:pt>
                <c:pt idx="32">
                  <c:v>1.0996936629405377E-2</c:v>
                </c:pt>
                <c:pt idx="33">
                  <c:v>1.1295074500455918E-2</c:v>
                </c:pt>
                <c:pt idx="34">
                  <c:v>1.160013511370234E-2</c:v>
                </c:pt>
                <c:pt idx="35">
                  <c:v>1.1912243607604941E-2</c:v>
                </c:pt>
                <c:pt idx="36">
                  <c:v>1.2231526351277725E-2</c:v>
                </c:pt>
                <c:pt idx="37">
                  <c:v>1.2558110926377942E-2</c:v>
                </c:pt>
                <c:pt idx="38">
                  <c:v>1.2892126107895035E-2</c:v>
                </c:pt>
                <c:pt idx="39">
                  <c:v>1.3233701843821081E-2</c:v>
                </c:pt>
                <c:pt idx="40">
                  <c:v>1.3582969233685318E-2</c:v>
                </c:pt>
                <c:pt idx="41">
                  <c:v>1.3940060505935501E-2</c:v>
                </c:pt>
                <c:pt idx="42">
                  <c:v>1.4305108994149364E-2</c:v>
                </c:pt>
                <c:pt idx="43">
                  <c:v>1.4678249112059692E-2</c:v>
                </c:pt>
                <c:pt idx="44">
                  <c:v>1.5059616327377089E-2</c:v>
                </c:pt>
                <c:pt idx="45">
                  <c:v>1.5449347134394793E-2</c:v>
                </c:pt>
                <c:pt idx="46">
                  <c:v>1.5847579025360423E-2</c:v>
                </c:pt>
                <c:pt idx="47">
                  <c:v>1.6254450460600086E-2</c:v>
                </c:pt>
                <c:pt idx="48">
                  <c:v>1.6670100837380627E-2</c:v>
                </c:pt>
                <c:pt idx="49">
                  <c:v>1.7094670457496498E-2</c:v>
                </c:pt>
                <c:pt idx="50">
                  <c:v>1.7528300493568072E-2</c:v>
                </c:pt>
                <c:pt idx="51">
                  <c:v>1.7971132954039154E-2</c:v>
                </c:pt>
                <c:pt idx="52">
                  <c:v>1.8423310646861542E-2</c:v>
                </c:pt>
                <c:pt idx="53">
                  <c:v>1.8884977141855643E-2</c:v>
                </c:pt>
                <c:pt idx="54">
                  <c:v>1.9356276731736413E-2</c:v>
                </c:pt>
                <c:pt idx="55">
                  <c:v>1.9837354391794754E-2</c:v>
                </c:pt>
                <c:pt idx="56">
                  <c:v>2.0328355738225241E-2</c:v>
                </c:pt>
                <c:pt idx="57">
                  <c:v>2.0829426985091576E-2</c:v>
                </c:pt>
                <c:pt idx="58">
                  <c:v>2.1340714899922137E-2</c:v>
                </c:pt>
                <c:pt idx="59">
                  <c:v>2.1862366757928724E-2</c:v>
                </c:pt>
                <c:pt idx="60">
                  <c:v>2.2394530294842212E-2</c:v>
                </c:pt>
                <c:pt idx="61">
                  <c:v>2.2937353658359982E-2</c:v>
                </c:pt>
                <c:pt idx="62">
                  <c:v>2.3490985358200624E-2</c:v>
                </c:pt>
                <c:pt idx="63">
                  <c:v>2.4055574214762215E-2</c:v>
                </c:pt>
                <c:pt idx="64">
                  <c:v>2.4631269306381709E-2</c:v>
                </c:pt>
                <c:pt idx="65">
                  <c:v>2.5218219915193574E-2</c:v>
                </c:pt>
                <c:pt idx="66">
                  <c:v>2.5816575471586833E-2</c:v>
                </c:pt>
                <c:pt idx="67">
                  <c:v>2.6426485497260854E-2</c:v>
                </c:pt>
                <c:pt idx="68">
                  <c:v>2.7048099546880876E-2</c:v>
                </c:pt>
                <c:pt idx="69">
                  <c:v>2.7681567148335636E-2</c:v>
                </c:pt>
                <c:pt idx="70">
                  <c:v>2.8327037741600208E-2</c:v>
                </c:pt>
                <c:pt idx="71">
                  <c:v>2.898466061620841E-2</c:v>
                </c:pt>
                <c:pt idx="72">
                  <c:v>2.9654584847340237E-2</c:v>
                </c:pt>
                <c:pt idx="73">
                  <c:v>3.0336959230530564E-2</c:v>
                </c:pt>
                <c:pt idx="74">
                  <c:v>3.1031932215007142E-2</c:v>
                </c:pt>
                <c:pt idx="75">
                  <c:v>3.1739651835666273E-2</c:v>
                </c:pt>
                <c:pt idx="76">
                  <c:v>3.2460265643696272E-2</c:v>
                </c:pt>
                <c:pt idx="77">
                  <c:v>3.3193920635859908E-2</c:v>
                </c:pt>
                <c:pt idx="78">
                  <c:v>3.3940763182447944E-2</c:v>
                </c:pt>
                <c:pt idx="79">
                  <c:v>3.4700938953917522E-2</c:v>
                </c:pt>
                <c:pt idx="80">
                  <c:v>3.5474592846230099E-2</c:v>
                </c:pt>
                <c:pt idx="81">
                  <c:v>3.6261868904904848E-2</c:v>
                </c:pt>
                <c:pt idx="82">
                  <c:v>3.7062910247805073E-2</c:v>
                </c:pt>
                <c:pt idx="83">
                  <c:v>3.7877858986676012E-2</c:v>
                </c:pt>
                <c:pt idx="84">
                  <c:v>3.8706856147454109E-2</c:v>
                </c:pt>
                <c:pt idx="85">
                  <c:v>3.9550041589368673E-2</c:v>
                </c:pt>
                <c:pt idx="86">
                  <c:v>4.0407553922858733E-2</c:v>
                </c:pt>
                <c:pt idx="87">
                  <c:v>4.1279530426328773E-2</c:v>
                </c:pt>
                <c:pt idx="88">
                  <c:v>4.2166106961768646E-2</c:v>
                </c:pt>
                <c:pt idx="89">
                  <c:v>4.3067417889264013E-2</c:v>
                </c:pt>
                <c:pt idx="90">
                  <c:v>4.3983595980425415E-2</c:v>
                </c:pt>
                <c:pt idx="91">
                  <c:v>4.4914772330765261E-2</c:v>
                </c:pt>
                <c:pt idx="92">
                  <c:v>4.5861076271053035E-2</c:v>
                </c:pt>
                <c:pt idx="93">
                  <c:v>4.6822635277681234E-2</c:v>
                </c:pt>
                <c:pt idx="94">
                  <c:v>4.7799574882075056E-2</c:v>
                </c:pt>
                <c:pt idx="95">
                  <c:v>4.8792018579180731E-2</c:v>
                </c:pt>
                <c:pt idx="96">
                  <c:v>4.9800087735068693E-2</c:v>
                </c:pt>
                <c:pt idx="97">
                  <c:v>5.0823901493689039E-2</c:v>
                </c:pt>
                <c:pt idx="98">
                  <c:v>5.1863576682818373E-2</c:v>
                </c:pt>
                <c:pt idx="99">
                  <c:v>5.2919227719238036E-2</c:v>
                </c:pt>
                <c:pt idx="100">
                  <c:v>5.3990966513185759E-2</c:v>
                </c:pt>
                <c:pt idx="101">
                  <c:v>5.5078902372123428E-2</c:v>
                </c:pt>
                <c:pt idx="102">
                  <c:v>5.6183141903865676E-2</c:v>
                </c:pt>
                <c:pt idx="103">
                  <c:v>5.730378891911473E-2</c:v>
                </c:pt>
                <c:pt idx="104">
                  <c:v>5.8440944333449027E-2</c:v>
                </c:pt>
                <c:pt idx="105">
                  <c:v>5.9594706068813605E-2</c:v>
                </c:pt>
                <c:pt idx="106">
                  <c:v>6.0765168954562278E-2</c:v>
                </c:pt>
                <c:pt idx="107">
                  <c:v>6.1952424628102624E-2</c:v>
                </c:pt>
                <c:pt idx="108">
                  <c:v>6.3156561435196074E-2</c:v>
                </c:pt>
                <c:pt idx="109">
                  <c:v>6.4377664329966736E-2</c:v>
                </c:pt>
                <c:pt idx="110">
                  <c:v>6.5615814774673945E-2</c:v>
                </c:pt>
                <c:pt idx="111">
                  <c:v>6.6871090639304465E-2</c:v>
                </c:pt>
                <c:pt idx="112">
                  <c:v>6.8143566101041858E-2</c:v>
                </c:pt>
                <c:pt idx="113">
                  <c:v>6.9433311543671439E-2</c:v>
                </c:pt>
                <c:pt idx="114">
                  <c:v>7.0740393456980605E-2</c:v>
                </c:pt>
                <c:pt idx="115">
                  <c:v>7.2064874336215168E-2</c:v>
                </c:pt>
                <c:pt idx="116">
                  <c:v>7.3406812581654032E-2</c:v>
                </c:pt>
                <c:pt idx="117">
                  <c:v>7.476626239836473E-2</c:v>
                </c:pt>
                <c:pt idx="118">
                  <c:v>7.6143273696204397E-2</c:v>
                </c:pt>
                <c:pt idx="119">
                  <c:v>7.7537891990131017E-2</c:v>
                </c:pt>
                <c:pt idx="120">
                  <c:v>7.8950158300891152E-2</c:v>
                </c:pt>
                <c:pt idx="121">
                  <c:v>8.0380109056151131E-2</c:v>
                </c:pt>
                <c:pt idx="122">
                  <c:v>8.1827775992139723E-2</c:v>
                </c:pt>
                <c:pt idx="123">
                  <c:v>8.3293186055871354E-2</c:v>
                </c:pt>
                <c:pt idx="124">
                  <c:v>8.4776361308019091E-2</c:v>
                </c:pt>
                <c:pt idx="125">
                  <c:v>8.627731882650834E-2</c:v>
                </c:pt>
                <c:pt idx="126">
                  <c:v>8.7796070610902416E-2</c:v>
                </c:pt>
                <c:pt idx="127">
                  <c:v>8.9332623487651738E-2</c:v>
                </c:pt>
                <c:pt idx="128">
                  <c:v>9.0886979016279568E-2</c:v>
                </c:pt>
                <c:pt idx="129">
                  <c:v>9.2459133396577339E-2</c:v>
                </c:pt>
                <c:pt idx="130">
                  <c:v>9.4049077376883561E-2</c:v>
                </c:pt>
                <c:pt idx="131">
                  <c:v>9.5656796163520588E-2</c:v>
                </c:pt>
                <c:pt idx="132">
                  <c:v>9.7282269331464055E-2</c:v>
                </c:pt>
                <c:pt idx="133">
                  <c:v>9.8925470736320256E-2</c:v>
                </c:pt>
                <c:pt idx="134">
                  <c:v>0.10058636842768708</c:v>
                </c:pt>
                <c:pt idx="135">
                  <c:v>0.10226492456397447</c:v>
                </c:pt>
                <c:pt idx="136">
                  <c:v>0.10396109532876062</c:v>
                </c:pt>
                <c:pt idx="137">
                  <c:v>0.10567483084876002</c:v>
                </c:pt>
                <c:pt idx="138">
                  <c:v>0.10740607511348019</c:v>
                </c:pt>
                <c:pt idx="139">
                  <c:v>0.1091547658966437</c:v>
                </c:pt>
                <c:pt idx="140">
                  <c:v>0.11092083467945185</c:v>
                </c:pt>
                <c:pt idx="141">
                  <c:v>0.1127042065757668</c:v>
                </c:pt>
                <c:pt idx="142">
                  <c:v>0.11450480025928861</c:v>
                </c:pt>
                <c:pt idx="143">
                  <c:v>0.11632252789280326</c:v>
                </c:pt>
                <c:pt idx="144">
                  <c:v>0.11815729505957842</c:v>
                </c:pt>
                <c:pt idx="145">
                  <c:v>0.12000900069698173</c:v>
                </c:pt>
                <c:pt idx="146">
                  <c:v>0.12187753703239786</c:v>
                </c:pt>
                <c:pt idx="147">
                  <c:v>0.12376278952151917</c:v>
                </c:pt>
                <c:pt idx="148">
                  <c:v>0.12566463678908416</c:v>
                </c:pt>
                <c:pt idx="149">
                  <c:v>0.12758295057213787</c:v>
                </c:pt>
                <c:pt idx="150">
                  <c:v>0.12951759566588769</c:v>
                </c:pt>
                <c:pt idx="151">
                  <c:v>0.13146842987222696</c:v>
                </c:pt>
                <c:pt idx="152">
                  <c:v>0.1334353039509982</c:v>
                </c:pt>
                <c:pt idx="153">
                  <c:v>0.13541806157406713</c:v>
                </c:pt>
                <c:pt idx="154">
                  <c:v>0.13741653928227759</c:v>
                </c:pt>
                <c:pt idx="155">
                  <c:v>0.13943056644535604</c:v>
                </c:pt>
                <c:pt idx="156">
                  <c:v>0.14145996522483456</c:v>
                </c:pt>
                <c:pt idx="157">
                  <c:v>0.14350455054005812</c:v>
                </c:pt>
                <c:pt idx="158">
                  <c:v>0.14556413003734331</c:v>
                </c:pt>
                <c:pt idx="159">
                  <c:v>0.14763850406235141</c:v>
                </c:pt>
                <c:pt idx="160">
                  <c:v>0.14972746563574052</c:v>
                </c:pt>
                <c:pt idx="161">
                  <c:v>0.1518308004321573</c:v>
                </c:pt>
                <c:pt idx="162">
                  <c:v>0.15394828676262928</c:v>
                </c:pt>
                <c:pt idx="163">
                  <c:v>0.15607969556041643</c:v>
                </c:pt>
                <c:pt idx="164">
                  <c:v>0.15822479037037859</c:v>
                </c:pt>
                <c:pt idx="165">
                  <c:v>0.16038332734191513</c:v>
                </c:pt>
                <c:pt idx="166">
                  <c:v>0.16255505522552963</c:v>
                </c:pt>
                <c:pt idx="167">
                  <c:v>0.16473971537307228</c:v>
                </c:pt>
                <c:pt idx="168">
                  <c:v>0.16693704174170929</c:v>
                </c:pt>
                <c:pt idx="169">
                  <c:v>0.16914676090166783</c:v>
                </c:pt>
                <c:pt idx="170">
                  <c:v>0.17136859204780275</c:v>
                </c:pt>
                <c:pt idx="171">
                  <c:v>0.17360224701502835</c:v>
                </c:pt>
                <c:pt idx="172">
                  <c:v>0.17584743029765773</c:v>
                </c:pt>
                <c:pt idx="173">
                  <c:v>0.17810383907268892</c:v>
                </c:pt>
                <c:pt idx="174">
                  <c:v>0.18037116322707564</c:v>
                </c:pt>
                <c:pt idx="175">
                  <c:v>0.1826490853890172</c:v>
                </c:pt>
                <c:pt idx="176">
                  <c:v>0.18493728096330059</c:v>
                </c:pt>
                <c:pt idx="177">
                  <c:v>0.18723541817072478</c:v>
                </c:pt>
                <c:pt idx="178">
                  <c:v>0.18954315809163547</c:v>
                </c:pt>
                <c:pt idx="179">
                  <c:v>0.19186015471359458</c:v>
                </c:pt>
                <c:pt idx="180">
                  <c:v>0.19418605498320815</c:v>
                </c:pt>
                <c:pt idx="181">
                  <c:v>0.19652049886213172</c:v>
                </c:pt>
                <c:pt idx="182">
                  <c:v>0.19886311938727108</c:v>
                </c:pt>
                <c:pt idx="183">
                  <c:v>0.20121354273519254</c:v>
                </c:pt>
                <c:pt idx="184">
                  <c:v>0.20357138829075461</c:v>
                </c:pt>
                <c:pt idx="185">
                  <c:v>0.20593626871996987</c:v>
                </c:pt>
                <c:pt idx="186">
                  <c:v>0.20830779004710348</c:v>
                </c:pt>
                <c:pt idx="187">
                  <c:v>0.21068555173601042</c:v>
                </c:pt>
                <c:pt idx="188">
                  <c:v>0.21306914677571298</c:v>
                </c:pt>
                <c:pt idx="189">
                  <c:v>0.21545816177021482</c:v>
                </c:pt>
                <c:pt idx="190">
                  <c:v>0.21785217703254561</c:v>
                </c:pt>
                <c:pt idx="191">
                  <c:v>0.22025076668302834</c:v>
                </c:pt>
                <c:pt idx="192">
                  <c:v>0.22265349875175622</c:v>
                </c:pt>
                <c:pt idx="193">
                  <c:v>0.22505993528526475</c:v>
                </c:pt>
                <c:pt idx="194">
                  <c:v>0.22746963245738094</c:v>
                </c:pt>
                <c:pt idx="195">
                  <c:v>0.2298821406842281</c:v>
                </c:pt>
                <c:pt idx="196">
                  <c:v>0.23229700474336126</c:v>
                </c:pt>
                <c:pt idx="197">
                  <c:v>0.23471376389700688</c:v>
                </c:pt>
                <c:pt idx="198">
                  <c:v>0.23713195201937465</c:v>
                </c:pt>
                <c:pt idx="199">
                  <c:v>0.23955109772800845</c:v>
                </c:pt>
                <c:pt idx="200">
                  <c:v>0.2419707245191384</c:v>
                </c:pt>
                <c:pt idx="201">
                  <c:v>0.24439035090699465</c:v>
                </c:pt>
                <c:pt idx="202">
                  <c:v>0.24680949056703777</c:v>
                </c:pt>
                <c:pt idx="203">
                  <c:v>0.24922765248306097</c:v>
                </c:pt>
                <c:pt idx="204">
                  <c:v>0.25164434109811218</c:v>
                </c:pt>
                <c:pt idx="205">
                  <c:v>0.25405905646918409</c:v>
                </c:pt>
                <c:pt idx="206">
                  <c:v>0.25647129442561545</c:v>
                </c:pt>
                <c:pt idx="207">
                  <c:v>0.25888054673114397</c:v>
                </c:pt>
                <c:pt idx="208">
                  <c:v>0.26128630124954827</c:v>
                </c:pt>
                <c:pt idx="209">
                  <c:v>0.2636880421138133</c:v>
                </c:pt>
                <c:pt idx="210">
                  <c:v>0.26608524989874993</c:v>
                </c:pt>
                <c:pt idx="211">
                  <c:v>0.26847740179699753</c:v>
                </c:pt>
                <c:pt idx="212">
                  <c:v>0.27086397179833316</c:v>
                </c:pt>
                <c:pt idx="213">
                  <c:v>0.27324443087221145</c:v>
                </c:pt>
                <c:pt idx="214">
                  <c:v>0.27561824715345185</c:v>
                </c:pt>
                <c:pt idx="215">
                  <c:v>0.2779848861309917</c:v>
                </c:pt>
                <c:pt idx="216">
                  <c:v>0.28034381083961579</c:v>
                </c:pt>
                <c:pt idx="217">
                  <c:v>0.28269448205457548</c:v>
                </c:pt>
                <c:pt idx="218">
                  <c:v>0.28503635848900249</c:v>
                </c:pt>
                <c:pt idx="219">
                  <c:v>0.28736889699402357</c:v>
                </c:pt>
                <c:pt idx="220">
                  <c:v>0.28969155276147807</c:v>
                </c:pt>
                <c:pt idx="221">
                  <c:v>0.29200377952913675</c:v>
                </c:pt>
                <c:pt idx="222">
                  <c:v>0.29430502978832052</c:v>
                </c:pt>
                <c:pt idx="223">
                  <c:v>0.2965947549938111</c:v>
                </c:pt>
                <c:pt idx="224">
                  <c:v>0.2988724057759482</c:v>
                </c:pt>
                <c:pt idx="225">
                  <c:v>0.30113743215479988</c:v>
                </c:pt>
                <c:pt idx="226">
                  <c:v>0.30338928375629559</c:v>
                </c:pt>
                <c:pt idx="227">
                  <c:v>0.30562741003020538</c:v>
                </c:pt>
                <c:pt idx="228">
                  <c:v>0.30785126046984851</c:v>
                </c:pt>
                <c:pt idx="229">
                  <c:v>0.31006028483341169</c:v>
                </c:pt>
                <c:pt idx="230">
                  <c:v>0.31225393336675689</c:v>
                </c:pt>
                <c:pt idx="231">
                  <c:v>0.31443165702759296</c:v>
                </c:pt>
                <c:pt idx="232">
                  <c:v>0.31659290771088849</c:v>
                </c:pt>
                <c:pt idx="233">
                  <c:v>0.31873713847539725</c:v>
                </c:pt>
                <c:pt idx="234">
                  <c:v>0.32086380377116824</c:v>
                </c:pt>
                <c:pt idx="235">
                  <c:v>0.3229723596679101</c:v>
                </c:pt>
                <c:pt idx="236">
                  <c:v>0.32506226408407796</c:v>
                </c:pt>
                <c:pt idx="237">
                  <c:v>0.32713297701655031</c:v>
                </c:pt>
                <c:pt idx="238">
                  <c:v>0.32918396077076073</c:v>
                </c:pt>
                <c:pt idx="239">
                  <c:v>0.33121468019114891</c:v>
                </c:pt>
                <c:pt idx="240">
                  <c:v>0.33322460289179567</c:v>
                </c:pt>
                <c:pt idx="241">
                  <c:v>0.33521319948710215</c:v>
                </c:pt>
                <c:pt idx="242">
                  <c:v>0.33717994382237665</c:v>
                </c:pt>
                <c:pt idx="243">
                  <c:v>0.33912431320418829</c:v>
                </c:pt>
                <c:pt idx="244">
                  <c:v>0.34104578863034873</c:v>
                </c:pt>
                <c:pt idx="245">
                  <c:v>0.34294385501938013</c:v>
                </c:pt>
                <c:pt idx="246">
                  <c:v>0.34481800143932961</c:v>
                </c:pt>
                <c:pt idx="247">
                  <c:v>0.34666772133578794</c:v>
                </c:pt>
                <c:pt idx="248">
                  <c:v>0.34849251275897092</c:v>
                </c:pt>
                <c:pt idx="249">
                  <c:v>0.35029187858972227</c:v>
                </c:pt>
                <c:pt idx="250">
                  <c:v>0.35206532676429597</c:v>
                </c:pt>
                <c:pt idx="251">
                  <c:v>0.3538123704977762</c:v>
                </c:pt>
                <c:pt idx="252">
                  <c:v>0.35553252850599371</c:v>
                </c:pt>
                <c:pt idx="253">
                  <c:v>0.35722532522579747</c:v>
                </c:pt>
                <c:pt idx="254">
                  <c:v>0.35889029103354136</c:v>
                </c:pt>
                <c:pt idx="255">
                  <c:v>0.36052696246164473</c:v>
                </c:pt>
                <c:pt idx="256">
                  <c:v>0.36213488241308905</c:v>
                </c:pt>
                <c:pt idx="257">
                  <c:v>0.36371360037371031</c:v>
                </c:pt>
                <c:pt idx="258">
                  <c:v>0.36526267262215084</c:v>
                </c:pt>
                <c:pt idx="259">
                  <c:v>0.36678166243733312</c:v>
                </c:pt>
                <c:pt idx="260">
                  <c:v>0.36827014030332039</c:v>
                </c:pt>
                <c:pt idx="261">
                  <c:v>0.36972768411142948</c:v>
                </c:pt>
                <c:pt idx="262">
                  <c:v>0.3711538793594632</c:v>
                </c:pt>
                <c:pt idx="263">
                  <c:v>0.37254831934793065</c:v>
                </c:pt>
                <c:pt idx="264">
                  <c:v>0.3739106053731257</c:v>
                </c:pt>
                <c:pt idx="265">
                  <c:v>0.37524034691693531</c:v>
                </c:pt>
                <c:pt idx="266">
                  <c:v>0.37653716183325142</c:v>
                </c:pt>
                <c:pt idx="267">
                  <c:v>0.37780067653086213</c:v>
                </c:pt>
                <c:pt idx="268">
                  <c:v>0.37903052615269928</c:v>
                </c:pt>
                <c:pt idx="269">
                  <c:v>0.38022635475132255</c:v>
                </c:pt>
                <c:pt idx="270">
                  <c:v>0.38138781546052181</c:v>
                </c:pt>
                <c:pt idx="271">
                  <c:v>0.38251457066292188</c:v>
                </c:pt>
                <c:pt idx="272">
                  <c:v>0.38360629215347641</c:v>
                </c:pt>
                <c:pt idx="273">
                  <c:v>0.38466266129874072</c:v>
                </c:pt>
                <c:pt idx="274">
                  <c:v>0.38568336919181412</c:v>
                </c:pt>
                <c:pt idx="275">
                  <c:v>0.38666811680284729</c:v>
                </c:pt>
                <c:pt idx="276">
                  <c:v>0.38761661512501228</c:v>
                </c:pt>
                <c:pt idx="277">
                  <c:v>0.38852858531583417</c:v>
                </c:pt>
                <c:pt idx="278">
                  <c:v>0.38940375883378875</c:v>
                </c:pt>
                <c:pt idx="279">
                  <c:v>0.39024187757007267</c:v>
                </c:pt>
                <c:pt idx="280">
                  <c:v>0.39104269397545438</c:v>
                </c:pt>
                <c:pt idx="281">
                  <c:v>0.39180597118211963</c:v>
                </c:pt>
                <c:pt idx="282">
                  <c:v>0.39253148312042752</c:v>
                </c:pt>
                <c:pt idx="283">
                  <c:v>0.39321901463049591</c:v>
                </c:pt>
                <c:pt idx="284">
                  <c:v>0.3938683615685396</c:v>
                </c:pt>
                <c:pt idx="285">
                  <c:v>0.39447933090788773</c:v>
                </c:pt>
                <c:pt idx="286">
                  <c:v>0.3950517408346102</c:v>
                </c:pt>
                <c:pt idx="287">
                  <c:v>0.39558542083768639</c:v>
                </c:pt>
                <c:pt idx="288">
                  <c:v>0.39608021179365516</c:v>
                </c:pt>
                <c:pt idx="289">
                  <c:v>0.39653596604568492</c:v>
                </c:pt>
                <c:pt idx="290">
                  <c:v>0.39695254747701098</c:v>
                </c:pt>
                <c:pt idx="291">
                  <c:v>0.39732983157868762</c:v>
                </c:pt>
                <c:pt idx="292">
                  <c:v>0.39766770551160824</c:v>
                </c:pt>
                <c:pt idx="293">
                  <c:v>0.39796606816275049</c:v>
                </c:pt>
                <c:pt idx="294">
                  <c:v>0.39822483019560645</c:v>
                </c:pt>
                <c:pt idx="295">
                  <c:v>0.39844391409476365</c:v>
                </c:pt>
                <c:pt idx="296">
                  <c:v>0.3986232542046047</c:v>
                </c:pt>
                <c:pt idx="297">
                  <c:v>0.39876279676209947</c:v>
                </c:pt>
                <c:pt idx="298">
                  <c:v>0.39886249992366596</c:v>
                </c:pt>
                <c:pt idx="299">
                  <c:v>0.39892233378608211</c:v>
                </c:pt>
                <c:pt idx="300">
                  <c:v>0.3989422804014327</c:v>
                </c:pt>
                <c:pt idx="301">
                  <c:v>0.39892233378608222</c:v>
                </c:pt>
                <c:pt idx="302">
                  <c:v>0.39886249992366629</c:v>
                </c:pt>
                <c:pt idx="303">
                  <c:v>0.39876279676209991</c:v>
                </c:pt>
                <c:pt idx="304">
                  <c:v>0.39862325420460532</c:v>
                </c:pt>
                <c:pt idx="305">
                  <c:v>0.39844391409476437</c:v>
                </c:pt>
                <c:pt idx="306">
                  <c:v>0.39822483019560739</c:v>
                </c:pt>
                <c:pt idx="307">
                  <c:v>0.3979660681627516</c:v>
                </c:pt>
                <c:pt idx="308">
                  <c:v>0.39766770551160951</c:v>
                </c:pt>
                <c:pt idx="309">
                  <c:v>0.39732983157868906</c:v>
                </c:pt>
                <c:pt idx="310">
                  <c:v>0.39695254747701259</c:v>
                </c:pt>
                <c:pt idx="311">
                  <c:v>0.39653596604568664</c:v>
                </c:pt>
                <c:pt idx="312">
                  <c:v>0.39608021179365704</c:v>
                </c:pt>
                <c:pt idx="313">
                  <c:v>0.39558542083768844</c:v>
                </c:pt>
                <c:pt idx="314">
                  <c:v>0.39505174083461236</c:v>
                </c:pt>
                <c:pt idx="315">
                  <c:v>0.39447933090789011</c:v>
                </c:pt>
                <c:pt idx="316">
                  <c:v>0.39386836156854205</c:v>
                </c:pt>
                <c:pt idx="317">
                  <c:v>0.39321901463049852</c:v>
                </c:pt>
                <c:pt idx="318">
                  <c:v>0.39253148312043029</c:v>
                </c:pt>
                <c:pt idx="319">
                  <c:v>0.39180597118212257</c:v>
                </c:pt>
                <c:pt idx="320">
                  <c:v>0.39104269397545743</c:v>
                </c:pt>
                <c:pt idx="321">
                  <c:v>0.39024187757007589</c:v>
                </c:pt>
                <c:pt idx="322">
                  <c:v>0.38940375883379214</c:v>
                </c:pt>
                <c:pt idx="323">
                  <c:v>0.38852858531583767</c:v>
                </c:pt>
                <c:pt idx="324">
                  <c:v>0.387616615125016</c:v>
                </c:pt>
                <c:pt idx="325">
                  <c:v>0.38666811680285113</c:v>
                </c:pt>
                <c:pt idx="326">
                  <c:v>0.38568336919181806</c:v>
                </c:pt>
                <c:pt idx="327">
                  <c:v>0.38466266129874482</c:v>
                </c:pt>
                <c:pt idx="328">
                  <c:v>0.38360629215348063</c:v>
                </c:pt>
                <c:pt idx="329">
                  <c:v>0.38251457066292621</c:v>
                </c:pt>
                <c:pt idx="330">
                  <c:v>0.38138781546052636</c:v>
                </c:pt>
                <c:pt idx="331">
                  <c:v>0.38022635475132721</c:v>
                </c:pt>
                <c:pt idx="332">
                  <c:v>0.37903052615270405</c:v>
                </c:pt>
                <c:pt idx="333">
                  <c:v>0.37780067653086702</c:v>
                </c:pt>
                <c:pt idx="334">
                  <c:v>0.37653716183325647</c:v>
                </c:pt>
                <c:pt idx="335">
                  <c:v>0.37524034691694047</c:v>
                </c:pt>
                <c:pt idx="336">
                  <c:v>0.37391060537313103</c:v>
                </c:pt>
                <c:pt idx="337">
                  <c:v>0.37254831934793609</c:v>
                </c:pt>
                <c:pt idx="338">
                  <c:v>0.37115387935946875</c:v>
                </c:pt>
                <c:pt idx="339">
                  <c:v>0.36972768411143514</c:v>
                </c:pt>
                <c:pt idx="340">
                  <c:v>0.36827014030332622</c:v>
                </c:pt>
                <c:pt idx="341">
                  <c:v>0.36678166243733906</c:v>
                </c:pt>
                <c:pt idx="342">
                  <c:v>0.36526267262215689</c:v>
                </c:pt>
                <c:pt idx="343">
                  <c:v>0.36371360037371647</c:v>
                </c:pt>
                <c:pt idx="344">
                  <c:v>0.36213488241309533</c:v>
                </c:pt>
                <c:pt idx="345">
                  <c:v>0.36052696246165111</c:v>
                </c:pt>
                <c:pt idx="346">
                  <c:v>0.3588902910335478</c:v>
                </c:pt>
                <c:pt idx="347">
                  <c:v>0.35722532522580408</c:v>
                </c:pt>
                <c:pt idx="348">
                  <c:v>0.35553252850600042</c:v>
                </c:pt>
                <c:pt idx="349">
                  <c:v>0.35381237049778308</c:v>
                </c:pt>
                <c:pt idx="350">
                  <c:v>0.35206532676430291</c:v>
                </c:pt>
                <c:pt idx="351">
                  <c:v>0.35029187858972927</c:v>
                </c:pt>
                <c:pt idx="352">
                  <c:v>0.34849251275897802</c:v>
                </c:pt>
                <c:pt idx="353">
                  <c:v>0.34666772133579515</c:v>
                </c:pt>
                <c:pt idx="354">
                  <c:v>0.344818001439337</c:v>
                </c:pt>
                <c:pt idx="355">
                  <c:v>0.34294385501938757</c:v>
                </c:pt>
                <c:pt idx="356">
                  <c:v>0.34104578863035623</c:v>
                </c:pt>
                <c:pt idx="357">
                  <c:v>0.33912431320419595</c:v>
                </c:pt>
                <c:pt idx="358">
                  <c:v>0.33717994382238431</c:v>
                </c:pt>
                <c:pt idx="359">
                  <c:v>0.33521319948710998</c:v>
                </c:pt>
                <c:pt idx="360">
                  <c:v>0.33322460289180356</c:v>
                </c:pt>
                <c:pt idx="361">
                  <c:v>0.33121468019115685</c:v>
                </c:pt>
                <c:pt idx="362">
                  <c:v>0.32918396077076872</c:v>
                </c:pt>
                <c:pt idx="363">
                  <c:v>0.32713297701655847</c:v>
                </c:pt>
                <c:pt idx="364">
                  <c:v>0.32506226408408612</c:v>
                </c:pt>
                <c:pt idx="365">
                  <c:v>0.32297235966791837</c:v>
                </c:pt>
                <c:pt idx="366">
                  <c:v>0.32086380377117657</c:v>
                </c:pt>
                <c:pt idx="367">
                  <c:v>0.31873713847540569</c:v>
                </c:pt>
                <c:pt idx="368">
                  <c:v>0.31659290771089699</c:v>
                </c:pt>
                <c:pt idx="369">
                  <c:v>0.31443165702760151</c:v>
                </c:pt>
                <c:pt idx="370">
                  <c:v>0.31225393336676549</c:v>
                </c:pt>
                <c:pt idx="371">
                  <c:v>0.31006028483342041</c:v>
                </c:pt>
                <c:pt idx="372">
                  <c:v>0.30785126046985722</c:v>
                </c:pt>
                <c:pt idx="373">
                  <c:v>0.30562741003021421</c:v>
                </c:pt>
                <c:pt idx="374">
                  <c:v>0.30338928375630442</c:v>
                </c:pt>
                <c:pt idx="375">
                  <c:v>0.30113743215480876</c:v>
                </c:pt>
                <c:pt idx="376">
                  <c:v>0.29887240577595714</c:v>
                </c:pt>
                <c:pt idx="377">
                  <c:v>0.2965947549938201</c:v>
                </c:pt>
                <c:pt idx="378">
                  <c:v>0.29430502978832956</c:v>
                </c:pt>
                <c:pt idx="379">
                  <c:v>0.29200377952914591</c:v>
                </c:pt>
                <c:pt idx="380">
                  <c:v>0.28969155276148717</c:v>
                </c:pt>
                <c:pt idx="381">
                  <c:v>0.28736889699403279</c:v>
                </c:pt>
                <c:pt idx="382">
                  <c:v>0.28503635848901171</c:v>
                </c:pt>
                <c:pt idx="383">
                  <c:v>0.28269448205458475</c:v>
                </c:pt>
                <c:pt idx="384">
                  <c:v>0.28034381083962506</c:v>
                </c:pt>
                <c:pt idx="385">
                  <c:v>0.27798488613100097</c:v>
                </c:pt>
                <c:pt idx="386">
                  <c:v>0.27561824715346123</c:v>
                </c:pt>
                <c:pt idx="387">
                  <c:v>0.27324443087222078</c:v>
                </c:pt>
                <c:pt idx="388">
                  <c:v>0.2708639717983426</c:v>
                </c:pt>
                <c:pt idx="389">
                  <c:v>0.26847740179700696</c:v>
                </c:pt>
                <c:pt idx="390">
                  <c:v>0.26608524989875937</c:v>
                </c:pt>
                <c:pt idx="391">
                  <c:v>0.26368804211382274</c:v>
                </c:pt>
                <c:pt idx="392">
                  <c:v>0.26128630124955771</c:v>
                </c:pt>
                <c:pt idx="393">
                  <c:v>0.2588805467311534</c:v>
                </c:pt>
                <c:pt idx="394">
                  <c:v>0.25647129442562494</c:v>
                </c:pt>
                <c:pt idx="395">
                  <c:v>0.25405905646919358</c:v>
                </c:pt>
                <c:pt idx="396">
                  <c:v>0.25164434109812167</c:v>
                </c:pt>
                <c:pt idx="397">
                  <c:v>0.24922765248307049</c:v>
                </c:pt>
                <c:pt idx="398">
                  <c:v>0.24680949056704735</c:v>
                </c:pt>
                <c:pt idx="399">
                  <c:v>0.24439035090700417</c:v>
                </c:pt>
                <c:pt idx="400">
                  <c:v>0.24197072451914797</c:v>
                </c:pt>
                <c:pt idx="401">
                  <c:v>0.239551097728018</c:v>
                </c:pt>
                <c:pt idx="402">
                  <c:v>0.2371319520193842</c:v>
                </c:pt>
                <c:pt idx="403">
                  <c:v>0.23471376389701643</c:v>
                </c:pt>
                <c:pt idx="404">
                  <c:v>0.23229700474337078</c:v>
                </c:pt>
                <c:pt idx="405">
                  <c:v>0.22988214068423762</c:v>
                </c:pt>
                <c:pt idx="406">
                  <c:v>0.22746963245739049</c:v>
                </c:pt>
                <c:pt idx="407">
                  <c:v>0.22505993528527427</c:v>
                </c:pt>
                <c:pt idx="408">
                  <c:v>0.22265349875176574</c:v>
                </c:pt>
                <c:pt idx="409">
                  <c:v>0.22025076668303786</c:v>
                </c:pt>
                <c:pt idx="410">
                  <c:v>0.21785217703255511</c:v>
                </c:pt>
                <c:pt idx="411">
                  <c:v>0.21545816177022425</c:v>
                </c:pt>
                <c:pt idx="412">
                  <c:v>0.21306914677572242</c:v>
                </c:pt>
                <c:pt idx="413">
                  <c:v>0.2106855517360198</c:v>
                </c:pt>
                <c:pt idx="414">
                  <c:v>0.20830779004711286</c:v>
                </c:pt>
                <c:pt idx="415">
                  <c:v>0.20593626871997925</c:v>
                </c:pt>
                <c:pt idx="416">
                  <c:v>0.2035713882907639</c:v>
                </c:pt>
                <c:pt idx="417">
                  <c:v>0.20121354273520184</c:v>
                </c:pt>
                <c:pt idx="418">
                  <c:v>0.19886311938728035</c:v>
                </c:pt>
                <c:pt idx="419">
                  <c:v>0.19652049886214093</c:v>
                </c:pt>
                <c:pt idx="420">
                  <c:v>0.19418605498321734</c:v>
                </c:pt>
                <c:pt idx="421">
                  <c:v>0.19186015471360376</c:v>
                </c:pt>
                <c:pt idx="422">
                  <c:v>0.1895431580916446</c:v>
                </c:pt>
                <c:pt idx="423">
                  <c:v>0.18723541817073389</c:v>
                </c:pt>
                <c:pt idx="424">
                  <c:v>0.18493728096330964</c:v>
                </c:pt>
                <c:pt idx="425">
                  <c:v>0.18264908538902622</c:v>
                </c:pt>
                <c:pt idx="426">
                  <c:v>0.18037116322708463</c:v>
                </c:pt>
                <c:pt idx="427">
                  <c:v>0.17810383907269786</c:v>
                </c:pt>
                <c:pt idx="428">
                  <c:v>0.17584743029766661</c:v>
                </c:pt>
                <c:pt idx="429">
                  <c:v>0.17360224701503721</c:v>
                </c:pt>
                <c:pt idx="430">
                  <c:v>0.17136859204781155</c:v>
                </c:pt>
                <c:pt idx="431">
                  <c:v>0.16914676090167657</c:v>
                </c:pt>
                <c:pt idx="432">
                  <c:v>0.16693704174171795</c:v>
                </c:pt>
                <c:pt idx="433">
                  <c:v>0.16473971537308094</c:v>
                </c:pt>
                <c:pt idx="434">
                  <c:v>0.16255505522553826</c:v>
                </c:pt>
                <c:pt idx="435">
                  <c:v>0.16038332734192368</c:v>
                </c:pt>
                <c:pt idx="436">
                  <c:v>0.15822479037038711</c:v>
                </c:pt>
                <c:pt idx="437">
                  <c:v>0.15607969556042486</c:v>
                </c:pt>
                <c:pt idx="438">
                  <c:v>0.15394828676263769</c:v>
                </c:pt>
                <c:pt idx="439">
                  <c:v>0.15183080043216562</c:v>
                </c:pt>
                <c:pt idx="440">
                  <c:v>0.14972746563574879</c:v>
                </c:pt>
                <c:pt idx="441">
                  <c:v>0.14763850406235962</c:v>
                </c:pt>
                <c:pt idx="442">
                  <c:v>0.1455641300373515</c:v>
                </c:pt>
                <c:pt idx="443">
                  <c:v>0.14350455054006625</c:v>
                </c:pt>
                <c:pt idx="444">
                  <c:v>0.14145996522484261</c:v>
                </c:pt>
                <c:pt idx="445">
                  <c:v>0.13943056644536403</c:v>
                </c:pt>
                <c:pt idx="446">
                  <c:v>0.1374165392822855</c:v>
                </c:pt>
                <c:pt idx="447">
                  <c:v>0.13541806157407499</c:v>
                </c:pt>
                <c:pt idx="448">
                  <c:v>0.13343530395100597</c:v>
                </c:pt>
                <c:pt idx="449">
                  <c:v>0.13146842987223467</c:v>
                </c:pt>
                <c:pt idx="450">
                  <c:v>0.12951759566589535</c:v>
                </c:pt>
                <c:pt idx="451">
                  <c:v>0.12758295057214547</c:v>
                </c:pt>
                <c:pt idx="452">
                  <c:v>0.1256646367890917</c:v>
                </c:pt>
                <c:pt idx="453">
                  <c:v>0.12376278952152665</c:v>
                </c:pt>
                <c:pt idx="454">
                  <c:v>0.12187753703240528</c:v>
                </c:pt>
                <c:pt idx="455">
                  <c:v>0.12000900069698908</c:v>
                </c:pt>
                <c:pt idx="456">
                  <c:v>0.11815729505958571</c:v>
                </c:pt>
                <c:pt idx="457">
                  <c:v>0.1163225278928105</c:v>
                </c:pt>
                <c:pt idx="458">
                  <c:v>0.11450480025929574</c:v>
                </c:pt>
                <c:pt idx="459">
                  <c:v>0.1127042065757739</c:v>
                </c:pt>
                <c:pt idx="460">
                  <c:v>0.11092083467945886</c:v>
                </c:pt>
                <c:pt idx="461">
                  <c:v>0.10915476589665063</c:v>
                </c:pt>
                <c:pt idx="462">
                  <c:v>0.10740607511348704</c:v>
                </c:pt>
                <c:pt idx="463">
                  <c:v>0.10567483084876682</c:v>
                </c:pt>
                <c:pt idx="464">
                  <c:v>0.10396109532876735</c:v>
                </c:pt>
                <c:pt idx="465">
                  <c:v>0.10226492456398113</c:v>
                </c:pt>
                <c:pt idx="466">
                  <c:v>0.10058636842769365</c:v>
                </c:pt>
                <c:pt idx="467">
                  <c:v>9.8925470736326779E-2</c:v>
                </c:pt>
                <c:pt idx="468">
                  <c:v>9.7282269331470522E-2</c:v>
                </c:pt>
                <c:pt idx="469">
                  <c:v>9.5656796163526986E-2</c:v>
                </c:pt>
                <c:pt idx="470">
                  <c:v>9.4049077376889889E-2</c:v>
                </c:pt>
                <c:pt idx="471">
                  <c:v>9.2459133396583598E-2</c:v>
                </c:pt>
                <c:pt idx="472">
                  <c:v>9.0886979016285743E-2</c:v>
                </c:pt>
                <c:pt idx="473">
                  <c:v>8.9332623487657845E-2</c:v>
                </c:pt>
                <c:pt idx="474">
                  <c:v>8.7796070610908467E-2</c:v>
                </c:pt>
                <c:pt idx="475">
                  <c:v>8.6277318826514293E-2</c:v>
                </c:pt>
                <c:pt idx="476">
                  <c:v>8.4776361308024975E-2</c:v>
                </c:pt>
                <c:pt idx="477">
                  <c:v>8.3293186055877183E-2</c:v>
                </c:pt>
                <c:pt idx="478">
                  <c:v>8.1827775992145482E-2</c:v>
                </c:pt>
                <c:pt idx="479">
                  <c:v>8.0380109056156807E-2</c:v>
                </c:pt>
                <c:pt idx="480">
                  <c:v>7.8950158300896786E-2</c:v>
                </c:pt>
                <c:pt idx="481">
                  <c:v>7.7537891990136568E-2</c:v>
                </c:pt>
                <c:pt idx="482">
                  <c:v>7.6143273696209865E-2</c:v>
                </c:pt>
                <c:pt idx="483">
                  <c:v>7.4766262398370115E-2</c:v>
                </c:pt>
                <c:pt idx="484">
                  <c:v>7.3406812581659361E-2</c:v>
                </c:pt>
                <c:pt idx="485">
                  <c:v>7.2064874336220441E-2</c:v>
                </c:pt>
                <c:pt idx="486">
                  <c:v>7.0740393456985795E-2</c:v>
                </c:pt>
                <c:pt idx="487">
                  <c:v>6.9433311543676587E-2</c:v>
                </c:pt>
                <c:pt idx="488">
                  <c:v>6.8143566101046937E-2</c:v>
                </c:pt>
                <c:pt idx="489">
                  <c:v>6.6871090639309461E-2</c:v>
                </c:pt>
                <c:pt idx="490">
                  <c:v>6.5615814774678871E-2</c:v>
                </c:pt>
                <c:pt idx="491">
                  <c:v>6.4377664329971607E-2</c:v>
                </c:pt>
                <c:pt idx="492">
                  <c:v>6.3156561435200861E-2</c:v>
                </c:pt>
                <c:pt idx="493">
                  <c:v>6.1952424628107357E-2</c:v>
                </c:pt>
                <c:pt idx="494">
                  <c:v>6.0765168954566927E-2</c:v>
                </c:pt>
                <c:pt idx="495">
                  <c:v>5.9594706068818198E-2</c:v>
                </c:pt>
                <c:pt idx="496">
                  <c:v>5.8440944333453551E-2</c:v>
                </c:pt>
                <c:pt idx="497">
                  <c:v>5.7303788919119192E-2</c:v>
                </c:pt>
                <c:pt idx="498">
                  <c:v>5.6183141903870061E-2</c:v>
                </c:pt>
                <c:pt idx="499">
                  <c:v>5.5078902372127765E-2</c:v>
                </c:pt>
                <c:pt idx="500">
                  <c:v>5.399096651319002E-2</c:v>
                </c:pt>
                <c:pt idx="501">
                  <c:v>5.2919227719242241E-2</c:v>
                </c:pt>
                <c:pt idx="502">
                  <c:v>5.1863576682822515E-2</c:v>
                </c:pt>
                <c:pt idx="503">
                  <c:v>5.0823901493693119E-2</c:v>
                </c:pt>
                <c:pt idx="504">
                  <c:v>4.9800087735072718E-2</c:v>
                </c:pt>
                <c:pt idx="505">
                  <c:v>4.8792018579184693E-2</c:v>
                </c:pt>
                <c:pt idx="506">
                  <c:v>4.7799574882078942E-2</c:v>
                </c:pt>
                <c:pt idx="507">
                  <c:v>4.6822635277685057E-2</c:v>
                </c:pt>
                <c:pt idx="508">
                  <c:v>4.5861076271056803E-2</c:v>
                </c:pt>
                <c:pt idx="509">
                  <c:v>4.4914772330768973E-2</c:v>
                </c:pt>
                <c:pt idx="510">
                  <c:v>4.3983595980429072E-2</c:v>
                </c:pt>
                <c:pt idx="511">
                  <c:v>4.3067417889267594E-2</c:v>
                </c:pt>
                <c:pt idx="512">
                  <c:v>4.2166106961772185E-2</c:v>
                </c:pt>
                <c:pt idx="513">
                  <c:v>4.1279530426332256E-2</c:v>
                </c:pt>
                <c:pt idx="514">
                  <c:v>4.0407553922862133E-2</c:v>
                </c:pt>
                <c:pt idx="515">
                  <c:v>3.9550041589372031E-2</c:v>
                </c:pt>
                <c:pt idx="516">
                  <c:v>3.8706856147457426E-2</c:v>
                </c:pt>
                <c:pt idx="517">
                  <c:v>3.787785898667928E-2</c:v>
                </c:pt>
                <c:pt idx="518">
                  <c:v>3.7062910247808264E-2</c:v>
                </c:pt>
                <c:pt idx="519">
                  <c:v>3.6261868904907991E-2</c:v>
                </c:pt>
                <c:pt idx="520">
                  <c:v>3.5474592846233187E-2</c:v>
                </c:pt>
                <c:pt idx="521">
                  <c:v>3.4700938953920561E-2</c:v>
                </c:pt>
                <c:pt idx="522">
                  <c:v>3.3940763182450914E-2</c:v>
                </c:pt>
                <c:pt idx="523">
                  <c:v>3.3193920635862829E-2</c:v>
                </c:pt>
                <c:pt idx="524">
                  <c:v>3.2460265643699145E-2</c:v>
                </c:pt>
                <c:pt idx="525">
                  <c:v>3.1739651835669097E-2</c:v>
                </c:pt>
                <c:pt idx="526">
                  <c:v>3.1031932215009928E-2</c:v>
                </c:pt>
                <c:pt idx="527">
                  <c:v>3.033695923053328E-2</c:v>
                </c:pt>
                <c:pt idx="528">
                  <c:v>2.9654584847342912E-2</c:v>
                </c:pt>
                <c:pt idx="529">
                  <c:v>2.8984660616211036E-2</c:v>
                </c:pt>
                <c:pt idx="530">
                  <c:v>2.8327037741602772E-2</c:v>
                </c:pt>
                <c:pt idx="531">
                  <c:v>2.7681567148338155E-2</c:v>
                </c:pt>
                <c:pt idx="532">
                  <c:v>2.704809954688335E-2</c:v>
                </c:pt>
                <c:pt idx="533">
                  <c:v>2.6426485497263282E-2</c:v>
                </c:pt>
                <c:pt idx="534">
                  <c:v>2.581657547158922E-2</c:v>
                </c:pt>
                <c:pt idx="535">
                  <c:v>2.5218219915195916E-2</c:v>
                </c:pt>
                <c:pt idx="536">
                  <c:v>2.4631269306384006E-2</c:v>
                </c:pt>
                <c:pt idx="537">
                  <c:v>2.4055574214764466E-2</c:v>
                </c:pt>
                <c:pt idx="538">
                  <c:v>2.3490985358202838E-2</c:v>
                </c:pt>
                <c:pt idx="539">
                  <c:v>2.2937353658362154E-2</c:v>
                </c:pt>
                <c:pt idx="540">
                  <c:v>2.2394530294844332E-2</c:v>
                </c:pt>
                <c:pt idx="541">
                  <c:v>2.1862366757930813E-2</c:v>
                </c:pt>
                <c:pt idx="542">
                  <c:v>2.1340714899924187E-2</c:v>
                </c:pt>
                <c:pt idx="543">
                  <c:v>2.0829426985093574E-2</c:v>
                </c:pt>
                <c:pt idx="544">
                  <c:v>2.0328355738227201E-2</c:v>
                </c:pt>
                <c:pt idx="545">
                  <c:v>1.9837354391796676E-2</c:v>
                </c:pt>
                <c:pt idx="546">
                  <c:v>1.9356276731738294E-2</c:v>
                </c:pt>
                <c:pt idx="547">
                  <c:v>1.8884977141857488E-2</c:v>
                </c:pt>
                <c:pt idx="548">
                  <c:v>1.8423310646863349E-2</c:v>
                </c:pt>
                <c:pt idx="549">
                  <c:v>1.7971132954040923E-2</c:v>
                </c:pt>
                <c:pt idx="550">
                  <c:v>1.75283004935698E-2</c:v>
                </c:pt>
                <c:pt idx="551">
                  <c:v>1.7094670457498191E-2</c:v>
                </c:pt>
                <c:pt idx="552">
                  <c:v>1.6670100837382296E-2</c:v>
                </c:pt>
                <c:pt idx="553">
                  <c:v>1.6254450460601713E-2</c:v>
                </c:pt>
                <c:pt idx="554">
                  <c:v>1.5847579025362015E-2</c:v>
                </c:pt>
                <c:pt idx="555">
                  <c:v>1.5449347134396347E-2</c:v>
                </c:pt>
                <c:pt idx="556">
                  <c:v>1.5059616327378615E-2</c:v>
                </c:pt>
                <c:pt idx="557">
                  <c:v>1.4678249112061179E-2</c:v>
                </c:pt>
                <c:pt idx="558">
                  <c:v>1.4305108994150819E-2</c:v>
                </c:pt>
                <c:pt idx="559">
                  <c:v>1.3940060505936927E-2</c:v>
                </c:pt>
                <c:pt idx="560">
                  <c:v>1.3582969233686713E-2</c:v>
                </c:pt>
                <c:pt idx="561">
                  <c:v>1.3233701843822443E-2</c:v>
                </c:pt>
                <c:pt idx="562">
                  <c:v>1.2892126107896369E-2</c:v>
                </c:pt>
                <c:pt idx="563">
                  <c:v>1.255811092637925E-2</c:v>
                </c:pt>
                <c:pt idx="564">
                  <c:v>1.2231526351279002E-2</c:v>
                </c:pt>
                <c:pt idx="565">
                  <c:v>1.1912243607606189E-2</c:v>
                </c:pt>
                <c:pt idx="566">
                  <c:v>1.160013511370356E-2</c:v>
                </c:pt>
                <c:pt idx="567">
                  <c:v>1.1295074500457114E-2</c:v>
                </c:pt>
                <c:pt idx="568">
                  <c:v>1.0996936629406543E-2</c:v>
                </c:pt>
                <c:pt idx="569">
                  <c:v>1.0705597609773132E-2</c:v>
                </c:pt>
                <c:pt idx="570">
                  <c:v>1.0420934814423525E-2</c:v>
                </c:pt>
                <c:pt idx="571">
                  <c:v>1.0142826894787996E-2</c:v>
                </c:pt>
                <c:pt idx="572">
                  <c:v>9.8711537947520391E-3</c:v>
                </c:pt>
                <c:pt idx="573">
                  <c:v>9.6057967635404702E-3</c:v>
                </c:pt>
                <c:pt idx="574">
                  <c:v>9.3466383676131595E-3</c:v>
                </c:pt>
                <c:pt idx="575">
                  <c:v>9.0935625015919098E-3</c:v>
                </c:pt>
                <c:pt idx="576">
                  <c:v>8.8464543982380642E-3</c:v>
                </c:pt>
                <c:pt idx="577">
                  <c:v>8.6052006375004989E-3</c:v>
                </c:pt>
                <c:pt idx="578">
                  <c:v>8.3696891546538397E-3</c:v>
                </c:pt>
                <c:pt idx="579">
                  <c:v>8.1398092475468212E-3</c:v>
                </c:pt>
                <c:pt idx="580">
                  <c:v>7.915451582980744E-3</c:v>
                </c:pt>
                <c:pt idx="581">
                  <c:v>7.6965082022380912E-3</c:v>
                </c:pt>
                <c:pt idx="582">
                  <c:v>7.4828725257813141E-3</c:v>
                </c:pt>
                <c:pt idx="583">
                  <c:v>7.2744393571419598E-3</c:v>
                </c:pt>
                <c:pt idx="584">
                  <c:v>7.0711048860201712E-3</c:v>
                </c:pt>
                <c:pt idx="585">
                  <c:v>6.872766690614685E-3</c:v>
                </c:pt>
                <c:pt idx="586">
                  <c:v>6.6793237392033149E-3</c:v>
                </c:pt>
                <c:pt idx="587">
                  <c:v>6.4906763909940495E-3</c:v>
                </c:pt>
                <c:pt idx="588">
                  <c:v>6.3067263962665997E-3</c:v>
                </c:pt>
                <c:pt idx="589">
                  <c:v>6.1273768958243465E-3</c:v>
                </c:pt>
                <c:pt idx="590">
                  <c:v>5.9525324197764991E-3</c:v>
                </c:pt>
                <c:pt idx="591">
                  <c:v>5.7820988856701096E-3</c:v>
                </c:pt>
                <c:pt idx="592">
                  <c:v>5.6159835959915874E-3</c:v>
                </c:pt>
                <c:pt idx="593">
                  <c:v>5.454095235057156E-3</c:v>
                </c:pt>
                <c:pt idx="594">
                  <c:v>5.2963438653116125E-3</c:v>
                </c:pt>
                <c:pt idx="595">
                  <c:v>5.142640923054523E-3</c:v>
                </c:pt>
                <c:pt idx="596">
                  <c:v>4.9928992136129479E-3</c:v>
                </c:pt>
                <c:pt idx="597">
                  <c:v>4.8470329059795087E-3</c:v>
                </c:pt>
                <c:pt idx="598">
                  <c:v>4.7049575269345265E-3</c:v>
                </c:pt>
                <c:pt idx="599">
                  <c:v>4.5665899546706848E-3</c:v>
                </c:pt>
                <c:pt idx="600">
                  <c:v>4.4318484119385349E-3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C5-4DCC-A967-EF79DCB65F46}"/>
            </c:ext>
          </c:extLst>
        </c:ser>
        <c:ser>
          <c:idx val="1"/>
          <c:order val="5"/>
          <c:spPr>
            <a:solidFill>
              <a:srgbClr val="FF0000"/>
            </a:solidFill>
            <a:ln>
              <a:noFill/>
            </a:ln>
          </c:spPr>
          <c:val>
            <c:numRef>
              <c:f>'2.ToH-TwuandOne'!$H$20:$H$620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0.10226492456398113</c:v>
                </c:pt>
                <c:pt idx="466">
                  <c:v>0.10058636842769365</c:v>
                </c:pt>
                <c:pt idx="467">
                  <c:v>9.8925470736326779E-2</c:v>
                </c:pt>
                <c:pt idx="468">
                  <c:v>9.7282269331470522E-2</c:v>
                </c:pt>
                <c:pt idx="469">
                  <c:v>9.5656796163526986E-2</c:v>
                </c:pt>
                <c:pt idx="470">
                  <c:v>9.4049077376889889E-2</c:v>
                </c:pt>
                <c:pt idx="471">
                  <c:v>9.2459133396583598E-2</c:v>
                </c:pt>
                <c:pt idx="472">
                  <c:v>9.0886979016285743E-2</c:v>
                </c:pt>
                <c:pt idx="473">
                  <c:v>8.9332623487657845E-2</c:v>
                </c:pt>
                <c:pt idx="474">
                  <c:v>8.7796070610908467E-2</c:v>
                </c:pt>
                <c:pt idx="475">
                  <c:v>8.6277318826514293E-2</c:v>
                </c:pt>
                <c:pt idx="476">
                  <c:v>8.4776361308024975E-2</c:v>
                </c:pt>
                <c:pt idx="477">
                  <c:v>8.3293186055877183E-2</c:v>
                </c:pt>
                <c:pt idx="478">
                  <c:v>8.1827775992145482E-2</c:v>
                </c:pt>
                <c:pt idx="479">
                  <c:v>8.0380109056156807E-2</c:v>
                </c:pt>
                <c:pt idx="480">
                  <c:v>7.8950158300896786E-2</c:v>
                </c:pt>
                <c:pt idx="481">
                  <c:v>7.7537891990136568E-2</c:v>
                </c:pt>
                <c:pt idx="482">
                  <c:v>7.6143273696209865E-2</c:v>
                </c:pt>
                <c:pt idx="483">
                  <c:v>7.4766262398370115E-2</c:v>
                </c:pt>
                <c:pt idx="484">
                  <c:v>7.3406812581659361E-2</c:v>
                </c:pt>
                <c:pt idx="485">
                  <c:v>7.2064874336220441E-2</c:v>
                </c:pt>
                <c:pt idx="486">
                  <c:v>7.0740393456985795E-2</c:v>
                </c:pt>
                <c:pt idx="487">
                  <c:v>6.9433311543676587E-2</c:v>
                </c:pt>
                <c:pt idx="488">
                  <c:v>6.8143566101046937E-2</c:v>
                </c:pt>
                <c:pt idx="489">
                  <c:v>6.6871090639309461E-2</c:v>
                </c:pt>
                <c:pt idx="490">
                  <c:v>6.5615814774678871E-2</c:v>
                </c:pt>
                <c:pt idx="491">
                  <c:v>6.4377664329971607E-2</c:v>
                </c:pt>
                <c:pt idx="492">
                  <c:v>6.3156561435200861E-2</c:v>
                </c:pt>
                <c:pt idx="493">
                  <c:v>6.1952424628107357E-2</c:v>
                </c:pt>
                <c:pt idx="494">
                  <c:v>6.0765168954566927E-2</c:v>
                </c:pt>
                <c:pt idx="495">
                  <c:v>5.9594706068818198E-2</c:v>
                </c:pt>
                <c:pt idx="496">
                  <c:v>5.8440944333453551E-2</c:v>
                </c:pt>
                <c:pt idx="497">
                  <c:v>5.7303788919119192E-2</c:v>
                </c:pt>
                <c:pt idx="498">
                  <c:v>5.6183141903870061E-2</c:v>
                </c:pt>
                <c:pt idx="499">
                  <c:v>5.5078902372127765E-2</c:v>
                </c:pt>
                <c:pt idx="500">
                  <c:v>5.399096651319002E-2</c:v>
                </c:pt>
                <c:pt idx="501">
                  <c:v>5.2919227719242241E-2</c:v>
                </c:pt>
                <c:pt idx="502">
                  <c:v>5.1863576682822515E-2</c:v>
                </c:pt>
                <c:pt idx="503">
                  <c:v>5.0823901493693119E-2</c:v>
                </c:pt>
                <c:pt idx="504">
                  <c:v>4.9800087735072718E-2</c:v>
                </c:pt>
                <c:pt idx="505">
                  <c:v>4.8792018579184693E-2</c:v>
                </c:pt>
                <c:pt idx="506">
                  <c:v>4.7799574882078942E-2</c:v>
                </c:pt>
                <c:pt idx="507">
                  <c:v>4.6822635277685057E-2</c:v>
                </c:pt>
                <c:pt idx="508">
                  <c:v>4.5861076271056803E-2</c:v>
                </c:pt>
                <c:pt idx="509">
                  <c:v>4.4914772330768973E-2</c:v>
                </c:pt>
                <c:pt idx="510">
                  <c:v>4.3983595980429072E-2</c:v>
                </c:pt>
                <c:pt idx="511">
                  <c:v>4.3067417889267594E-2</c:v>
                </c:pt>
                <c:pt idx="512">
                  <c:v>4.2166106961772185E-2</c:v>
                </c:pt>
                <c:pt idx="513">
                  <c:v>4.1279530426332256E-2</c:v>
                </c:pt>
                <c:pt idx="514">
                  <c:v>4.0407553922862133E-2</c:v>
                </c:pt>
                <c:pt idx="515">
                  <c:v>3.9550041589372031E-2</c:v>
                </c:pt>
                <c:pt idx="516">
                  <c:v>3.8706856147457426E-2</c:v>
                </c:pt>
                <c:pt idx="517">
                  <c:v>3.787785898667928E-2</c:v>
                </c:pt>
                <c:pt idx="518">
                  <c:v>3.7062910247808264E-2</c:v>
                </c:pt>
                <c:pt idx="519">
                  <c:v>3.6261868904907991E-2</c:v>
                </c:pt>
                <c:pt idx="520">
                  <c:v>3.5474592846233187E-2</c:v>
                </c:pt>
                <c:pt idx="521">
                  <c:v>3.4700938953920561E-2</c:v>
                </c:pt>
                <c:pt idx="522">
                  <c:v>3.3940763182450914E-2</c:v>
                </c:pt>
                <c:pt idx="523">
                  <c:v>3.3193920635862829E-2</c:v>
                </c:pt>
                <c:pt idx="524">
                  <c:v>3.2460265643699145E-2</c:v>
                </c:pt>
                <c:pt idx="525">
                  <c:v>3.1739651835669097E-2</c:v>
                </c:pt>
                <c:pt idx="526">
                  <c:v>3.1031932215009928E-2</c:v>
                </c:pt>
                <c:pt idx="527">
                  <c:v>3.033695923053328E-2</c:v>
                </c:pt>
                <c:pt idx="528">
                  <c:v>2.9654584847342912E-2</c:v>
                </c:pt>
                <c:pt idx="529">
                  <c:v>2.8984660616211036E-2</c:v>
                </c:pt>
                <c:pt idx="530">
                  <c:v>2.8327037741602772E-2</c:v>
                </c:pt>
                <c:pt idx="531">
                  <c:v>2.7681567148338155E-2</c:v>
                </c:pt>
                <c:pt idx="532">
                  <c:v>2.704809954688335E-2</c:v>
                </c:pt>
                <c:pt idx="533">
                  <c:v>2.6426485497263282E-2</c:v>
                </c:pt>
                <c:pt idx="534">
                  <c:v>2.581657547158922E-2</c:v>
                </c:pt>
                <c:pt idx="535">
                  <c:v>2.5218219915195916E-2</c:v>
                </c:pt>
                <c:pt idx="536">
                  <c:v>2.4631269306384006E-2</c:v>
                </c:pt>
                <c:pt idx="537">
                  <c:v>2.4055574214764466E-2</c:v>
                </c:pt>
                <c:pt idx="538">
                  <c:v>2.3490985358202838E-2</c:v>
                </c:pt>
                <c:pt idx="539">
                  <c:v>2.2937353658362154E-2</c:v>
                </c:pt>
                <c:pt idx="540">
                  <c:v>2.2394530294844332E-2</c:v>
                </c:pt>
                <c:pt idx="541">
                  <c:v>2.1862366757930813E-2</c:v>
                </c:pt>
                <c:pt idx="542">
                  <c:v>2.1340714899924187E-2</c:v>
                </c:pt>
                <c:pt idx="543">
                  <c:v>2.0829426985093574E-2</c:v>
                </c:pt>
                <c:pt idx="544">
                  <c:v>2.0328355738227201E-2</c:v>
                </c:pt>
                <c:pt idx="545">
                  <c:v>1.9837354391796676E-2</c:v>
                </c:pt>
                <c:pt idx="546">
                  <c:v>1.9356276731738294E-2</c:v>
                </c:pt>
                <c:pt idx="547">
                  <c:v>1.8884977141857488E-2</c:v>
                </c:pt>
                <c:pt idx="548">
                  <c:v>1.8423310646863349E-2</c:v>
                </c:pt>
                <c:pt idx="549">
                  <c:v>1.7971132954040923E-2</c:v>
                </c:pt>
                <c:pt idx="550">
                  <c:v>1.75283004935698E-2</c:v>
                </c:pt>
                <c:pt idx="551">
                  <c:v>1.7094670457498191E-2</c:v>
                </c:pt>
                <c:pt idx="552">
                  <c:v>1.6670100837382296E-2</c:v>
                </c:pt>
                <c:pt idx="553">
                  <c:v>1.6254450460601713E-2</c:v>
                </c:pt>
                <c:pt idx="554">
                  <c:v>1.5847579025362015E-2</c:v>
                </c:pt>
                <c:pt idx="555">
                  <c:v>1.5449347134396347E-2</c:v>
                </c:pt>
                <c:pt idx="556">
                  <c:v>1.5059616327378615E-2</c:v>
                </c:pt>
                <c:pt idx="557">
                  <c:v>1.4678249112061179E-2</c:v>
                </c:pt>
                <c:pt idx="558">
                  <c:v>1.4305108994150819E-2</c:v>
                </c:pt>
                <c:pt idx="559">
                  <c:v>1.3940060505936927E-2</c:v>
                </c:pt>
                <c:pt idx="560">
                  <c:v>1.3582969233686713E-2</c:v>
                </c:pt>
                <c:pt idx="561">
                  <c:v>1.3233701843822443E-2</c:v>
                </c:pt>
                <c:pt idx="562">
                  <c:v>1.2892126107896369E-2</c:v>
                </c:pt>
                <c:pt idx="563">
                  <c:v>1.255811092637925E-2</c:v>
                </c:pt>
                <c:pt idx="564">
                  <c:v>1.2231526351279002E-2</c:v>
                </c:pt>
                <c:pt idx="565">
                  <c:v>1.1912243607606189E-2</c:v>
                </c:pt>
                <c:pt idx="566">
                  <c:v>1.160013511370356E-2</c:v>
                </c:pt>
                <c:pt idx="567">
                  <c:v>1.1295074500457114E-2</c:v>
                </c:pt>
                <c:pt idx="568">
                  <c:v>1.0996936629406543E-2</c:v>
                </c:pt>
                <c:pt idx="569">
                  <c:v>1.0705597609773132E-2</c:v>
                </c:pt>
                <c:pt idx="570">
                  <c:v>1.0420934814423525E-2</c:v>
                </c:pt>
                <c:pt idx="571">
                  <c:v>1.0142826894787996E-2</c:v>
                </c:pt>
                <c:pt idx="572">
                  <c:v>9.8711537947520391E-3</c:v>
                </c:pt>
                <c:pt idx="573">
                  <c:v>9.6057967635404702E-3</c:v>
                </c:pt>
                <c:pt idx="574">
                  <c:v>9.3466383676131595E-3</c:v>
                </c:pt>
                <c:pt idx="575">
                  <c:v>9.0935625015919098E-3</c:v>
                </c:pt>
                <c:pt idx="576">
                  <c:v>8.8464543982380642E-3</c:v>
                </c:pt>
                <c:pt idx="577">
                  <c:v>8.6052006375004989E-3</c:v>
                </c:pt>
                <c:pt idx="578">
                  <c:v>8.3696891546538397E-3</c:v>
                </c:pt>
                <c:pt idx="579">
                  <c:v>8.1398092475468212E-3</c:v>
                </c:pt>
                <c:pt idx="580">
                  <c:v>7.915451582980744E-3</c:v>
                </c:pt>
                <c:pt idx="581">
                  <c:v>7.6965082022380912E-3</c:v>
                </c:pt>
                <c:pt idx="582">
                  <c:v>7.4828725257813141E-3</c:v>
                </c:pt>
                <c:pt idx="583">
                  <c:v>7.2744393571419598E-3</c:v>
                </c:pt>
                <c:pt idx="584">
                  <c:v>7.0711048860201712E-3</c:v>
                </c:pt>
                <c:pt idx="585">
                  <c:v>6.872766690614685E-3</c:v>
                </c:pt>
                <c:pt idx="586">
                  <c:v>6.6793237392033149E-3</c:v>
                </c:pt>
                <c:pt idx="587">
                  <c:v>6.4906763909940495E-3</c:v>
                </c:pt>
                <c:pt idx="588">
                  <c:v>6.3067263962665997E-3</c:v>
                </c:pt>
                <c:pt idx="589">
                  <c:v>6.1273768958243465E-3</c:v>
                </c:pt>
                <c:pt idx="590">
                  <c:v>5.9525324197764991E-3</c:v>
                </c:pt>
                <c:pt idx="591">
                  <c:v>5.7820988856701096E-3</c:v>
                </c:pt>
                <c:pt idx="592">
                  <c:v>5.6159835959915874E-3</c:v>
                </c:pt>
                <c:pt idx="593">
                  <c:v>5.454095235057156E-3</c:v>
                </c:pt>
                <c:pt idx="594">
                  <c:v>5.2963438653116125E-3</c:v>
                </c:pt>
                <c:pt idx="595">
                  <c:v>5.142640923054523E-3</c:v>
                </c:pt>
                <c:pt idx="596">
                  <c:v>4.9928992136129479E-3</c:v>
                </c:pt>
                <c:pt idx="597">
                  <c:v>4.8470329059795087E-3</c:v>
                </c:pt>
                <c:pt idx="598">
                  <c:v>4.7049575269345265E-3</c:v>
                </c:pt>
                <c:pt idx="599">
                  <c:v>4.5665899546706848E-3</c:v>
                </c:pt>
                <c:pt idx="600">
                  <c:v>4.4318484119385349E-3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C5-4DCC-A967-EF79DCB65F46}"/>
            </c:ext>
          </c:extLst>
        </c:ser>
        <c:ser>
          <c:idx val="2"/>
          <c:order val="6"/>
          <c:spPr>
            <a:solidFill>
              <a:srgbClr val="7030A0"/>
            </a:solidFill>
            <a:ln>
              <a:noFill/>
            </a:ln>
          </c:spPr>
          <c:val>
            <c:numRef>
              <c:f>'2.ToH-TwuandOne'!$I$20:$I$620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0.31006028483341169</c:v>
                </c:pt>
                <c:pt idx="230">
                  <c:v>0.31225393336675689</c:v>
                </c:pt>
                <c:pt idx="231">
                  <c:v>0.31443165702759296</c:v>
                </c:pt>
                <c:pt idx="232">
                  <c:v>0.31659290771088849</c:v>
                </c:pt>
                <c:pt idx="233">
                  <c:v>0.31873713847539725</c:v>
                </c:pt>
                <c:pt idx="234">
                  <c:v>0.32086380377116824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C5-4DCC-A967-EF79DCB65F46}"/>
            </c:ext>
          </c:extLst>
        </c:ser>
        <c:ser>
          <c:idx val="3"/>
          <c:order val="7"/>
          <c:spPr>
            <a:solidFill>
              <a:srgbClr val="FF0000"/>
            </a:solidFill>
            <a:ln>
              <a:noFill/>
            </a:ln>
          </c:spPr>
          <c:val>
            <c:numRef>
              <c:f>'2.ToH-TwuandOne'!$G$20:$G$620</c:f>
              <c:numCache>
                <c:formatCode>General</c:formatCode>
                <c:ptCount val="601"/>
                <c:pt idx="0">
                  <c:v>4.4318484119380075E-3</c:v>
                </c:pt>
                <c:pt idx="1">
                  <c:v>4.5665899546701444E-3</c:v>
                </c:pt>
                <c:pt idx="2">
                  <c:v>4.7049575269339713E-3</c:v>
                </c:pt>
                <c:pt idx="3">
                  <c:v>4.8470329059789406E-3</c:v>
                </c:pt>
                <c:pt idx="4">
                  <c:v>4.9928992136123625E-3</c:v>
                </c:pt>
                <c:pt idx="5">
                  <c:v>5.1426409230539254E-3</c:v>
                </c:pt>
                <c:pt idx="6">
                  <c:v>5.2963438653109958E-3</c:v>
                </c:pt>
                <c:pt idx="7">
                  <c:v>5.4540952350565263E-3</c:v>
                </c:pt>
                <c:pt idx="8">
                  <c:v>5.6159835959909386E-3</c:v>
                </c:pt>
                <c:pt idx="9">
                  <c:v>5.7820988856694469E-3</c:v>
                </c:pt>
                <c:pt idx="10">
                  <c:v>5.9525324197758165E-3</c:v>
                </c:pt>
                <c:pt idx="11">
                  <c:v>6.1273768958236439E-3</c:v>
                </c:pt>
                <c:pt idx="12">
                  <c:v>6.3067263962658772E-3</c:v>
                </c:pt>
                <c:pt idx="13">
                  <c:v>6.4906763909933123E-3</c:v>
                </c:pt>
                <c:pt idx="14">
                  <c:v>6.6793237392025612E-3</c:v>
                </c:pt>
                <c:pt idx="15">
                  <c:v>6.8727666906139096E-3</c:v>
                </c:pt>
                <c:pt idx="16">
                  <c:v>7.0711048860193793E-3</c:v>
                </c:pt>
                <c:pt idx="17">
                  <c:v>7.2744393571411462E-3</c:v>
                </c:pt>
                <c:pt idx="18">
                  <c:v>7.4828725257804806E-3</c:v>
                </c:pt>
                <c:pt idx="19">
                  <c:v>7.696508202237236E-3</c:v>
                </c:pt>
                <c:pt idx="20">
                  <c:v>7.9154515829798697E-3</c:v>
                </c:pt>
                <c:pt idx="21">
                  <c:v>8.1398092475459208E-3</c:v>
                </c:pt>
                <c:pt idx="22">
                  <c:v>8.3696891546529185E-3</c:v>
                </c:pt>
                <c:pt idx="23">
                  <c:v>8.6052006374995587E-3</c:v>
                </c:pt>
                <c:pt idx="24">
                  <c:v>8.8464543982371014E-3</c:v>
                </c:pt>
                <c:pt idx="25">
                  <c:v>9.0935625015909193E-3</c:v>
                </c:pt>
                <c:pt idx="26">
                  <c:v>9.3466383676121464E-3</c:v>
                </c:pt>
                <c:pt idx="27">
                  <c:v>9.6057967635394328E-3</c:v>
                </c:pt>
                <c:pt idx="28">
                  <c:v>9.8711537947509774E-3</c:v>
                </c:pt>
                <c:pt idx="29">
                  <c:v>1.0142826894786907E-2</c:v>
                </c:pt>
                <c:pt idx="30">
                  <c:v>1.0420934814422415E-2</c:v>
                </c:pt>
                <c:pt idx="31">
                  <c:v>1.0705597609771992E-2</c:v>
                </c:pt>
                <c:pt idx="32">
                  <c:v>1.0996936629405377E-2</c:v>
                </c:pt>
                <c:pt idx="33">
                  <c:v>1.1295074500455918E-2</c:v>
                </c:pt>
                <c:pt idx="34">
                  <c:v>1.160013511370234E-2</c:v>
                </c:pt>
                <c:pt idx="35">
                  <c:v>1.1912243607604941E-2</c:v>
                </c:pt>
                <c:pt idx="36">
                  <c:v>1.2231526351277725E-2</c:v>
                </c:pt>
                <c:pt idx="37">
                  <c:v>1.2558110926377942E-2</c:v>
                </c:pt>
                <c:pt idx="38">
                  <c:v>1.2892126107895035E-2</c:v>
                </c:pt>
                <c:pt idx="39">
                  <c:v>1.3233701843821081E-2</c:v>
                </c:pt>
                <c:pt idx="40">
                  <c:v>1.3582969233685318E-2</c:v>
                </c:pt>
                <c:pt idx="41">
                  <c:v>1.3940060505935501E-2</c:v>
                </c:pt>
                <c:pt idx="42">
                  <c:v>1.4305108994149364E-2</c:v>
                </c:pt>
                <c:pt idx="43">
                  <c:v>1.4678249112059692E-2</c:v>
                </c:pt>
                <c:pt idx="44">
                  <c:v>1.5059616327377089E-2</c:v>
                </c:pt>
                <c:pt idx="45">
                  <c:v>1.5449347134394793E-2</c:v>
                </c:pt>
                <c:pt idx="46">
                  <c:v>1.5847579025360423E-2</c:v>
                </c:pt>
                <c:pt idx="47">
                  <c:v>1.6254450460600086E-2</c:v>
                </c:pt>
                <c:pt idx="48">
                  <c:v>1.6670100837380627E-2</c:v>
                </c:pt>
                <c:pt idx="49">
                  <c:v>1.7094670457496498E-2</c:v>
                </c:pt>
                <c:pt idx="50">
                  <c:v>1.7528300493568072E-2</c:v>
                </c:pt>
                <c:pt idx="51">
                  <c:v>1.7971132954039154E-2</c:v>
                </c:pt>
                <c:pt idx="52">
                  <c:v>1.8423310646861542E-2</c:v>
                </c:pt>
                <c:pt idx="53">
                  <c:v>1.8884977141855643E-2</c:v>
                </c:pt>
                <c:pt idx="54">
                  <c:v>1.9356276731736413E-2</c:v>
                </c:pt>
                <c:pt idx="55">
                  <c:v>1.9837354391794754E-2</c:v>
                </c:pt>
                <c:pt idx="56">
                  <c:v>2.0328355738225241E-2</c:v>
                </c:pt>
                <c:pt idx="57">
                  <c:v>2.0829426985091576E-2</c:v>
                </c:pt>
                <c:pt idx="58">
                  <c:v>2.1340714899922137E-2</c:v>
                </c:pt>
                <c:pt idx="59">
                  <c:v>2.1862366757928724E-2</c:v>
                </c:pt>
                <c:pt idx="60">
                  <c:v>2.2394530294842212E-2</c:v>
                </c:pt>
                <c:pt idx="61">
                  <c:v>2.2937353658359982E-2</c:v>
                </c:pt>
                <c:pt idx="62">
                  <c:v>2.3490985358200624E-2</c:v>
                </c:pt>
                <c:pt idx="63">
                  <c:v>2.4055574214762215E-2</c:v>
                </c:pt>
                <c:pt idx="64">
                  <c:v>2.4631269306381709E-2</c:v>
                </c:pt>
                <c:pt idx="65">
                  <c:v>2.5218219915193574E-2</c:v>
                </c:pt>
                <c:pt idx="66">
                  <c:v>2.5816575471586833E-2</c:v>
                </c:pt>
                <c:pt idx="67">
                  <c:v>2.6426485497260854E-2</c:v>
                </c:pt>
                <c:pt idx="68">
                  <c:v>2.7048099546880876E-2</c:v>
                </c:pt>
                <c:pt idx="69">
                  <c:v>2.7681567148335636E-2</c:v>
                </c:pt>
                <c:pt idx="70">
                  <c:v>2.8327037741600208E-2</c:v>
                </c:pt>
                <c:pt idx="71">
                  <c:v>2.898466061620841E-2</c:v>
                </c:pt>
                <c:pt idx="72">
                  <c:v>2.9654584847340237E-2</c:v>
                </c:pt>
                <c:pt idx="73">
                  <c:v>3.0336959230530564E-2</c:v>
                </c:pt>
                <c:pt idx="74">
                  <c:v>3.1031932215007142E-2</c:v>
                </c:pt>
                <c:pt idx="75">
                  <c:v>3.1739651835666273E-2</c:v>
                </c:pt>
                <c:pt idx="76">
                  <c:v>3.2460265643696272E-2</c:v>
                </c:pt>
                <c:pt idx="77">
                  <c:v>3.3193920635859908E-2</c:v>
                </c:pt>
                <c:pt idx="78">
                  <c:v>3.3940763182447944E-2</c:v>
                </c:pt>
                <c:pt idx="79">
                  <c:v>3.4700938953917522E-2</c:v>
                </c:pt>
                <c:pt idx="80">
                  <c:v>3.5474592846230099E-2</c:v>
                </c:pt>
                <c:pt idx="81">
                  <c:v>3.6261868904904848E-2</c:v>
                </c:pt>
                <c:pt idx="82">
                  <c:v>3.7062910247805073E-2</c:v>
                </c:pt>
                <c:pt idx="83">
                  <c:v>3.7877858986676012E-2</c:v>
                </c:pt>
                <c:pt idx="84">
                  <c:v>3.8706856147454109E-2</c:v>
                </c:pt>
                <c:pt idx="85">
                  <c:v>3.9550041589368673E-2</c:v>
                </c:pt>
                <c:pt idx="86">
                  <c:v>4.0407553922858733E-2</c:v>
                </c:pt>
                <c:pt idx="87">
                  <c:v>4.1279530426328773E-2</c:v>
                </c:pt>
                <c:pt idx="88">
                  <c:v>4.2166106961768646E-2</c:v>
                </c:pt>
                <c:pt idx="89">
                  <c:v>4.3067417889264013E-2</c:v>
                </c:pt>
                <c:pt idx="90">
                  <c:v>4.3983595980425415E-2</c:v>
                </c:pt>
                <c:pt idx="91">
                  <c:v>4.4914772330765261E-2</c:v>
                </c:pt>
                <c:pt idx="92">
                  <c:v>4.5861076271053035E-2</c:v>
                </c:pt>
                <c:pt idx="93">
                  <c:v>4.6822635277681234E-2</c:v>
                </c:pt>
                <c:pt idx="94">
                  <c:v>4.7799574882075056E-2</c:v>
                </c:pt>
                <c:pt idx="95">
                  <c:v>4.8792018579180731E-2</c:v>
                </c:pt>
                <c:pt idx="96">
                  <c:v>4.9800087735068693E-2</c:v>
                </c:pt>
                <c:pt idx="97">
                  <c:v>5.0823901493689039E-2</c:v>
                </c:pt>
                <c:pt idx="98">
                  <c:v>5.1863576682818373E-2</c:v>
                </c:pt>
                <c:pt idx="99">
                  <c:v>5.2919227719238036E-2</c:v>
                </c:pt>
                <c:pt idx="100">
                  <c:v>5.3990966513185759E-2</c:v>
                </c:pt>
                <c:pt idx="101">
                  <c:v>5.5078902372123428E-2</c:v>
                </c:pt>
                <c:pt idx="102">
                  <c:v>5.6183141903865676E-2</c:v>
                </c:pt>
                <c:pt idx="103">
                  <c:v>5.730378891911473E-2</c:v>
                </c:pt>
                <c:pt idx="104">
                  <c:v>5.8440944333449027E-2</c:v>
                </c:pt>
                <c:pt idx="105">
                  <c:v>5.9594706068813605E-2</c:v>
                </c:pt>
                <c:pt idx="106">
                  <c:v>6.0765168954562278E-2</c:v>
                </c:pt>
                <c:pt idx="107">
                  <c:v>6.1952424628102624E-2</c:v>
                </c:pt>
                <c:pt idx="108">
                  <c:v>6.3156561435196074E-2</c:v>
                </c:pt>
                <c:pt idx="109">
                  <c:v>6.4377664329966736E-2</c:v>
                </c:pt>
                <c:pt idx="110">
                  <c:v>6.5615814774673945E-2</c:v>
                </c:pt>
                <c:pt idx="111">
                  <c:v>6.6871090639304465E-2</c:v>
                </c:pt>
                <c:pt idx="112">
                  <c:v>6.8143566101041858E-2</c:v>
                </c:pt>
                <c:pt idx="113">
                  <c:v>6.9433311543671439E-2</c:v>
                </c:pt>
                <c:pt idx="114">
                  <c:v>7.0740393456980605E-2</c:v>
                </c:pt>
                <c:pt idx="115">
                  <c:v>7.2064874336215168E-2</c:v>
                </c:pt>
                <c:pt idx="116">
                  <c:v>7.3406812581654032E-2</c:v>
                </c:pt>
                <c:pt idx="117">
                  <c:v>7.476626239836473E-2</c:v>
                </c:pt>
                <c:pt idx="118">
                  <c:v>7.6143273696204397E-2</c:v>
                </c:pt>
                <c:pt idx="119">
                  <c:v>7.7537891990131017E-2</c:v>
                </c:pt>
                <c:pt idx="120">
                  <c:v>7.8950158300891152E-2</c:v>
                </c:pt>
                <c:pt idx="121">
                  <c:v>8.0380109056151131E-2</c:v>
                </c:pt>
                <c:pt idx="122">
                  <c:v>8.1827775992139723E-2</c:v>
                </c:pt>
                <c:pt idx="123">
                  <c:v>8.3293186055871354E-2</c:v>
                </c:pt>
                <c:pt idx="124">
                  <c:v>8.4776361308019091E-2</c:v>
                </c:pt>
                <c:pt idx="125">
                  <c:v>8.627731882650834E-2</c:v>
                </c:pt>
                <c:pt idx="126">
                  <c:v>8.7796070610902416E-2</c:v>
                </c:pt>
                <c:pt idx="127">
                  <c:v>8.9332623487651738E-2</c:v>
                </c:pt>
                <c:pt idx="128">
                  <c:v>9.0886979016279568E-2</c:v>
                </c:pt>
                <c:pt idx="129">
                  <c:v>9.2459133396577339E-2</c:v>
                </c:pt>
                <c:pt idx="130">
                  <c:v>9.4049077376883561E-2</c:v>
                </c:pt>
                <c:pt idx="131">
                  <c:v>9.5656796163520588E-2</c:v>
                </c:pt>
                <c:pt idx="132">
                  <c:v>9.7282269331464055E-2</c:v>
                </c:pt>
                <c:pt idx="133">
                  <c:v>9.8925470736320256E-2</c:v>
                </c:pt>
                <c:pt idx="134">
                  <c:v>0.10058636842768708</c:v>
                </c:pt>
                <c:pt idx="135">
                  <c:v>0.10226492456397447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7C5-4DCC-A967-EF79DCB65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09056"/>
        <c:axId val="590708728"/>
      </c:areaChart>
      <c:valAx>
        <c:axId val="590708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0709056"/>
        <c:crosses val="autoZero"/>
        <c:crossBetween val="midCat"/>
      </c:valAx>
      <c:catAx>
        <c:axId val="59070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59070872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val>
            <c:numRef>
              <c:f>'2.ToH-TwuandOne'!$L$20:$L$620</c:f>
              <c:numCache>
                <c:formatCode>General</c:formatCode>
                <c:ptCount val="601"/>
                <c:pt idx="0">
                  <c:v>4.4318484119380075E-3</c:v>
                </c:pt>
                <c:pt idx="1">
                  <c:v>4.5665899546701444E-3</c:v>
                </c:pt>
                <c:pt idx="2">
                  <c:v>4.7049575269339713E-3</c:v>
                </c:pt>
                <c:pt idx="3">
                  <c:v>4.8470329059789406E-3</c:v>
                </c:pt>
                <c:pt idx="4">
                  <c:v>4.9928992136123625E-3</c:v>
                </c:pt>
                <c:pt idx="5">
                  <c:v>5.1426409230539254E-3</c:v>
                </c:pt>
                <c:pt idx="6">
                  <c:v>5.2963438653109958E-3</c:v>
                </c:pt>
                <c:pt idx="7">
                  <c:v>5.4540952350565263E-3</c:v>
                </c:pt>
                <c:pt idx="8">
                  <c:v>5.6159835959909386E-3</c:v>
                </c:pt>
                <c:pt idx="9">
                  <c:v>5.7820988856694469E-3</c:v>
                </c:pt>
                <c:pt idx="10">
                  <c:v>5.9525324197758165E-3</c:v>
                </c:pt>
                <c:pt idx="11">
                  <c:v>6.1273768958236439E-3</c:v>
                </c:pt>
                <c:pt idx="12">
                  <c:v>6.3067263962658772E-3</c:v>
                </c:pt>
                <c:pt idx="13">
                  <c:v>6.4906763909933123E-3</c:v>
                </c:pt>
                <c:pt idx="14">
                  <c:v>6.6793237392025612E-3</c:v>
                </c:pt>
                <c:pt idx="15">
                  <c:v>6.8727666906139096E-3</c:v>
                </c:pt>
                <c:pt idx="16">
                  <c:v>7.0711048860193793E-3</c:v>
                </c:pt>
                <c:pt idx="17">
                  <c:v>7.2744393571411462E-3</c:v>
                </c:pt>
                <c:pt idx="18">
                  <c:v>7.4828725257804806E-3</c:v>
                </c:pt>
                <c:pt idx="19">
                  <c:v>7.696508202237236E-3</c:v>
                </c:pt>
                <c:pt idx="20">
                  <c:v>7.9154515829798697E-3</c:v>
                </c:pt>
                <c:pt idx="21">
                  <c:v>8.1398092475459208E-3</c:v>
                </c:pt>
                <c:pt idx="22">
                  <c:v>8.3696891546529185E-3</c:v>
                </c:pt>
                <c:pt idx="23">
                  <c:v>8.6052006374995587E-3</c:v>
                </c:pt>
                <c:pt idx="24">
                  <c:v>8.8464543982371014E-3</c:v>
                </c:pt>
                <c:pt idx="25">
                  <c:v>9.0935625015909193E-3</c:v>
                </c:pt>
                <c:pt idx="26">
                  <c:v>9.3466383676121464E-3</c:v>
                </c:pt>
                <c:pt idx="27">
                  <c:v>9.6057967635394328E-3</c:v>
                </c:pt>
                <c:pt idx="28">
                  <c:v>9.8711537947509774E-3</c:v>
                </c:pt>
                <c:pt idx="29">
                  <c:v>1.0142826894786907E-2</c:v>
                </c:pt>
                <c:pt idx="30">
                  <c:v>1.0420934814422415E-2</c:v>
                </c:pt>
                <c:pt idx="31">
                  <c:v>1.0705597609771992E-2</c:v>
                </c:pt>
                <c:pt idx="32">
                  <c:v>1.0996936629405377E-2</c:v>
                </c:pt>
                <c:pt idx="33">
                  <c:v>1.1295074500455918E-2</c:v>
                </c:pt>
                <c:pt idx="34">
                  <c:v>1.160013511370234E-2</c:v>
                </c:pt>
                <c:pt idx="35">
                  <c:v>1.1912243607604941E-2</c:v>
                </c:pt>
                <c:pt idx="36">
                  <c:v>1.2231526351277725E-2</c:v>
                </c:pt>
                <c:pt idx="37">
                  <c:v>1.2558110926377942E-2</c:v>
                </c:pt>
                <c:pt idx="38">
                  <c:v>1.2892126107895035E-2</c:v>
                </c:pt>
                <c:pt idx="39">
                  <c:v>1.3233701843821081E-2</c:v>
                </c:pt>
                <c:pt idx="40">
                  <c:v>1.3582969233685318E-2</c:v>
                </c:pt>
                <c:pt idx="41">
                  <c:v>1.3940060505935501E-2</c:v>
                </c:pt>
                <c:pt idx="42">
                  <c:v>1.4305108994149364E-2</c:v>
                </c:pt>
                <c:pt idx="43">
                  <c:v>1.4678249112059692E-2</c:v>
                </c:pt>
                <c:pt idx="44">
                  <c:v>1.5059616327377089E-2</c:v>
                </c:pt>
                <c:pt idx="45">
                  <c:v>1.5449347134394793E-2</c:v>
                </c:pt>
                <c:pt idx="46">
                  <c:v>1.5847579025360423E-2</c:v>
                </c:pt>
                <c:pt idx="47">
                  <c:v>1.6254450460600086E-2</c:v>
                </c:pt>
                <c:pt idx="48">
                  <c:v>1.6670100837380627E-2</c:v>
                </c:pt>
                <c:pt idx="49">
                  <c:v>1.7094670457496498E-2</c:v>
                </c:pt>
                <c:pt idx="50">
                  <c:v>1.7528300493568072E-2</c:v>
                </c:pt>
                <c:pt idx="51">
                  <c:v>1.7971132954039154E-2</c:v>
                </c:pt>
                <c:pt idx="52">
                  <c:v>1.8423310646861542E-2</c:v>
                </c:pt>
                <c:pt idx="53">
                  <c:v>1.8884977141855643E-2</c:v>
                </c:pt>
                <c:pt idx="54">
                  <c:v>1.9356276731736413E-2</c:v>
                </c:pt>
                <c:pt idx="55">
                  <c:v>1.9837354391794754E-2</c:v>
                </c:pt>
                <c:pt idx="56">
                  <c:v>2.0328355738225241E-2</c:v>
                </c:pt>
                <c:pt idx="57">
                  <c:v>2.0829426985091576E-2</c:v>
                </c:pt>
                <c:pt idx="58">
                  <c:v>2.1340714899922137E-2</c:v>
                </c:pt>
                <c:pt idx="59">
                  <c:v>2.1862366757928724E-2</c:v>
                </c:pt>
                <c:pt idx="60">
                  <c:v>2.2394530294842212E-2</c:v>
                </c:pt>
                <c:pt idx="61">
                  <c:v>2.2937353658359982E-2</c:v>
                </c:pt>
                <c:pt idx="62">
                  <c:v>2.3490985358200624E-2</c:v>
                </c:pt>
                <c:pt idx="63">
                  <c:v>2.4055574214762215E-2</c:v>
                </c:pt>
                <c:pt idx="64">
                  <c:v>2.4631269306381709E-2</c:v>
                </c:pt>
                <c:pt idx="65">
                  <c:v>2.5218219915193574E-2</c:v>
                </c:pt>
                <c:pt idx="66">
                  <c:v>2.5816575471586833E-2</c:v>
                </c:pt>
                <c:pt idx="67">
                  <c:v>2.6426485497260854E-2</c:v>
                </c:pt>
                <c:pt idx="68">
                  <c:v>2.7048099546880876E-2</c:v>
                </c:pt>
                <c:pt idx="69">
                  <c:v>2.7681567148335636E-2</c:v>
                </c:pt>
                <c:pt idx="70">
                  <c:v>2.8327037741600208E-2</c:v>
                </c:pt>
                <c:pt idx="71">
                  <c:v>2.898466061620841E-2</c:v>
                </c:pt>
                <c:pt idx="72">
                  <c:v>2.9654584847340237E-2</c:v>
                </c:pt>
                <c:pt idx="73">
                  <c:v>3.0336959230530564E-2</c:v>
                </c:pt>
                <c:pt idx="74">
                  <c:v>3.1031932215007142E-2</c:v>
                </c:pt>
                <c:pt idx="75">
                  <c:v>3.1739651835666273E-2</c:v>
                </c:pt>
                <c:pt idx="76">
                  <c:v>3.2460265643696272E-2</c:v>
                </c:pt>
                <c:pt idx="77">
                  <c:v>3.3193920635859908E-2</c:v>
                </c:pt>
                <c:pt idx="78">
                  <c:v>3.3940763182447944E-2</c:v>
                </c:pt>
                <c:pt idx="79">
                  <c:v>3.4700938953917522E-2</c:v>
                </c:pt>
                <c:pt idx="80">
                  <c:v>3.5474592846230099E-2</c:v>
                </c:pt>
                <c:pt idx="81">
                  <c:v>3.6261868904904848E-2</c:v>
                </c:pt>
                <c:pt idx="82">
                  <c:v>3.7062910247805073E-2</c:v>
                </c:pt>
                <c:pt idx="83">
                  <c:v>3.7877858986676012E-2</c:v>
                </c:pt>
                <c:pt idx="84">
                  <c:v>3.8706856147454109E-2</c:v>
                </c:pt>
                <c:pt idx="85">
                  <c:v>3.9550041589368673E-2</c:v>
                </c:pt>
                <c:pt idx="86">
                  <c:v>4.0407553922858733E-2</c:v>
                </c:pt>
                <c:pt idx="87">
                  <c:v>4.1279530426328773E-2</c:v>
                </c:pt>
                <c:pt idx="88">
                  <c:v>4.2166106961768646E-2</c:v>
                </c:pt>
                <c:pt idx="89">
                  <c:v>4.3067417889264013E-2</c:v>
                </c:pt>
                <c:pt idx="90">
                  <c:v>4.3983595980425415E-2</c:v>
                </c:pt>
                <c:pt idx="91">
                  <c:v>4.4914772330765261E-2</c:v>
                </c:pt>
                <c:pt idx="92">
                  <c:v>4.5861076271053035E-2</c:v>
                </c:pt>
                <c:pt idx="93">
                  <c:v>4.6822635277681234E-2</c:v>
                </c:pt>
                <c:pt idx="94">
                  <c:v>4.7799574882075056E-2</c:v>
                </c:pt>
                <c:pt idx="95">
                  <c:v>4.8792018579180731E-2</c:v>
                </c:pt>
                <c:pt idx="96">
                  <c:v>4.9800087735068693E-2</c:v>
                </c:pt>
                <c:pt idx="97">
                  <c:v>5.0823901493689039E-2</c:v>
                </c:pt>
                <c:pt idx="98">
                  <c:v>5.1863576682818373E-2</c:v>
                </c:pt>
                <c:pt idx="99">
                  <c:v>5.2919227719238036E-2</c:v>
                </c:pt>
                <c:pt idx="100">
                  <c:v>5.3990966513185759E-2</c:v>
                </c:pt>
                <c:pt idx="101">
                  <c:v>5.5078902372123428E-2</c:v>
                </c:pt>
                <c:pt idx="102">
                  <c:v>5.6183141903865676E-2</c:v>
                </c:pt>
                <c:pt idx="103">
                  <c:v>5.730378891911473E-2</c:v>
                </c:pt>
                <c:pt idx="104">
                  <c:v>5.8440944333449027E-2</c:v>
                </c:pt>
                <c:pt idx="105">
                  <c:v>5.9594706068813605E-2</c:v>
                </c:pt>
                <c:pt idx="106">
                  <c:v>6.0765168954562278E-2</c:v>
                </c:pt>
                <c:pt idx="107">
                  <c:v>6.1952424628102624E-2</c:v>
                </c:pt>
                <c:pt idx="108">
                  <c:v>6.3156561435196074E-2</c:v>
                </c:pt>
                <c:pt idx="109">
                  <c:v>6.4377664329966736E-2</c:v>
                </c:pt>
                <c:pt idx="110">
                  <c:v>6.5615814774673945E-2</c:v>
                </c:pt>
                <c:pt idx="111">
                  <c:v>6.6871090639304465E-2</c:v>
                </c:pt>
                <c:pt idx="112">
                  <c:v>6.8143566101041858E-2</c:v>
                </c:pt>
                <c:pt idx="113">
                  <c:v>6.9433311543671439E-2</c:v>
                </c:pt>
                <c:pt idx="114">
                  <c:v>7.0740393456980605E-2</c:v>
                </c:pt>
                <c:pt idx="115">
                  <c:v>7.2064874336215168E-2</c:v>
                </c:pt>
                <c:pt idx="116">
                  <c:v>7.3406812581654032E-2</c:v>
                </c:pt>
                <c:pt idx="117">
                  <c:v>7.476626239836473E-2</c:v>
                </c:pt>
                <c:pt idx="118">
                  <c:v>7.6143273696204397E-2</c:v>
                </c:pt>
                <c:pt idx="119">
                  <c:v>7.7537891990131017E-2</c:v>
                </c:pt>
                <c:pt idx="120">
                  <c:v>7.8950158300891152E-2</c:v>
                </c:pt>
                <c:pt idx="121">
                  <c:v>8.0380109056151131E-2</c:v>
                </c:pt>
                <c:pt idx="122">
                  <c:v>8.1827775992139723E-2</c:v>
                </c:pt>
                <c:pt idx="123">
                  <c:v>8.3293186055871354E-2</c:v>
                </c:pt>
                <c:pt idx="124">
                  <c:v>8.4776361308019091E-2</c:v>
                </c:pt>
                <c:pt idx="125">
                  <c:v>8.627731882650834E-2</c:v>
                </c:pt>
                <c:pt idx="126">
                  <c:v>8.7796070610902416E-2</c:v>
                </c:pt>
                <c:pt idx="127">
                  <c:v>8.9332623487651738E-2</c:v>
                </c:pt>
                <c:pt idx="128">
                  <c:v>9.0886979016279568E-2</c:v>
                </c:pt>
                <c:pt idx="129">
                  <c:v>9.2459133396577339E-2</c:v>
                </c:pt>
                <c:pt idx="130">
                  <c:v>9.4049077376883561E-2</c:v>
                </c:pt>
                <c:pt idx="131">
                  <c:v>9.5656796163520588E-2</c:v>
                </c:pt>
                <c:pt idx="132">
                  <c:v>9.7282269331464055E-2</c:v>
                </c:pt>
                <c:pt idx="133">
                  <c:v>9.8925470736320256E-2</c:v>
                </c:pt>
                <c:pt idx="134">
                  <c:v>0.10058636842768708</c:v>
                </c:pt>
                <c:pt idx="135">
                  <c:v>0.10226492456397447</c:v>
                </c:pt>
                <c:pt idx="136">
                  <c:v>0.10396109532876062</c:v>
                </c:pt>
                <c:pt idx="137">
                  <c:v>0.10567483084876002</c:v>
                </c:pt>
                <c:pt idx="138">
                  <c:v>0.10740607511348019</c:v>
                </c:pt>
                <c:pt idx="139">
                  <c:v>0.1091547658966437</c:v>
                </c:pt>
                <c:pt idx="140">
                  <c:v>0.11092083467945185</c:v>
                </c:pt>
                <c:pt idx="141">
                  <c:v>0.1127042065757668</c:v>
                </c:pt>
                <c:pt idx="142">
                  <c:v>0.11450480025928861</c:v>
                </c:pt>
                <c:pt idx="143">
                  <c:v>0.11632252789280326</c:v>
                </c:pt>
                <c:pt idx="144">
                  <c:v>0.11815729505957842</c:v>
                </c:pt>
                <c:pt idx="145">
                  <c:v>0.12000900069698173</c:v>
                </c:pt>
                <c:pt idx="146">
                  <c:v>0.12187753703239786</c:v>
                </c:pt>
                <c:pt idx="147">
                  <c:v>0.12376278952151917</c:v>
                </c:pt>
                <c:pt idx="148">
                  <c:v>0.12566463678908416</c:v>
                </c:pt>
                <c:pt idx="149">
                  <c:v>0.12758295057213787</c:v>
                </c:pt>
                <c:pt idx="150">
                  <c:v>0.12951759566588769</c:v>
                </c:pt>
                <c:pt idx="151">
                  <c:v>0.13146842987222696</c:v>
                </c:pt>
                <c:pt idx="152">
                  <c:v>0.1334353039509982</c:v>
                </c:pt>
                <c:pt idx="153">
                  <c:v>0.13541806157406713</c:v>
                </c:pt>
                <c:pt idx="154">
                  <c:v>0.13741653928227759</c:v>
                </c:pt>
                <c:pt idx="155">
                  <c:v>0.13943056644535604</c:v>
                </c:pt>
                <c:pt idx="156">
                  <c:v>0.14145996522483456</c:v>
                </c:pt>
                <c:pt idx="157">
                  <c:v>0.14350455054005812</c:v>
                </c:pt>
                <c:pt idx="158">
                  <c:v>0.14556413003734331</c:v>
                </c:pt>
                <c:pt idx="159">
                  <c:v>0.14763850406235141</c:v>
                </c:pt>
                <c:pt idx="160">
                  <c:v>0.14972746563574052</c:v>
                </c:pt>
                <c:pt idx="161">
                  <c:v>0.1518308004321573</c:v>
                </c:pt>
                <c:pt idx="162">
                  <c:v>0.15394828676262928</c:v>
                </c:pt>
                <c:pt idx="163">
                  <c:v>0.15607969556041643</c:v>
                </c:pt>
                <c:pt idx="164">
                  <c:v>0.15822479037037859</c:v>
                </c:pt>
                <c:pt idx="165">
                  <c:v>0.16038332734191513</c:v>
                </c:pt>
                <c:pt idx="166">
                  <c:v>0.16255505522552963</c:v>
                </c:pt>
                <c:pt idx="167">
                  <c:v>0.16473971537307228</c:v>
                </c:pt>
                <c:pt idx="168">
                  <c:v>0.16693704174170929</c:v>
                </c:pt>
                <c:pt idx="169">
                  <c:v>0.16914676090166783</c:v>
                </c:pt>
                <c:pt idx="170">
                  <c:v>0.17136859204780275</c:v>
                </c:pt>
                <c:pt idx="171">
                  <c:v>0.17360224701502835</c:v>
                </c:pt>
                <c:pt idx="172">
                  <c:v>0.17584743029765773</c:v>
                </c:pt>
                <c:pt idx="173">
                  <c:v>0.17810383907268892</c:v>
                </c:pt>
                <c:pt idx="174">
                  <c:v>0.18037116322707564</c:v>
                </c:pt>
                <c:pt idx="175">
                  <c:v>0.1826490853890172</c:v>
                </c:pt>
                <c:pt idx="176">
                  <c:v>0.18493728096330059</c:v>
                </c:pt>
                <c:pt idx="177">
                  <c:v>0.18723541817072478</c:v>
                </c:pt>
                <c:pt idx="178">
                  <c:v>0.18954315809163547</c:v>
                </c:pt>
                <c:pt idx="179">
                  <c:v>0.19186015471359458</c:v>
                </c:pt>
                <c:pt idx="180">
                  <c:v>0.19418605498320815</c:v>
                </c:pt>
                <c:pt idx="181">
                  <c:v>0.19652049886213172</c:v>
                </c:pt>
                <c:pt idx="182">
                  <c:v>0.19886311938727108</c:v>
                </c:pt>
                <c:pt idx="183">
                  <c:v>0.20121354273519254</c:v>
                </c:pt>
                <c:pt idx="184">
                  <c:v>0.20357138829075461</c:v>
                </c:pt>
                <c:pt idx="185">
                  <c:v>0.20593626871996987</c:v>
                </c:pt>
                <c:pt idx="186">
                  <c:v>0.20830779004710348</c:v>
                </c:pt>
                <c:pt idx="187">
                  <c:v>0.21068555173601042</c:v>
                </c:pt>
                <c:pt idx="188">
                  <c:v>0.21306914677571298</c:v>
                </c:pt>
                <c:pt idx="189">
                  <c:v>0.21545816177021482</c:v>
                </c:pt>
                <c:pt idx="190">
                  <c:v>0.21785217703254561</c:v>
                </c:pt>
                <c:pt idx="191">
                  <c:v>0.22025076668302834</c:v>
                </c:pt>
                <c:pt idx="192">
                  <c:v>0.22265349875175622</c:v>
                </c:pt>
                <c:pt idx="193">
                  <c:v>0.22505993528526475</c:v>
                </c:pt>
                <c:pt idx="194">
                  <c:v>0.22746963245738094</c:v>
                </c:pt>
                <c:pt idx="195">
                  <c:v>0.2298821406842281</c:v>
                </c:pt>
                <c:pt idx="196">
                  <c:v>0.23229700474336126</c:v>
                </c:pt>
                <c:pt idx="197">
                  <c:v>0.23471376389700688</c:v>
                </c:pt>
                <c:pt idx="198">
                  <c:v>0.23713195201937465</c:v>
                </c:pt>
                <c:pt idx="199">
                  <c:v>0.23955109772800845</c:v>
                </c:pt>
                <c:pt idx="200">
                  <c:v>0.2419707245191384</c:v>
                </c:pt>
                <c:pt idx="201">
                  <c:v>0.24439035090699465</c:v>
                </c:pt>
                <c:pt idx="202">
                  <c:v>0.24680949056703777</c:v>
                </c:pt>
                <c:pt idx="203">
                  <c:v>0.24922765248306097</c:v>
                </c:pt>
                <c:pt idx="204">
                  <c:v>0.25164434109811218</c:v>
                </c:pt>
                <c:pt idx="205">
                  <c:v>0.25405905646918409</c:v>
                </c:pt>
                <c:pt idx="206">
                  <c:v>0.25647129442561545</c:v>
                </c:pt>
                <c:pt idx="207">
                  <c:v>0.25888054673114397</c:v>
                </c:pt>
                <c:pt idx="208">
                  <c:v>0.26128630124954827</c:v>
                </c:pt>
                <c:pt idx="209">
                  <c:v>0.2636880421138133</c:v>
                </c:pt>
                <c:pt idx="210">
                  <c:v>0.26608524989874993</c:v>
                </c:pt>
                <c:pt idx="211">
                  <c:v>0.26847740179699753</c:v>
                </c:pt>
                <c:pt idx="212">
                  <c:v>0.27086397179833316</c:v>
                </c:pt>
                <c:pt idx="213">
                  <c:v>0.27324443087221145</c:v>
                </c:pt>
                <c:pt idx="214">
                  <c:v>0.27561824715345185</c:v>
                </c:pt>
                <c:pt idx="215">
                  <c:v>0.2779848861309917</c:v>
                </c:pt>
                <c:pt idx="216">
                  <c:v>0.28034381083961579</c:v>
                </c:pt>
                <c:pt idx="217">
                  <c:v>0.28269448205457548</c:v>
                </c:pt>
                <c:pt idx="218">
                  <c:v>0.28503635848900249</c:v>
                </c:pt>
                <c:pt idx="219">
                  <c:v>0.28736889699402357</c:v>
                </c:pt>
                <c:pt idx="220">
                  <c:v>0.28969155276147807</c:v>
                </c:pt>
                <c:pt idx="221">
                  <c:v>0.29200377952913675</c:v>
                </c:pt>
                <c:pt idx="222">
                  <c:v>0.29430502978832052</c:v>
                </c:pt>
                <c:pt idx="223">
                  <c:v>0.2965947549938111</c:v>
                </c:pt>
                <c:pt idx="224">
                  <c:v>0.2988724057759482</c:v>
                </c:pt>
                <c:pt idx="225">
                  <c:v>0.30113743215479988</c:v>
                </c:pt>
                <c:pt idx="226">
                  <c:v>0.30338928375629559</c:v>
                </c:pt>
                <c:pt idx="227">
                  <c:v>0.30562741003020538</c:v>
                </c:pt>
                <c:pt idx="228">
                  <c:v>0.30785126046984851</c:v>
                </c:pt>
                <c:pt idx="229">
                  <c:v>0.31006028483341169</c:v>
                </c:pt>
                <c:pt idx="230">
                  <c:v>0.31225393336675689</c:v>
                </c:pt>
                <c:pt idx="231">
                  <c:v>0.31443165702759296</c:v>
                </c:pt>
                <c:pt idx="232">
                  <c:v>0.31659290771088849</c:v>
                </c:pt>
                <c:pt idx="233">
                  <c:v>0.31873713847539725</c:v>
                </c:pt>
                <c:pt idx="234">
                  <c:v>0.32086380377116824</c:v>
                </c:pt>
                <c:pt idx="235">
                  <c:v>0.3229723596679101</c:v>
                </c:pt>
                <c:pt idx="236">
                  <c:v>0.32506226408407796</c:v>
                </c:pt>
                <c:pt idx="237">
                  <c:v>0.32713297701655031</c:v>
                </c:pt>
                <c:pt idx="238">
                  <c:v>0.32918396077076073</c:v>
                </c:pt>
                <c:pt idx="239">
                  <c:v>0.33121468019114891</c:v>
                </c:pt>
                <c:pt idx="240">
                  <c:v>0.33322460289179567</c:v>
                </c:pt>
                <c:pt idx="241">
                  <c:v>0.33521319948710215</c:v>
                </c:pt>
                <c:pt idx="242">
                  <c:v>0.33717994382237665</c:v>
                </c:pt>
                <c:pt idx="243">
                  <c:v>0.33912431320418829</c:v>
                </c:pt>
                <c:pt idx="244">
                  <c:v>0.34104578863034873</c:v>
                </c:pt>
                <c:pt idx="245">
                  <c:v>0.34294385501938013</c:v>
                </c:pt>
                <c:pt idx="246">
                  <c:v>0.34481800143932961</c:v>
                </c:pt>
                <c:pt idx="247">
                  <c:v>0.34666772133578794</c:v>
                </c:pt>
                <c:pt idx="248">
                  <c:v>0.34849251275897092</c:v>
                </c:pt>
                <c:pt idx="249">
                  <c:v>0.35029187858972227</c:v>
                </c:pt>
                <c:pt idx="250">
                  <c:v>0.35206532676429597</c:v>
                </c:pt>
                <c:pt idx="251">
                  <c:v>0.3538123704977762</c:v>
                </c:pt>
                <c:pt idx="252">
                  <c:v>0.35553252850599371</c:v>
                </c:pt>
                <c:pt idx="253">
                  <c:v>0.35722532522579747</c:v>
                </c:pt>
                <c:pt idx="254">
                  <c:v>0.35889029103354136</c:v>
                </c:pt>
                <c:pt idx="255">
                  <c:v>0.36052696246164473</c:v>
                </c:pt>
                <c:pt idx="256">
                  <c:v>0.36213488241308905</c:v>
                </c:pt>
                <c:pt idx="257">
                  <c:v>0.36371360037371031</c:v>
                </c:pt>
                <c:pt idx="258">
                  <c:v>0.36526267262215084</c:v>
                </c:pt>
                <c:pt idx="259">
                  <c:v>0.36678166243733312</c:v>
                </c:pt>
                <c:pt idx="260">
                  <c:v>0.36827014030332039</c:v>
                </c:pt>
                <c:pt idx="261">
                  <c:v>0.36972768411142948</c:v>
                </c:pt>
                <c:pt idx="262">
                  <c:v>0.3711538793594632</c:v>
                </c:pt>
                <c:pt idx="263">
                  <c:v>0.37254831934793065</c:v>
                </c:pt>
                <c:pt idx="264">
                  <c:v>0.3739106053731257</c:v>
                </c:pt>
                <c:pt idx="265">
                  <c:v>0.37524034691693531</c:v>
                </c:pt>
                <c:pt idx="266">
                  <c:v>0.37653716183325142</c:v>
                </c:pt>
                <c:pt idx="267">
                  <c:v>0.37780067653086213</c:v>
                </c:pt>
                <c:pt idx="268">
                  <c:v>0.37903052615269928</c:v>
                </c:pt>
                <c:pt idx="269">
                  <c:v>0.38022635475132255</c:v>
                </c:pt>
                <c:pt idx="270">
                  <c:v>0.38138781546052181</c:v>
                </c:pt>
                <c:pt idx="271">
                  <c:v>0.38251457066292188</c:v>
                </c:pt>
                <c:pt idx="272">
                  <c:v>0.38360629215347641</c:v>
                </c:pt>
                <c:pt idx="273">
                  <c:v>0.38466266129874072</c:v>
                </c:pt>
                <c:pt idx="274">
                  <c:v>0.38568336919181412</c:v>
                </c:pt>
                <c:pt idx="275">
                  <c:v>0.38666811680284729</c:v>
                </c:pt>
                <c:pt idx="276">
                  <c:v>0.38761661512501228</c:v>
                </c:pt>
                <c:pt idx="277">
                  <c:v>0.38852858531583417</c:v>
                </c:pt>
                <c:pt idx="278">
                  <c:v>0.38940375883378875</c:v>
                </c:pt>
                <c:pt idx="279">
                  <c:v>0.39024187757007267</c:v>
                </c:pt>
                <c:pt idx="280">
                  <c:v>0.39104269397545438</c:v>
                </c:pt>
                <c:pt idx="281">
                  <c:v>0.39180597118211963</c:v>
                </c:pt>
                <c:pt idx="282">
                  <c:v>0.39253148312042752</c:v>
                </c:pt>
                <c:pt idx="283">
                  <c:v>0.39321901463049591</c:v>
                </c:pt>
                <c:pt idx="284">
                  <c:v>0.3938683615685396</c:v>
                </c:pt>
                <c:pt idx="285">
                  <c:v>0.39447933090788773</c:v>
                </c:pt>
                <c:pt idx="286">
                  <c:v>0.3950517408346102</c:v>
                </c:pt>
                <c:pt idx="287">
                  <c:v>0.39558542083768639</c:v>
                </c:pt>
                <c:pt idx="288">
                  <c:v>0.39608021179365516</c:v>
                </c:pt>
                <c:pt idx="289">
                  <c:v>0.39653596604568492</c:v>
                </c:pt>
                <c:pt idx="290">
                  <c:v>0.39695254747701098</c:v>
                </c:pt>
                <c:pt idx="291">
                  <c:v>0.39732983157868762</c:v>
                </c:pt>
                <c:pt idx="292">
                  <c:v>0.39766770551160824</c:v>
                </c:pt>
                <c:pt idx="293">
                  <c:v>0.39796606816275049</c:v>
                </c:pt>
                <c:pt idx="294">
                  <c:v>0.39822483019560645</c:v>
                </c:pt>
                <c:pt idx="295">
                  <c:v>0.39844391409476365</c:v>
                </c:pt>
                <c:pt idx="296">
                  <c:v>0.3986232542046047</c:v>
                </c:pt>
                <c:pt idx="297">
                  <c:v>0.39876279676209947</c:v>
                </c:pt>
                <c:pt idx="298">
                  <c:v>0.39886249992366596</c:v>
                </c:pt>
                <c:pt idx="299">
                  <c:v>0.39892233378608211</c:v>
                </c:pt>
                <c:pt idx="300">
                  <c:v>0.3989422804014327</c:v>
                </c:pt>
                <c:pt idx="301">
                  <c:v>0.39892233378608222</c:v>
                </c:pt>
                <c:pt idx="302">
                  <c:v>0.39886249992366629</c:v>
                </c:pt>
                <c:pt idx="303">
                  <c:v>0.39876279676209991</c:v>
                </c:pt>
                <c:pt idx="304">
                  <c:v>0.39862325420460532</c:v>
                </c:pt>
                <c:pt idx="305">
                  <c:v>0.39844391409476437</c:v>
                </c:pt>
                <c:pt idx="306">
                  <c:v>0.39822483019560739</c:v>
                </c:pt>
                <c:pt idx="307">
                  <c:v>0.3979660681627516</c:v>
                </c:pt>
                <c:pt idx="308">
                  <c:v>0.39766770551160951</c:v>
                </c:pt>
                <c:pt idx="309">
                  <c:v>0.39732983157868906</c:v>
                </c:pt>
                <c:pt idx="310">
                  <c:v>0.39695254747701259</c:v>
                </c:pt>
                <c:pt idx="311">
                  <c:v>0.39653596604568664</c:v>
                </c:pt>
                <c:pt idx="312">
                  <c:v>0.39608021179365704</c:v>
                </c:pt>
                <c:pt idx="313">
                  <c:v>0.39558542083768844</c:v>
                </c:pt>
                <c:pt idx="314">
                  <c:v>0.39505174083461236</c:v>
                </c:pt>
                <c:pt idx="315">
                  <c:v>0.39447933090789011</c:v>
                </c:pt>
                <c:pt idx="316">
                  <c:v>0.39386836156854205</c:v>
                </c:pt>
                <c:pt idx="317">
                  <c:v>0.39321901463049852</c:v>
                </c:pt>
                <c:pt idx="318">
                  <c:v>0.39253148312043029</c:v>
                </c:pt>
                <c:pt idx="319">
                  <c:v>0.39180597118212257</c:v>
                </c:pt>
                <c:pt idx="320">
                  <c:v>0.39104269397545743</c:v>
                </c:pt>
                <c:pt idx="321">
                  <c:v>0.39024187757007589</c:v>
                </c:pt>
                <c:pt idx="322">
                  <c:v>0.38940375883379214</c:v>
                </c:pt>
                <c:pt idx="323">
                  <c:v>0.38852858531583767</c:v>
                </c:pt>
                <c:pt idx="324">
                  <c:v>0.387616615125016</c:v>
                </c:pt>
                <c:pt idx="325">
                  <c:v>0.38666811680285113</c:v>
                </c:pt>
                <c:pt idx="326">
                  <c:v>0.38568336919181806</c:v>
                </c:pt>
                <c:pt idx="327">
                  <c:v>0.38466266129874482</c:v>
                </c:pt>
                <c:pt idx="328">
                  <c:v>0.38360629215348063</c:v>
                </c:pt>
                <c:pt idx="329">
                  <c:v>0.38251457066292621</c:v>
                </c:pt>
                <c:pt idx="330">
                  <c:v>0.38138781546052636</c:v>
                </c:pt>
                <c:pt idx="331">
                  <c:v>0.38022635475132721</c:v>
                </c:pt>
                <c:pt idx="332">
                  <c:v>0.37903052615270405</c:v>
                </c:pt>
                <c:pt idx="333">
                  <c:v>0.37780067653086702</c:v>
                </c:pt>
                <c:pt idx="334">
                  <c:v>0.37653716183325647</c:v>
                </c:pt>
                <c:pt idx="335">
                  <c:v>0.37524034691694047</c:v>
                </c:pt>
                <c:pt idx="336">
                  <c:v>0.37391060537313103</c:v>
                </c:pt>
                <c:pt idx="337">
                  <c:v>0.37254831934793609</c:v>
                </c:pt>
                <c:pt idx="338">
                  <c:v>0.37115387935946875</c:v>
                </c:pt>
                <c:pt idx="339">
                  <c:v>0.36972768411143514</c:v>
                </c:pt>
                <c:pt idx="340">
                  <c:v>0.36827014030332622</c:v>
                </c:pt>
                <c:pt idx="341">
                  <c:v>0.36678166243733906</c:v>
                </c:pt>
                <c:pt idx="342">
                  <c:v>0.36526267262215689</c:v>
                </c:pt>
                <c:pt idx="343">
                  <c:v>0.36371360037371647</c:v>
                </c:pt>
                <c:pt idx="344">
                  <c:v>0.36213488241309533</c:v>
                </c:pt>
                <c:pt idx="345">
                  <c:v>0.36052696246165111</c:v>
                </c:pt>
                <c:pt idx="346">
                  <c:v>0.3588902910335478</c:v>
                </c:pt>
                <c:pt idx="347">
                  <c:v>0.35722532522580408</c:v>
                </c:pt>
                <c:pt idx="348">
                  <c:v>0.35553252850600042</c:v>
                </c:pt>
                <c:pt idx="349">
                  <c:v>0.35381237049778308</c:v>
                </c:pt>
                <c:pt idx="350">
                  <c:v>0.35206532676430291</c:v>
                </c:pt>
                <c:pt idx="351">
                  <c:v>0.35029187858972927</c:v>
                </c:pt>
                <c:pt idx="352">
                  <c:v>0.34849251275897802</c:v>
                </c:pt>
                <c:pt idx="353">
                  <c:v>0.34666772133579515</c:v>
                </c:pt>
                <c:pt idx="354">
                  <c:v>0.344818001439337</c:v>
                </c:pt>
                <c:pt idx="355">
                  <c:v>0.34294385501938757</c:v>
                </c:pt>
                <c:pt idx="356">
                  <c:v>0.34104578863035623</c:v>
                </c:pt>
                <c:pt idx="357">
                  <c:v>0.33912431320419595</c:v>
                </c:pt>
                <c:pt idx="358">
                  <c:v>0.33717994382238431</c:v>
                </c:pt>
                <c:pt idx="359">
                  <c:v>0.33521319948710998</c:v>
                </c:pt>
                <c:pt idx="360">
                  <c:v>0.33322460289180356</c:v>
                </c:pt>
                <c:pt idx="361">
                  <c:v>0.33121468019115685</c:v>
                </c:pt>
                <c:pt idx="362">
                  <c:v>0.32918396077076872</c:v>
                </c:pt>
                <c:pt idx="363">
                  <c:v>0.32713297701655847</c:v>
                </c:pt>
                <c:pt idx="364">
                  <c:v>0.32506226408408612</c:v>
                </c:pt>
                <c:pt idx="365">
                  <c:v>0.32297235966791837</c:v>
                </c:pt>
                <c:pt idx="366">
                  <c:v>0.32086380377117657</c:v>
                </c:pt>
                <c:pt idx="367">
                  <c:v>0.31873713847540569</c:v>
                </c:pt>
                <c:pt idx="368">
                  <c:v>0.31659290771089699</c:v>
                </c:pt>
                <c:pt idx="369">
                  <c:v>0.31443165702760151</c:v>
                </c:pt>
                <c:pt idx="370">
                  <c:v>0.31225393336676549</c:v>
                </c:pt>
                <c:pt idx="371">
                  <c:v>0.31006028483342041</c:v>
                </c:pt>
                <c:pt idx="372">
                  <c:v>0.30785126046985722</c:v>
                </c:pt>
                <c:pt idx="373">
                  <c:v>0.30562741003021421</c:v>
                </c:pt>
                <c:pt idx="374">
                  <c:v>0.30338928375630442</c:v>
                </c:pt>
                <c:pt idx="375">
                  <c:v>0.30113743215480876</c:v>
                </c:pt>
                <c:pt idx="376">
                  <c:v>0.29887240577595714</c:v>
                </c:pt>
                <c:pt idx="377">
                  <c:v>0.2965947549938201</c:v>
                </c:pt>
                <c:pt idx="378">
                  <c:v>0.29430502978832956</c:v>
                </c:pt>
                <c:pt idx="379">
                  <c:v>0.29200377952914591</c:v>
                </c:pt>
                <c:pt idx="380">
                  <c:v>0.28969155276148717</c:v>
                </c:pt>
                <c:pt idx="381">
                  <c:v>0.28736889699403279</c:v>
                </c:pt>
                <c:pt idx="382">
                  <c:v>0.28503635848901171</c:v>
                </c:pt>
                <c:pt idx="383">
                  <c:v>0.28269448205458475</c:v>
                </c:pt>
                <c:pt idx="384">
                  <c:v>0.28034381083962506</c:v>
                </c:pt>
                <c:pt idx="385">
                  <c:v>0.27798488613100097</c:v>
                </c:pt>
                <c:pt idx="386">
                  <c:v>0.27561824715346123</c:v>
                </c:pt>
                <c:pt idx="387">
                  <c:v>0.27324443087222078</c:v>
                </c:pt>
                <c:pt idx="388">
                  <c:v>0.2708639717983426</c:v>
                </c:pt>
                <c:pt idx="389">
                  <c:v>0.26847740179700696</c:v>
                </c:pt>
                <c:pt idx="390">
                  <c:v>0.26608524989875937</c:v>
                </c:pt>
                <c:pt idx="391">
                  <c:v>0.26368804211382274</c:v>
                </c:pt>
                <c:pt idx="392">
                  <c:v>0.26128630124955771</c:v>
                </c:pt>
                <c:pt idx="393">
                  <c:v>0.2588805467311534</c:v>
                </c:pt>
                <c:pt idx="394">
                  <c:v>0.25647129442562494</c:v>
                </c:pt>
                <c:pt idx="395">
                  <c:v>0.25405905646919358</c:v>
                </c:pt>
                <c:pt idx="396">
                  <c:v>0.25164434109812167</c:v>
                </c:pt>
                <c:pt idx="397">
                  <c:v>0.24922765248307049</c:v>
                </c:pt>
                <c:pt idx="398">
                  <c:v>0.24680949056704735</c:v>
                </c:pt>
                <c:pt idx="399">
                  <c:v>0.24439035090700417</c:v>
                </c:pt>
                <c:pt idx="400">
                  <c:v>0.24197072451914797</c:v>
                </c:pt>
                <c:pt idx="401">
                  <c:v>0.239551097728018</c:v>
                </c:pt>
                <c:pt idx="402">
                  <c:v>0.2371319520193842</c:v>
                </c:pt>
                <c:pt idx="403">
                  <c:v>0.23471376389701643</c:v>
                </c:pt>
                <c:pt idx="404">
                  <c:v>0.23229700474337078</c:v>
                </c:pt>
                <c:pt idx="405">
                  <c:v>0.22988214068423762</c:v>
                </c:pt>
                <c:pt idx="406">
                  <c:v>0.22746963245739049</c:v>
                </c:pt>
                <c:pt idx="407">
                  <c:v>0.22505993528527427</c:v>
                </c:pt>
                <c:pt idx="408">
                  <c:v>0.22265349875176574</c:v>
                </c:pt>
                <c:pt idx="409">
                  <c:v>0.22025076668303786</c:v>
                </c:pt>
                <c:pt idx="410">
                  <c:v>0.21785217703255511</c:v>
                </c:pt>
                <c:pt idx="411">
                  <c:v>0.21545816177022425</c:v>
                </c:pt>
                <c:pt idx="412">
                  <c:v>0.21306914677572242</c:v>
                </c:pt>
                <c:pt idx="413">
                  <c:v>0.2106855517360198</c:v>
                </c:pt>
                <c:pt idx="414">
                  <c:v>0.20830779004711286</c:v>
                </c:pt>
                <c:pt idx="415">
                  <c:v>0.20593626871997925</c:v>
                </c:pt>
                <c:pt idx="416">
                  <c:v>0.2035713882907639</c:v>
                </c:pt>
                <c:pt idx="417">
                  <c:v>0.20121354273520184</c:v>
                </c:pt>
                <c:pt idx="418">
                  <c:v>0.19886311938728035</c:v>
                </c:pt>
                <c:pt idx="419">
                  <c:v>0.19652049886214093</c:v>
                </c:pt>
                <c:pt idx="420">
                  <c:v>0.19418605498321734</c:v>
                </c:pt>
                <c:pt idx="421">
                  <c:v>0.19186015471360376</c:v>
                </c:pt>
                <c:pt idx="422">
                  <c:v>0.1895431580916446</c:v>
                </c:pt>
                <c:pt idx="423">
                  <c:v>0.18723541817073389</c:v>
                </c:pt>
                <c:pt idx="424">
                  <c:v>0.18493728096330964</c:v>
                </c:pt>
                <c:pt idx="425">
                  <c:v>0.18264908538902622</c:v>
                </c:pt>
                <c:pt idx="426">
                  <c:v>0.18037116322708463</c:v>
                </c:pt>
                <c:pt idx="427">
                  <c:v>0.17810383907269786</c:v>
                </c:pt>
                <c:pt idx="428">
                  <c:v>0.17584743029766661</c:v>
                </c:pt>
                <c:pt idx="429">
                  <c:v>0.17360224701503721</c:v>
                </c:pt>
                <c:pt idx="430">
                  <c:v>0.17136859204781155</c:v>
                </c:pt>
                <c:pt idx="431">
                  <c:v>0.16914676090167657</c:v>
                </c:pt>
                <c:pt idx="432">
                  <c:v>0.16693704174171795</c:v>
                </c:pt>
                <c:pt idx="433">
                  <c:v>0.16473971537308094</c:v>
                </c:pt>
                <c:pt idx="434">
                  <c:v>0.16255505522553826</c:v>
                </c:pt>
                <c:pt idx="435">
                  <c:v>0.16038332734192368</c:v>
                </c:pt>
                <c:pt idx="436">
                  <c:v>0.15822479037038711</c:v>
                </c:pt>
                <c:pt idx="437">
                  <c:v>0.15607969556042486</c:v>
                </c:pt>
                <c:pt idx="438">
                  <c:v>0.15394828676263769</c:v>
                </c:pt>
                <c:pt idx="439">
                  <c:v>0.15183080043216562</c:v>
                </c:pt>
                <c:pt idx="440">
                  <c:v>0.14972746563574879</c:v>
                </c:pt>
                <c:pt idx="441">
                  <c:v>0.14763850406235962</c:v>
                </c:pt>
                <c:pt idx="442">
                  <c:v>0.1455641300373515</c:v>
                </c:pt>
                <c:pt idx="443">
                  <c:v>0.14350455054006625</c:v>
                </c:pt>
                <c:pt idx="444">
                  <c:v>0.14145996522484261</c:v>
                </c:pt>
                <c:pt idx="445">
                  <c:v>0.13943056644536403</c:v>
                </c:pt>
                <c:pt idx="446">
                  <c:v>0.1374165392822855</c:v>
                </c:pt>
                <c:pt idx="447">
                  <c:v>0.13541806157407499</c:v>
                </c:pt>
                <c:pt idx="448">
                  <c:v>0.13343530395100597</c:v>
                </c:pt>
                <c:pt idx="449">
                  <c:v>0.13146842987223467</c:v>
                </c:pt>
                <c:pt idx="450">
                  <c:v>0.12951759566589535</c:v>
                </c:pt>
                <c:pt idx="451">
                  <c:v>0.12758295057214547</c:v>
                </c:pt>
                <c:pt idx="452">
                  <c:v>0.1256646367890917</c:v>
                </c:pt>
                <c:pt idx="453">
                  <c:v>0.12376278952152665</c:v>
                </c:pt>
                <c:pt idx="454">
                  <c:v>0.12187753703240528</c:v>
                </c:pt>
                <c:pt idx="455">
                  <c:v>0.12000900069698908</c:v>
                </c:pt>
                <c:pt idx="456">
                  <c:v>0.11815729505958571</c:v>
                </c:pt>
                <c:pt idx="457">
                  <c:v>0.1163225278928105</c:v>
                </c:pt>
                <c:pt idx="458">
                  <c:v>0.11450480025929574</c:v>
                </c:pt>
                <c:pt idx="459">
                  <c:v>0.1127042065757739</c:v>
                </c:pt>
                <c:pt idx="460">
                  <c:v>0.11092083467945886</c:v>
                </c:pt>
                <c:pt idx="461">
                  <c:v>0.10915476589665063</c:v>
                </c:pt>
                <c:pt idx="462">
                  <c:v>0.10740607511348704</c:v>
                </c:pt>
                <c:pt idx="463">
                  <c:v>0.10567483084876682</c:v>
                </c:pt>
                <c:pt idx="464">
                  <c:v>0.10396109532876735</c:v>
                </c:pt>
                <c:pt idx="465">
                  <c:v>0.10226492456398113</c:v>
                </c:pt>
                <c:pt idx="466">
                  <c:v>0.10058636842769365</c:v>
                </c:pt>
                <c:pt idx="467">
                  <c:v>9.8925470736326779E-2</c:v>
                </c:pt>
                <c:pt idx="468">
                  <c:v>9.7282269331470522E-2</c:v>
                </c:pt>
                <c:pt idx="469">
                  <c:v>9.5656796163526986E-2</c:v>
                </c:pt>
                <c:pt idx="470">
                  <c:v>9.4049077376889889E-2</c:v>
                </c:pt>
                <c:pt idx="471">
                  <c:v>9.2459133396583598E-2</c:v>
                </c:pt>
                <c:pt idx="472">
                  <c:v>9.0886979016285743E-2</c:v>
                </c:pt>
                <c:pt idx="473">
                  <c:v>8.9332623487657845E-2</c:v>
                </c:pt>
                <c:pt idx="474">
                  <c:v>8.7796070610908467E-2</c:v>
                </c:pt>
                <c:pt idx="475">
                  <c:v>8.6277318826514293E-2</c:v>
                </c:pt>
                <c:pt idx="476">
                  <c:v>8.4776361308024975E-2</c:v>
                </c:pt>
                <c:pt idx="477">
                  <c:v>8.3293186055877183E-2</c:v>
                </c:pt>
                <c:pt idx="478">
                  <c:v>8.1827775992145482E-2</c:v>
                </c:pt>
                <c:pt idx="479">
                  <c:v>8.0380109056156807E-2</c:v>
                </c:pt>
                <c:pt idx="480">
                  <c:v>7.8950158300896786E-2</c:v>
                </c:pt>
                <c:pt idx="481">
                  <c:v>7.7537891990136568E-2</c:v>
                </c:pt>
                <c:pt idx="482">
                  <c:v>7.6143273696209865E-2</c:v>
                </c:pt>
                <c:pt idx="483">
                  <c:v>7.4766262398370115E-2</c:v>
                </c:pt>
                <c:pt idx="484">
                  <c:v>7.3406812581659361E-2</c:v>
                </c:pt>
                <c:pt idx="485">
                  <c:v>7.2064874336220441E-2</c:v>
                </c:pt>
                <c:pt idx="486">
                  <c:v>7.0740393456985795E-2</c:v>
                </c:pt>
                <c:pt idx="487">
                  <c:v>6.9433311543676587E-2</c:v>
                </c:pt>
                <c:pt idx="488">
                  <c:v>6.8143566101046937E-2</c:v>
                </c:pt>
                <c:pt idx="489">
                  <c:v>6.6871090639309461E-2</c:v>
                </c:pt>
                <c:pt idx="490">
                  <c:v>6.5615814774678871E-2</c:v>
                </c:pt>
                <c:pt idx="491">
                  <c:v>6.4377664329971607E-2</c:v>
                </c:pt>
                <c:pt idx="492">
                  <c:v>6.3156561435200861E-2</c:v>
                </c:pt>
                <c:pt idx="493">
                  <c:v>6.1952424628107357E-2</c:v>
                </c:pt>
                <c:pt idx="494">
                  <c:v>6.0765168954566927E-2</c:v>
                </c:pt>
                <c:pt idx="495">
                  <c:v>5.9594706068818198E-2</c:v>
                </c:pt>
                <c:pt idx="496">
                  <c:v>5.8440944333453551E-2</c:v>
                </c:pt>
                <c:pt idx="497">
                  <c:v>5.7303788919119192E-2</c:v>
                </c:pt>
                <c:pt idx="498">
                  <c:v>5.6183141903870061E-2</c:v>
                </c:pt>
                <c:pt idx="499">
                  <c:v>5.5078902372127765E-2</c:v>
                </c:pt>
                <c:pt idx="500">
                  <c:v>5.399096651319002E-2</c:v>
                </c:pt>
                <c:pt idx="501">
                  <c:v>5.2919227719242241E-2</c:v>
                </c:pt>
                <c:pt idx="502">
                  <c:v>5.1863576682822515E-2</c:v>
                </c:pt>
                <c:pt idx="503">
                  <c:v>5.0823901493693119E-2</c:v>
                </c:pt>
                <c:pt idx="504">
                  <c:v>4.9800087735072718E-2</c:v>
                </c:pt>
                <c:pt idx="505">
                  <c:v>4.8792018579184693E-2</c:v>
                </c:pt>
                <c:pt idx="506">
                  <c:v>4.7799574882078942E-2</c:v>
                </c:pt>
                <c:pt idx="507">
                  <c:v>4.6822635277685057E-2</c:v>
                </c:pt>
                <c:pt idx="508">
                  <c:v>4.5861076271056803E-2</c:v>
                </c:pt>
                <c:pt idx="509">
                  <c:v>4.4914772330768973E-2</c:v>
                </c:pt>
                <c:pt idx="510">
                  <c:v>4.3983595980429072E-2</c:v>
                </c:pt>
                <c:pt idx="511">
                  <c:v>4.3067417889267594E-2</c:v>
                </c:pt>
                <c:pt idx="512">
                  <c:v>4.2166106961772185E-2</c:v>
                </c:pt>
                <c:pt idx="513">
                  <c:v>4.1279530426332256E-2</c:v>
                </c:pt>
                <c:pt idx="514">
                  <c:v>4.0407553922862133E-2</c:v>
                </c:pt>
                <c:pt idx="515">
                  <c:v>3.9550041589372031E-2</c:v>
                </c:pt>
                <c:pt idx="516">
                  <c:v>3.8706856147457426E-2</c:v>
                </c:pt>
                <c:pt idx="517">
                  <c:v>3.787785898667928E-2</c:v>
                </c:pt>
                <c:pt idx="518">
                  <c:v>3.7062910247808264E-2</c:v>
                </c:pt>
                <c:pt idx="519">
                  <c:v>3.6261868904907991E-2</c:v>
                </c:pt>
                <c:pt idx="520">
                  <c:v>3.5474592846233187E-2</c:v>
                </c:pt>
                <c:pt idx="521">
                  <c:v>3.4700938953920561E-2</c:v>
                </c:pt>
                <c:pt idx="522">
                  <c:v>3.3940763182450914E-2</c:v>
                </c:pt>
                <c:pt idx="523">
                  <c:v>3.3193920635862829E-2</c:v>
                </c:pt>
                <c:pt idx="524">
                  <c:v>3.2460265643699145E-2</c:v>
                </c:pt>
                <c:pt idx="525">
                  <c:v>3.1739651835669097E-2</c:v>
                </c:pt>
                <c:pt idx="526">
                  <c:v>3.1031932215009928E-2</c:v>
                </c:pt>
                <c:pt idx="527">
                  <c:v>3.033695923053328E-2</c:v>
                </c:pt>
                <c:pt idx="528">
                  <c:v>2.9654584847342912E-2</c:v>
                </c:pt>
                <c:pt idx="529">
                  <c:v>2.8984660616211036E-2</c:v>
                </c:pt>
                <c:pt idx="530">
                  <c:v>2.8327037741602772E-2</c:v>
                </c:pt>
                <c:pt idx="531">
                  <c:v>2.7681567148338155E-2</c:v>
                </c:pt>
                <c:pt idx="532">
                  <c:v>2.704809954688335E-2</c:v>
                </c:pt>
                <c:pt idx="533">
                  <c:v>2.6426485497263282E-2</c:v>
                </c:pt>
                <c:pt idx="534">
                  <c:v>2.581657547158922E-2</c:v>
                </c:pt>
                <c:pt idx="535">
                  <c:v>2.5218219915195916E-2</c:v>
                </c:pt>
                <c:pt idx="536">
                  <c:v>2.4631269306384006E-2</c:v>
                </c:pt>
                <c:pt idx="537">
                  <c:v>2.4055574214764466E-2</c:v>
                </c:pt>
                <c:pt idx="538">
                  <c:v>2.3490985358202838E-2</c:v>
                </c:pt>
                <c:pt idx="539">
                  <c:v>2.2937353658362154E-2</c:v>
                </c:pt>
                <c:pt idx="540">
                  <c:v>2.2394530294844332E-2</c:v>
                </c:pt>
                <c:pt idx="541">
                  <c:v>2.1862366757930813E-2</c:v>
                </c:pt>
                <c:pt idx="542">
                  <c:v>2.1340714899924187E-2</c:v>
                </c:pt>
                <c:pt idx="543">
                  <c:v>2.0829426985093574E-2</c:v>
                </c:pt>
                <c:pt idx="544">
                  <c:v>2.0328355738227201E-2</c:v>
                </c:pt>
                <c:pt idx="545">
                  <c:v>1.9837354391796676E-2</c:v>
                </c:pt>
                <c:pt idx="546">
                  <c:v>1.9356276731738294E-2</c:v>
                </c:pt>
                <c:pt idx="547">
                  <c:v>1.8884977141857488E-2</c:v>
                </c:pt>
                <c:pt idx="548">
                  <c:v>1.8423310646863349E-2</c:v>
                </c:pt>
                <c:pt idx="549">
                  <c:v>1.7971132954040923E-2</c:v>
                </c:pt>
                <c:pt idx="550">
                  <c:v>1.75283004935698E-2</c:v>
                </c:pt>
                <c:pt idx="551">
                  <c:v>1.7094670457498191E-2</c:v>
                </c:pt>
                <c:pt idx="552">
                  <c:v>1.6670100837382296E-2</c:v>
                </c:pt>
                <c:pt idx="553">
                  <c:v>1.6254450460601713E-2</c:v>
                </c:pt>
                <c:pt idx="554">
                  <c:v>1.5847579025362015E-2</c:v>
                </c:pt>
                <c:pt idx="555">
                  <c:v>1.5449347134396347E-2</c:v>
                </c:pt>
                <c:pt idx="556">
                  <c:v>1.5059616327378615E-2</c:v>
                </c:pt>
                <c:pt idx="557">
                  <c:v>1.4678249112061179E-2</c:v>
                </c:pt>
                <c:pt idx="558">
                  <c:v>1.4305108994150819E-2</c:v>
                </c:pt>
                <c:pt idx="559">
                  <c:v>1.3940060505936927E-2</c:v>
                </c:pt>
                <c:pt idx="560">
                  <c:v>1.3582969233686713E-2</c:v>
                </c:pt>
                <c:pt idx="561">
                  <c:v>1.3233701843822443E-2</c:v>
                </c:pt>
                <c:pt idx="562">
                  <c:v>1.2892126107896369E-2</c:v>
                </c:pt>
                <c:pt idx="563">
                  <c:v>1.255811092637925E-2</c:v>
                </c:pt>
                <c:pt idx="564">
                  <c:v>1.2231526351279002E-2</c:v>
                </c:pt>
                <c:pt idx="565">
                  <c:v>1.1912243607606189E-2</c:v>
                </c:pt>
                <c:pt idx="566">
                  <c:v>1.160013511370356E-2</c:v>
                </c:pt>
                <c:pt idx="567">
                  <c:v>1.1295074500457114E-2</c:v>
                </c:pt>
                <c:pt idx="568">
                  <c:v>1.0996936629406543E-2</c:v>
                </c:pt>
                <c:pt idx="569">
                  <c:v>1.0705597609773132E-2</c:v>
                </c:pt>
                <c:pt idx="570">
                  <c:v>1.0420934814423525E-2</c:v>
                </c:pt>
                <c:pt idx="571">
                  <c:v>1.0142826894787996E-2</c:v>
                </c:pt>
                <c:pt idx="572">
                  <c:v>9.8711537947520391E-3</c:v>
                </c:pt>
                <c:pt idx="573">
                  <c:v>9.6057967635404702E-3</c:v>
                </c:pt>
                <c:pt idx="574">
                  <c:v>9.3466383676131595E-3</c:v>
                </c:pt>
                <c:pt idx="575">
                  <c:v>9.0935625015919098E-3</c:v>
                </c:pt>
                <c:pt idx="576">
                  <c:v>8.8464543982380642E-3</c:v>
                </c:pt>
                <c:pt idx="577">
                  <c:v>8.6052006375004989E-3</c:v>
                </c:pt>
                <c:pt idx="578">
                  <c:v>8.3696891546538397E-3</c:v>
                </c:pt>
                <c:pt idx="579">
                  <c:v>8.1398092475468212E-3</c:v>
                </c:pt>
                <c:pt idx="580">
                  <c:v>7.915451582980744E-3</c:v>
                </c:pt>
                <c:pt idx="581">
                  <c:v>7.6965082022380912E-3</c:v>
                </c:pt>
                <c:pt idx="582">
                  <c:v>7.4828725257813141E-3</c:v>
                </c:pt>
                <c:pt idx="583">
                  <c:v>7.2744393571419598E-3</c:v>
                </c:pt>
                <c:pt idx="584">
                  <c:v>7.0711048860201712E-3</c:v>
                </c:pt>
                <c:pt idx="585">
                  <c:v>6.872766690614685E-3</c:v>
                </c:pt>
                <c:pt idx="586">
                  <c:v>6.6793237392033149E-3</c:v>
                </c:pt>
                <c:pt idx="587">
                  <c:v>6.4906763909940495E-3</c:v>
                </c:pt>
                <c:pt idx="588">
                  <c:v>6.3067263962665997E-3</c:v>
                </c:pt>
                <c:pt idx="589">
                  <c:v>6.1273768958243465E-3</c:v>
                </c:pt>
                <c:pt idx="590">
                  <c:v>5.9525324197764991E-3</c:v>
                </c:pt>
                <c:pt idx="591">
                  <c:v>5.7820988856701096E-3</c:v>
                </c:pt>
                <c:pt idx="592">
                  <c:v>5.6159835959915874E-3</c:v>
                </c:pt>
                <c:pt idx="593">
                  <c:v>5.454095235057156E-3</c:v>
                </c:pt>
                <c:pt idx="594">
                  <c:v>5.2963438653116125E-3</c:v>
                </c:pt>
                <c:pt idx="595">
                  <c:v>5.142640923054523E-3</c:v>
                </c:pt>
                <c:pt idx="596">
                  <c:v>4.9928992136129479E-3</c:v>
                </c:pt>
                <c:pt idx="597">
                  <c:v>4.8470329059795087E-3</c:v>
                </c:pt>
                <c:pt idx="598">
                  <c:v>4.7049575269345265E-3</c:v>
                </c:pt>
                <c:pt idx="599">
                  <c:v>4.5665899546706848E-3</c:v>
                </c:pt>
                <c:pt idx="600">
                  <c:v>4.4318484119385349E-3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2-486F-82E5-F97F8BA13F3E}"/>
            </c:ext>
          </c:extLst>
        </c:ser>
        <c:ser>
          <c:idx val="1"/>
          <c:order val="1"/>
          <c:spPr>
            <a:solidFill>
              <a:srgbClr val="FF0000"/>
            </a:solidFill>
            <a:ln>
              <a:noFill/>
            </a:ln>
          </c:spPr>
          <c:val>
            <c:numRef>
              <c:f>'2.ToH-TwuandOne'!$N$20:$N$620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5.8440944333453551E-2</c:v>
                </c:pt>
                <c:pt idx="497">
                  <c:v>5.7303788919119192E-2</c:v>
                </c:pt>
                <c:pt idx="498">
                  <c:v>5.6183141903870061E-2</c:v>
                </c:pt>
                <c:pt idx="499">
                  <c:v>5.5078902372127765E-2</c:v>
                </c:pt>
                <c:pt idx="500">
                  <c:v>5.399096651319002E-2</c:v>
                </c:pt>
                <c:pt idx="501">
                  <c:v>5.2919227719242241E-2</c:v>
                </c:pt>
                <c:pt idx="502">
                  <c:v>5.1863576682822515E-2</c:v>
                </c:pt>
                <c:pt idx="503">
                  <c:v>5.0823901493693119E-2</c:v>
                </c:pt>
                <c:pt idx="504">
                  <c:v>4.9800087735072718E-2</c:v>
                </c:pt>
                <c:pt idx="505">
                  <c:v>4.8792018579184693E-2</c:v>
                </c:pt>
                <c:pt idx="506">
                  <c:v>4.7799574882078942E-2</c:v>
                </c:pt>
                <c:pt idx="507">
                  <c:v>4.6822635277685057E-2</c:v>
                </c:pt>
                <c:pt idx="508">
                  <c:v>4.5861076271056803E-2</c:v>
                </c:pt>
                <c:pt idx="509">
                  <c:v>4.4914772330768973E-2</c:v>
                </c:pt>
                <c:pt idx="510">
                  <c:v>4.3983595980429072E-2</c:v>
                </c:pt>
                <c:pt idx="511">
                  <c:v>4.3067417889267594E-2</c:v>
                </c:pt>
                <c:pt idx="512">
                  <c:v>4.2166106961772185E-2</c:v>
                </c:pt>
                <c:pt idx="513">
                  <c:v>4.1279530426332256E-2</c:v>
                </c:pt>
                <c:pt idx="514">
                  <c:v>4.0407553922862133E-2</c:v>
                </c:pt>
                <c:pt idx="515">
                  <c:v>3.9550041589372031E-2</c:v>
                </c:pt>
                <c:pt idx="516">
                  <c:v>3.8706856147457426E-2</c:v>
                </c:pt>
                <c:pt idx="517">
                  <c:v>3.787785898667928E-2</c:v>
                </c:pt>
                <c:pt idx="518">
                  <c:v>3.7062910247808264E-2</c:v>
                </c:pt>
                <c:pt idx="519">
                  <c:v>3.6261868904907991E-2</c:v>
                </c:pt>
                <c:pt idx="520">
                  <c:v>3.5474592846233187E-2</c:v>
                </c:pt>
                <c:pt idx="521">
                  <c:v>3.4700938953920561E-2</c:v>
                </c:pt>
                <c:pt idx="522">
                  <c:v>3.3940763182450914E-2</c:v>
                </c:pt>
                <c:pt idx="523">
                  <c:v>3.3193920635862829E-2</c:v>
                </c:pt>
                <c:pt idx="524">
                  <c:v>3.2460265643699145E-2</c:v>
                </c:pt>
                <c:pt idx="525">
                  <c:v>3.1739651835669097E-2</c:v>
                </c:pt>
                <c:pt idx="526">
                  <c:v>3.1031932215009928E-2</c:v>
                </c:pt>
                <c:pt idx="527">
                  <c:v>3.033695923053328E-2</c:v>
                </c:pt>
                <c:pt idx="528">
                  <c:v>2.9654584847342912E-2</c:v>
                </c:pt>
                <c:pt idx="529">
                  <c:v>2.8984660616211036E-2</c:v>
                </c:pt>
                <c:pt idx="530">
                  <c:v>2.8327037741602772E-2</c:v>
                </c:pt>
                <c:pt idx="531">
                  <c:v>2.7681567148338155E-2</c:v>
                </c:pt>
                <c:pt idx="532">
                  <c:v>2.704809954688335E-2</c:v>
                </c:pt>
                <c:pt idx="533">
                  <c:v>2.6426485497263282E-2</c:v>
                </c:pt>
                <c:pt idx="534">
                  <c:v>2.581657547158922E-2</c:v>
                </c:pt>
                <c:pt idx="535">
                  <c:v>2.5218219915195916E-2</c:v>
                </c:pt>
                <c:pt idx="536">
                  <c:v>2.4631269306384006E-2</c:v>
                </c:pt>
                <c:pt idx="537">
                  <c:v>2.4055574214764466E-2</c:v>
                </c:pt>
                <c:pt idx="538">
                  <c:v>2.3490985358202838E-2</c:v>
                </c:pt>
                <c:pt idx="539">
                  <c:v>2.2937353658362154E-2</c:v>
                </c:pt>
                <c:pt idx="540">
                  <c:v>2.2394530294844332E-2</c:v>
                </c:pt>
                <c:pt idx="541">
                  <c:v>2.1862366757930813E-2</c:v>
                </c:pt>
                <c:pt idx="542">
                  <c:v>2.1340714899924187E-2</c:v>
                </c:pt>
                <c:pt idx="543">
                  <c:v>2.0829426985093574E-2</c:v>
                </c:pt>
                <c:pt idx="544">
                  <c:v>2.0328355738227201E-2</c:v>
                </c:pt>
                <c:pt idx="545">
                  <c:v>1.9837354391796676E-2</c:v>
                </c:pt>
                <c:pt idx="546">
                  <c:v>1.9356276731738294E-2</c:v>
                </c:pt>
                <c:pt idx="547">
                  <c:v>1.8884977141857488E-2</c:v>
                </c:pt>
                <c:pt idx="548">
                  <c:v>1.8423310646863349E-2</c:v>
                </c:pt>
                <c:pt idx="549">
                  <c:v>1.7971132954040923E-2</c:v>
                </c:pt>
                <c:pt idx="550">
                  <c:v>1.75283004935698E-2</c:v>
                </c:pt>
                <c:pt idx="551">
                  <c:v>1.7094670457498191E-2</c:v>
                </c:pt>
                <c:pt idx="552">
                  <c:v>1.6670100837382296E-2</c:v>
                </c:pt>
                <c:pt idx="553">
                  <c:v>1.6254450460601713E-2</c:v>
                </c:pt>
                <c:pt idx="554">
                  <c:v>1.5847579025362015E-2</c:v>
                </c:pt>
                <c:pt idx="555">
                  <c:v>1.5449347134396347E-2</c:v>
                </c:pt>
                <c:pt idx="556">
                  <c:v>1.5059616327378615E-2</c:v>
                </c:pt>
                <c:pt idx="557">
                  <c:v>1.4678249112061179E-2</c:v>
                </c:pt>
                <c:pt idx="558">
                  <c:v>1.4305108994150819E-2</c:v>
                </c:pt>
                <c:pt idx="559">
                  <c:v>1.3940060505936927E-2</c:v>
                </c:pt>
                <c:pt idx="560">
                  <c:v>1.3582969233686713E-2</c:v>
                </c:pt>
                <c:pt idx="561">
                  <c:v>1.3233701843822443E-2</c:v>
                </c:pt>
                <c:pt idx="562">
                  <c:v>1.2892126107896369E-2</c:v>
                </c:pt>
                <c:pt idx="563">
                  <c:v>1.255811092637925E-2</c:v>
                </c:pt>
                <c:pt idx="564">
                  <c:v>1.2231526351279002E-2</c:v>
                </c:pt>
                <c:pt idx="565">
                  <c:v>1.1912243607606189E-2</c:v>
                </c:pt>
                <c:pt idx="566">
                  <c:v>1.160013511370356E-2</c:v>
                </c:pt>
                <c:pt idx="567">
                  <c:v>1.1295074500457114E-2</c:v>
                </c:pt>
                <c:pt idx="568">
                  <c:v>1.0996936629406543E-2</c:v>
                </c:pt>
                <c:pt idx="569">
                  <c:v>1.0705597609773132E-2</c:v>
                </c:pt>
                <c:pt idx="570">
                  <c:v>1.0420934814423525E-2</c:v>
                </c:pt>
                <c:pt idx="571">
                  <c:v>1.0142826894787996E-2</c:v>
                </c:pt>
                <c:pt idx="572">
                  <c:v>9.8711537947520391E-3</c:v>
                </c:pt>
                <c:pt idx="573">
                  <c:v>9.6057967635404702E-3</c:v>
                </c:pt>
                <c:pt idx="574">
                  <c:v>9.3466383676131595E-3</c:v>
                </c:pt>
                <c:pt idx="575">
                  <c:v>9.0935625015919098E-3</c:v>
                </c:pt>
                <c:pt idx="576">
                  <c:v>8.8464543982380642E-3</c:v>
                </c:pt>
                <c:pt idx="577">
                  <c:v>8.6052006375004989E-3</c:v>
                </c:pt>
                <c:pt idx="578">
                  <c:v>8.3696891546538397E-3</c:v>
                </c:pt>
                <c:pt idx="579">
                  <c:v>8.1398092475468212E-3</c:v>
                </c:pt>
                <c:pt idx="580">
                  <c:v>7.915451582980744E-3</c:v>
                </c:pt>
                <c:pt idx="581">
                  <c:v>7.6965082022380912E-3</c:v>
                </c:pt>
                <c:pt idx="582">
                  <c:v>7.4828725257813141E-3</c:v>
                </c:pt>
                <c:pt idx="583">
                  <c:v>7.2744393571419598E-3</c:v>
                </c:pt>
                <c:pt idx="584">
                  <c:v>7.0711048860201712E-3</c:v>
                </c:pt>
                <c:pt idx="585">
                  <c:v>6.872766690614685E-3</c:v>
                </c:pt>
                <c:pt idx="586">
                  <c:v>6.6793237392033149E-3</c:v>
                </c:pt>
                <c:pt idx="587">
                  <c:v>6.4906763909940495E-3</c:v>
                </c:pt>
                <c:pt idx="588">
                  <c:v>6.3067263962665997E-3</c:v>
                </c:pt>
                <c:pt idx="589">
                  <c:v>6.1273768958243465E-3</c:v>
                </c:pt>
                <c:pt idx="590">
                  <c:v>5.9525324197764991E-3</c:v>
                </c:pt>
                <c:pt idx="591">
                  <c:v>5.7820988856701096E-3</c:v>
                </c:pt>
                <c:pt idx="592">
                  <c:v>5.6159835959915874E-3</c:v>
                </c:pt>
                <c:pt idx="593">
                  <c:v>5.454095235057156E-3</c:v>
                </c:pt>
                <c:pt idx="594">
                  <c:v>5.2963438653116125E-3</c:v>
                </c:pt>
                <c:pt idx="595">
                  <c:v>5.142640923054523E-3</c:v>
                </c:pt>
                <c:pt idx="596">
                  <c:v>4.9928992136129479E-3</c:v>
                </c:pt>
                <c:pt idx="597">
                  <c:v>4.8470329059795087E-3</c:v>
                </c:pt>
                <c:pt idx="598">
                  <c:v>4.7049575269345265E-3</c:v>
                </c:pt>
                <c:pt idx="599">
                  <c:v>4.5665899546706848E-3</c:v>
                </c:pt>
                <c:pt idx="600">
                  <c:v>4.4318484119385349E-3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32-486F-82E5-F97F8BA13F3E}"/>
            </c:ext>
          </c:extLst>
        </c:ser>
        <c:ser>
          <c:idx val="2"/>
          <c:order val="2"/>
          <c:spPr>
            <a:solidFill>
              <a:srgbClr val="7030A0"/>
            </a:solidFill>
            <a:ln>
              <a:noFill/>
            </a:ln>
          </c:spPr>
          <c:val>
            <c:numRef>
              <c:f>'2.ToH-TwuandOne'!$I$20:$I$620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0.31006028483341169</c:v>
                </c:pt>
                <c:pt idx="230">
                  <c:v>0.31225393336675689</c:v>
                </c:pt>
                <c:pt idx="231">
                  <c:v>0.31443165702759296</c:v>
                </c:pt>
                <c:pt idx="232">
                  <c:v>0.31659290771088849</c:v>
                </c:pt>
                <c:pt idx="233">
                  <c:v>0.31873713847539725</c:v>
                </c:pt>
                <c:pt idx="234">
                  <c:v>0.32086380377116824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32-486F-82E5-F97F8BA13F3E}"/>
            </c:ext>
          </c:extLst>
        </c:ser>
        <c:ser>
          <c:idx val="3"/>
          <c:order val="3"/>
          <c:spPr>
            <a:solidFill>
              <a:srgbClr val="FF0000"/>
            </a:solidFill>
            <a:ln>
              <a:noFill/>
            </a:ln>
          </c:spPr>
          <c:val>
            <c:numRef>
              <c:f>'2.ToH-TwuandOne'!$M$20:$M$620</c:f>
              <c:numCache>
                <c:formatCode>General</c:formatCode>
                <c:ptCount val="601"/>
                <c:pt idx="0">
                  <c:v>4.4318484119380075E-3</c:v>
                </c:pt>
                <c:pt idx="1">
                  <c:v>4.5665899546701444E-3</c:v>
                </c:pt>
                <c:pt idx="2">
                  <c:v>4.7049575269339713E-3</c:v>
                </c:pt>
                <c:pt idx="3">
                  <c:v>4.8470329059789406E-3</c:v>
                </c:pt>
                <c:pt idx="4">
                  <c:v>4.9928992136123625E-3</c:v>
                </c:pt>
                <c:pt idx="5">
                  <c:v>5.1426409230539254E-3</c:v>
                </c:pt>
                <c:pt idx="6">
                  <c:v>5.2963438653109958E-3</c:v>
                </c:pt>
                <c:pt idx="7">
                  <c:v>5.4540952350565263E-3</c:v>
                </c:pt>
                <c:pt idx="8">
                  <c:v>5.6159835959909386E-3</c:v>
                </c:pt>
                <c:pt idx="9">
                  <c:v>5.7820988856694469E-3</c:v>
                </c:pt>
                <c:pt idx="10">
                  <c:v>5.9525324197758165E-3</c:v>
                </c:pt>
                <c:pt idx="11">
                  <c:v>6.1273768958236439E-3</c:v>
                </c:pt>
                <c:pt idx="12">
                  <c:v>6.3067263962658772E-3</c:v>
                </c:pt>
                <c:pt idx="13">
                  <c:v>6.4906763909933123E-3</c:v>
                </c:pt>
                <c:pt idx="14">
                  <c:v>6.6793237392025612E-3</c:v>
                </c:pt>
                <c:pt idx="15">
                  <c:v>6.8727666906139096E-3</c:v>
                </c:pt>
                <c:pt idx="16">
                  <c:v>7.0711048860193793E-3</c:v>
                </c:pt>
                <c:pt idx="17">
                  <c:v>7.2744393571411462E-3</c:v>
                </c:pt>
                <c:pt idx="18">
                  <c:v>7.4828725257804806E-3</c:v>
                </c:pt>
                <c:pt idx="19">
                  <c:v>7.696508202237236E-3</c:v>
                </c:pt>
                <c:pt idx="20">
                  <c:v>7.9154515829798697E-3</c:v>
                </c:pt>
                <c:pt idx="21">
                  <c:v>8.1398092475459208E-3</c:v>
                </c:pt>
                <c:pt idx="22">
                  <c:v>8.3696891546529185E-3</c:v>
                </c:pt>
                <c:pt idx="23">
                  <c:v>8.6052006374995587E-3</c:v>
                </c:pt>
                <c:pt idx="24">
                  <c:v>8.8464543982371014E-3</c:v>
                </c:pt>
                <c:pt idx="25">
                  <c:v>9.0935625015909193E-3</c:v>
                </c:pt>
                <c:pt idx="26">
                  <c:v>9.3466383676121464E-3</c:v>
                </c:pt>
                <c:pt idx="27">
                  <c:v>9.6057967635394328E-3</c:v>
                </c:pt>
                <c:pt idx="28">
                  <c:v>9.8711537947509774E-3</c:v>
                </c:pt>
                <c:pt idx="29">
                  <c:v>1.0142826894786907E-2</c:v>
                </c:pt>
                <c:pt idx="30">
                  <c:v>1.0420934814422415E-2</c:v>
                </c:pt>
                <c:pt idx="31">
                  <c:v>1.0705597609771992E-2</c:v>
                </c:pt>
                <c:pt idx="32">
                  <c:v>1.0996936629405377E-2</c:v>
                </c:pt>
                <c:pt idx="33">
                  <c:v>1.1295074500455918E-2</c:v>
                </c:pt>
                <c:pt idx="34">
                  <c:v>1.160013511370234E-2</c:v>
                </c:pt>
                <c:pt idx="35">
                  <c:v>1.1912243607604941E-2</c:v>
                </c:pt>
                <c:pt idx="36">
                  <c:v>1.2231526351277725E-2</c:v>
                </c:pt>
                <c:pt idx="37">
                  <c:v>1.2558110926377942E-2</c:v>
                </c:pt>
                <c:pt idx="38">
                  <c:v>1.2892126107895035E-2</c:v>
                </c:pt>
                <c:pt idx="39">
                  <c:v>1.3233701843821081E-2</c:v>
                </c:pt>
                <c:pt idx="40">
                  <c:v>1.3582969233685318E-2</c:v>
                </c:pt>
                <c:pt idx="41">
                  <c:v>1.3940060505935501E-2</c:v>
                </c:pt>
                <c:pt idx="42">
                  <c:v>1.4305108994149364E-2</c:v>
                </c:pt>
                <c:pt idx="43">
                  <c:v>1.4678249112059692E-2</c:v>
                </c:pt>
                <c:pt idx="44">
                  <c:v>1.5059616327377089E-2</c:v>
                </c:pt>
                <c:pt idx="45">
                  <c:v>1.5449347134394793E-2</c:v>
                </c:pt>
                <c:pt idx="46">
                  <c:v>1.5847579025360423E-2</c:v>
                </c:pt>
                <c:pt idx="47">
                  <c:v>1.6254450460600086E-2</c:v>
                </c:pt>
                <c:pt idx="48">
                  <c:v>1.6670100837380627E-2</c:v>
                </c:pt>
                <c:pt idx="49">
                  <c:v>1.7094670457496498E-2</c:v>
                </c:pt>
                <c:pt idx="50">
                  <c:v>1.7528300493568072E-2</c:v>
                </c:pt>
                <c:pt idx="51">
                  <c:v>1.7971132954039154E-2</c:v>
                </c:pt>
                <c:pt idx="52">
                  <c:v>1.8423310646861542E-2</c:v>
                </c:pt>
                <c:pt idx="53">
                  <c:v>1.8884977141855643E-2</c:v>
                </c:pt>
                <c:pt idx="54">
                  <c:v>1.9356276731736413E-2</c:v>
                </c:pt>
                <c:pt idx="55">
                  <c:v>1.9837354391794754E-2</c:v>
                </c:pt>
                <c:pt idx="56">
                  <c:v>2.0328355738225241E-2</c:v>
                </c:pt>
                <c:pt idx="57">
                  <c:v>2.0829426985091576E-2</c:v>
                </c:pt>
                <c:pt idx="58">
                  <c:v>2.1340714899922137E-2</c:v>
                </c:pt>
                <c:pt idx="59">
                  <c:v>2.1862366757928724E-2</c:v>
                </c:pt>
                <c:pt idx="60">
                  <c:v>2.2394530294842212E-2</c:v>
                </c:pt>
                <c:pt idx="61">
                  <c:v>2.2937353658359982E-2</c:v>
                </c:pt>
                <c:pt idx="62">
                  <c:v>2.3490985358200624E-2</c:v>
                </c:pt>
                <c:pt idx="63">
                  <c:v>2.4055574214762215E-2</c:v>
                </c:pt>
                <c:pt idx="64">
                  <c:v>2.4631269306381709E-2</c:v>
                </c:pt>
                <c:pt idx="65">
                  <c:v>2.5218219915193574E-2</c:v>
                </c:pt>
                <c:pt idx="66">
                  <c:v>2.5816575471586833E-2</c:v>
                </c:pt>
                <c:pt idx="67">
                  <c:v>2.6426485497260854E-2</c:v>
                </c:pt>
                <c:pt idx="68">
                  <c:v>2.7048099546880876E-2</c:v>
                </c:pt>
                <c:pt idx="69">
                  <c:v>2.7681567148335636E-2</c:v>
                </c:pt>
                <c:pt idx="70">
                  <c:v>2.8327037741600208E-2</c:v>
                </c:pt>
                <c:pt idx="71">
                  <c:v>2.898466061620841E-2</c:v>
                </c:pt>
                <c:pt idx="72">
                  <c:v>2.9654584847340237E-2</c:v>
                </c:pt>
                <c:pt idx="73">
                  <c:v>3.0336959230530564E-2</c:v>
                </c:pt>
                <c:pt idx="74">
                  <c:v>3.1031932215007142E-2</c:v>
                </c:pt>
                <c:pt idx="75">
                  <c:v>3.1739651835666273E-2</c:v>
                </c:pt>
                <c:pt idx="76">
                  <c:v>3.2460265643696272E-2</c:v>
                </c:pt>
                <c:pt idx="77">
                  <c:v>3.3193920635859908E-2</c:v>
                </c:pt>
                <c:pt idx="78">
                  <c:v>3.3940763182447944E-2</c:v>
                </c:pt>
                <c:pt idx="79">
                  <c:v>3.4700938953917522E-2</c:v>
                </c:pt>
                <c:pt idx="80">
                  <c:v>3.5474592846230099E-2</c:v>
                </c:pt>
                <c:pt idx="81">
                  <c:v>3.6261868904904848E-2</c:v>
                </c:pt>
                <c:pt idx="82">
                  <c:v>3.7062910247805073E-2</c:v>
                </c:pt>
                <c:pt idx="83">
                  <c:v>3.7877858986676012E-2</c:v>
                </c:pt>
                <c:pt idx="84">
                  <c:v>3.8706856147454109E-2</c:v>
                </c:pt>
                <c:pt idx="85">
                  <c:v>3.9550041589368673E-2</c:v>
                </c:pt>
                <c:pt idx="86">
                  <c:v>4.0407553922858733E-2</c:v>
                </c:pt>
                <c:pt idx="87">
                  <c:v>4.1279530426328773E-2</c:v>
                </c:pt>
                <c:pt idx="88">
                  <c:v>4.2166106961768646E-2</c:v>
                </c:pt>
                <c:pt idx="89">
                  <c:v>4.3067417889264013E-2</c:v>
                </c:pt>
                <c:pt idx="90">
                  <c:v>4.3983595980425415E-2</c:v>
                </c:pt>
                <c:pt idx="91">
                  <c:v>4.4914772330765261E-2</c:v>
                </c:pt>
                <c:pt idx="92">
                  <c:v>4.5861076271053035E-2</c:v>
                </c:pt>
                <c:pt idx="93">
                  <c:v>4.6822635277681234E-2</c:v>
                </c:pt>
                <c:pt idx="94">
                  <c:v>4.7799574882075056E-2</c:v>
                </c:pt>
                <c:pt idx="95">
                  <c:v>4.8792018579180731E-2</c:v>
                </c:pt>
                <c:pt idx="96">
                  <c:v>4.9800087735068693E-2</c:v>
                </c:pt>
                <c:pt idx="97">
                  <c:v>5.0823901493689039E-2</c:v>
                </c:pt>
                <c:pt idx="98">
                  <c:v>5.1863576682818373E-2</c:v>
                </c:pt>
                <c:pt idx="99">
                  <c:v>5.2919227719238036E-2</c:v>
                </c:pt>
                <c:pt idx="100">
                  <c:v>5.3990966513185759E-2</c:v>
                </c:pt>
                <c:pt idx="101">
                  <c:v>5.5078902372123428E-2</c:v>
                </c:pt>
                <c:pt idx="102">
                  <c:v>5.6183141903865676E-2</c:v>
                </c:pt>
                <c:pt idx="103">
                  <c:v>5.730378891911473E-2</c:v>
                </c:pt>
                <c:pt idx="104">
                  <c:v>5.8440944333449027E-2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32-486F-82E5-F97F8BA13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709056"/>
        <c:axId val="590708728"/>
      </c:areaChart>
      <c:valAx>
        <c:axId val="590708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0709056"/>
        <c:crosses val="autoZero"/>
        <c:crossBetween val="midCat"/>
      </c:valAx>
      <c:catAx>
        <c:axId val="59070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59070872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'3.ToH1-Fixed'!$H$3</c:f>
          <c:strCache>
            <c:ptCount val="1"/>
            <c:pt idx="0">
              <c:v>Reject H0: mu1&gt;=mu2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'3.ToH1-Fixed'!$F$5</c:f>
              <c:strCache>
                <c:ptCount val="1"/>
                <c:pt idx="0">
                  <c:v>mu1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40-4EF4-BD56-2179C13404BC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40-4EF4-BD56-2179C13404BC}"/>
              </c:ext>
            </c:extLst>
          </c:dPt>
          <c:cat>
            <c:strRef>
              <c:f>'3.ToH1-Fixed'!$F$5:$G$5</c:f>
              <c:strCache>
                <c:ptCount val="2"/>
                <c:pt idx="0">
                  <c:v>mu1</c:v>
                </c:pt>
                <c:pt idx="1">
                  <c:v>mu2</c:v>
                </c:pt>
              </c:strCache>
            </c:strRef>
          </c:cat>
          <c:val>
            <c:numRef>
              <c:f>'3.ToH1-Fixed'!$F$6:$G$6</c:f>
              <c:numCache>
                <c:formatCode>General</c:formatCode>
                <c:ptCount val="2"/>
                <c:pt idx="0">
                  <c:v>14.506797536702933</c:v>
                </c:pt>
                <c:pt idx="1">
                  <c:v>18.53446782902471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40-4EF4-BD56-2179C13404BC}"/>
            </c:ext>
          </c:extLst>
        </c:ser>
        <c:ser>
          <c:idx val="1"/>
          <c:order val="1"/>
          <c:tx>
            <c:strRef>
              <c:f>'3.ToH1-Fixed'!$G$5</c:f>
              <c:strCache>
                <c:ptCount val="1"/>
                <c:pt idx="0">
                  <c:v>mu2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540-4EF4-BD56-2179C13404BC}"/>
              </c:ext>
            </c:extLst>
          </c:dPt>
          <c:cat>
            <c:strRef>
              <c:f>'3.ToH1-Fixed'!$F$5:$G$5</c:f>
              <c:strCache>
                <c:ptCount val="2"/>
                <c:pt idx="0">
                  <c:v>mu1</c:v>
                </c:pt>
                <c:pt idx="1">
                  <c:v>mu2</c:v>
                </c:pt>
              </c:strCache>
            </c:strRef>
          </c:cat>
          <c:val>
            <c:numRef>
              <c:f>'3.ToH1-Fixed'!$F$7:$G$7</c:f>
              <c:numCache>
                <c:formatCode>General</c:formatCode>
                <c:ptCount val="2"/>
                <c:pt idx="0">
                  <c:v>1.9864049265941333</c:v>
                </c:pt>
                <c:pt idx="1">
                  <c:v>2.5310643419505823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40-4EF4-BD56-2179C1340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100"/>
        <c:axId val="548384568"/>
        <c:axId val="548385224"/>
      </c:barChart>
      <c:catAx>
        <c:axId val="548384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85224"/>
        <c:crosses val="autoZero"/>
        <c:auto val="1"/>
        <c:lblAlgn val="ctr"/>
        <c:lblOffset val="100"/>
        <c:noMultiLvlLbl val="0"/>
      </c:catAx>
      <c:valAx>
        <c:axId val="548385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8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'4.ToH-RAND'!$H$3</c:f>
          <c:strCache>
            <c:ptCount val="1"/>
            <c:pt idx="0">
              <c:v>No Statistical Difference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'4.ToH-RAND'!$F$5</c:f>
              <c:strCache>
                <c:ptCount val="1"/>
                <c:pt idx="0">
                  <c:v>mu1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45-495B-B957-80CDFD97EACC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45-495B-B957-80CDFD97EACC}"/>
              </c:ext>
            </c:extLst>
          </c:dPt>
          <c:cat>
            <c:strRef>
              <c:f>'4.ToH-RAND'!$F$5:$G$5</c:f>
              <c:strCache>
                <c:ptCount val="2"/>
                <c:pt idx="0">
                  <c:v>mu1</c:v>
                </c:pt>
                <c:pt idx="1">
                  <c:v>mu2</c:v>
                </c:pt>
              </c:strCache>
            </c:strRef>
          </c:cat>
          <c:val>
            <c:numRef>
              <c:f>'4.ToH-RAND'!$F$6:$G$6</c:f>
              <c:numCache>
                <c:formatCode>General</c:formatCode>
                <c:ptCount val="2"/>
                <c:pt idx="0">
                  <c:v>13.86907149427438</c:v>
                </c:pt>
                <c:pt idx="1">
                  <c:v>14.183219350025421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5-495B-B957-80CDFD97EACC}"/>
            </c:ext>
          </c:extLst>
        </c:ser>
        <c:ser>
          <c:idx val="1"/>
          <c:order val="1"/>
          <c:tx>
            <c:strRef>
              <c:f>'4.ToH-RAND'!$G$5</c:f>
              <c:strCache>
                <c:ptCount val="1"/>
                <c:pt idx="0">
                  <c:v>mu2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245-495B-B957-80CDFD97EACC}"/>
              </c:ext>
            </c:extLst>
          </c:dPt>
          <c:cat>
            <c:strRef>
              <c:f>'4.ToH-RAND'!$F$5:$G$5</c:f>
              <c:strCache>
                <c:ptCount val="2"/>
                <c:pt idx="0">
                  <c:v>mu1</c:v>
                </c:pt>
                <c:pt idx="1">
                  <c:v>mu2</c:v>
                </c:pt>
              </c:strCache>
            </c:strRef>
          </c:cat>
          <c:val>
            <c:numRef>
              <c:f>'4.ToH-RAND'!$F$7:$G$7</c:f>
              <c:numCache>
                <c:formatCode>General</c:formatCode>
                <c:ptCount val="2"/>
                <c:pt idx="0">
                  <c:v>1.0618570114512416</c:v>
                </c:pt>
                <c:pt idx="1">
                  <c:v>2.2335612999491588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45-495B-B957-80CDFD97E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100"/>
        <c:axId val="548384568"/>
        <c:axId val="548385224"/>
      </c:barChart>
      <c:catAx>
        <c:axId val="548384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8385224"/>
        <c:crosses val="autoZero"/>
        <c:auto val="1"/>
        <c:lblAlgn val="ctr"/>
        <c:lblOffset val="100"/>
        <c:noMultiLvlLbl val="0"/>
      </c:catAx>
      <c:valAx>
        <c:axId val="548385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4838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'5.ToH2'!$J$3</c:f>
          <c:strCache>
            <c:ptCount val="1"/>
            <c:pt idx="0">
              <c:v>Reject the null hypothesis of muM&lt;=muF with 93% Confidence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'5.ToH2'!$H$5:$I$5</c:f>
              <c:strCache>
                <c:ptCount val="2"/>
                <c:pt idx="0">
                  <c:v>muM</c:v>
                </c:pt>
                <c:pt idx="1">
                  <c:v>muF</c:v>
                </c:pt>
              </c:strCache>
            </c:strRef>
          </c:cat>
          <c:val>
            <c:numRef>
              <c:f>'5.ToH2'!$H$6:$I$6</c:f>
              <c:numCache>
                <c:formatCode>General</c:formatCode>
                <c:ptCount val="2"/>
                <c:pt idx="0">
                  <c:v>16.077036399789968</c:v>
                </c:pt>
                <c:pt idx="1">
                  <c:v>13.404332074793107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7-4B83-928A-B012C83330D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C77-4B83-928A-B012C83330D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C77-4B83-928A-B012C83330D9}"/>
              </c:ext>
            </c:extLst>
          </c:dPt>
          <c:cat>
            <c:strRef>
              <c:f>'5.ToH2'!$H$5:$I$5</c:f>
              <c:strCache>
                <c:ptCount val="2"/>
                <c:pt idx="0">
                  <c:v>muM</c:v>
                </c:pt>
                <c:pt idx="1">
                  <c:v>muF</c:v>
                </c:pt>
              </c:strCache>
            </c:strRef>
          </c:cat>
          <c:val>
            <c:numRef>
              <c:f>'5.ToH2'!$H$7:$I$7</c:f>
              <c:numCache>
                <c:formatCode>General</c:formatCode>
                <c:ptCount val="2"/>
                <c:pt idx="0">
                  <c:v>2.7969476085833311</c:v>
                </c:pt>
                <c:pt idx="1">
                  <c:v>2.0852134014342045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77-4B83-928A-B012C8333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0593784"/>
        <c:axId val="780591488"/>
      </c:barChart>
      <c:catAx>
        <c:axId val="78059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80591488"/>
        <c:crosses val="autoZero"/>
        <c:auto val="1"/>
        <c:lblAlgn val="ctr"/>
        <c:lblOffset val="100"/>
        <c:noMultiLvlLbl val="0"/>
      </c:catAx>
      <c:valAx>
        <c:axId val="78059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8059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8981481481481481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val>
            <c:numRef>
              <c:f>[1]Sheet1!$B$1:$B$41</c:f>
              <c:numCache>
                <c:formatCode>General</c:formatCode>
                <c:ptCount val="41"/>
                <c:pt idx="0">
                  <c:v>5.3990966513188063E-2</c:v>
                </c:pt>
                <c:pt idx="1">
                  <c:v>6.5615814774676595E-2</c:v>
                </c:pt>
                <c:pt idx="2">
                  <c:v>7.8950158300894149E-2</c:v>
                </c:pt>
                <c:pt idx="3">
                  <c:v>9.4049077376886947E-2</c:v>
                </c:pt>
                <c:pt idx="4">
                  <c:v>0.11092083467945554</c:v>
                </c:pt>
                <c:pt idx="5">
                  <c:v>0.12951759566589174</c:v>
                </c:pt>
                <c:pt idx="6">
                  <c:v>0.14972746563574488</c:v>
                </c:pt>
                <c:pt idx="7">
                  <c:v>0.17136859204780741</c:v>
                </c:pt>
                <c:pt idx="8">
                  <c:v>0.19418605498321295</c:v>
                </c:pt>
                <c:pt idx="9">
                  <c:v>0.21785217703255053</c:v>
                </c:pt>
                <c:pt idx="10">
                  <c:v>0.24197072451914337</c:v>
                </c:pt>
                <c:pt idx="11">
                  <c:v>0.26608524989875487</c:v>
                </c:pt>
                <c:pt idx="12">
                  <c:v>0.28969155276148278</c:v>
                </c:pt>
                <c:pt idx="13">
                  <c:v>0.31225393336676127</c:v>
                </c:pt>
                <c:pt idx="14">
                  <c:v>0.33322460289179967</c:v>
                </c:pt>
                <c:pt idx="15">
                  <c:v>0.35206532676429952</c:v>
                </c:pt>
                <c:pt idx="16">
                  <c:v>0.36827014030332339</c:v>
                </c:pt>
                <c:pt idx="17">
                  <c:v>0.38138781546052414</c:v>
                </c:pt>
                <c:pt idx="18">
                  <c:v>0.39104269397545594</c:v>
                </c:pt>
                <c:pt idx="19">
                  <c:v>0.39695254747701181</c:v>
                </c:pt>
                <c:pt idx="20">
                  <c:v>0.3989422804014327</c:v>
                </c:pt>
                <c:pt idx="21">
                  <c:v>0.39695254747701181</c:v>
                </c:pt>
                <c:pt idx="22">
                  <c:v>0.39104269397545588</c:v>
                </c:pt>
                <c:pt idx="23">
                  <c:v>0.38138781546052408</c:v>
                </c:pt>
                <c:pt idx="24">
                  <c:v>0.36827014030332328</c:v>
                </c:pt>
                <c:pt idx="25">
                  <c:v>0.35206532676429952</c:v>
                </c:pt>
                <c:pt idx="26">
                  <c:v>0.33322460289179967</c:v>
                </c:pt>
                <c:pt idx="27">
                  <c:v>0.31225393336676122</c:v>
                </c:pt>
                <c:pt idx="28">
                  <c:v>0.28969155276148267</c:v>
                </c:pt>
                <c:pt idx="29">
                  <c:v>0.26608524989875476</c:v>
                </c:pt>
                <c:pt idx="30">
                  <c:v>0.24197072451914337</c:v>
                </c:pt>
                <c:pt idx="31">
                  <c:v>0.21785217703255053</c:v>
                </c:pt>
                <c:pt idx="32">
                  <c:v>0.19418605498321292</c:v>
                </c:pt>
                <c:pt idx="33">
                  <c:v>0.17136859204780733</c:v>
                </c:pt>
                <c:pt idx="34">
                  <c:v>0.14972746563574479</c:v>
                </c:pt>
                <c:pt idx="35">
                  <c:v>0.12951759566589174</c:v>
                </c:pt>
                <c:pt idx="36">
                  <c:v>0.11092083467945554</c:v>
                </c:pt>
                <c:pt idx="37">
                  <c:v>9.4049077376886905E-2</c:v>
                </c:pt>
                <c:pt idx="38">
                  <c:v>7.8950158300894122E-2</c:v>
                </c:pt>
                <c:pt idx="39">
                  <c:v>6.5615814774676554E-2</c:v>
                </c:pt>
                <c:pt idx="40">
                  <c:v>5.3990966513188063E-2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31-448A-B4A7-0FAB61933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83096"/>
        <c:axId val="405684408"/>
      </c:lineChart>
      <c:catAx>
        <c:axId val="405683096"/>
        <c:scaling>
          <c:orientation val="minMax"/>
        </c:scaling>
        <c:delete val="1"/>
        <c:axPos val="b"/>
        <c:majorTickMark val="none"/>
        <c:minorTickMark val="none"/>
        <c:tickLblPos val="nextTo"/>
        <c:crossAx val="405684408"/>
        <c:crosses val="autoZero"/>
        <c:auto val="1"/>
        <c:lblAlgn val="ctr"/>
        <c:lblOffset val="100"/>
        <c:noMultiLvlLbl val="0"/>
      </c:catAx>
      <c:valAx>
        <c:axId val="405684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568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3121725871465"/>
          <c:y val="8.7498062296848741E-2"/>
          <c:w val="0.88016878274128518"/>
          <c:h val="0.9125019377031512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[1]Sheet1!$B$1:$B$41</c:f>
              <c:numCache>
                <c:formatCode>General</c:formatCode>
                <c:ptCount val="41"/>
                <c:pt idx="0">
                  <c:v>5.3990966513188063E-2</c:v>
                </c:pt>
                <c:pt idx="1">
                  <c:v>6.5615814774676595E-2</c:v>
                </c:pt>
                <c:pt idx="2">
                  <c:v>7.8950158300894149E-2</c:v>
                </c:pt>
                <c:pt idx="3">
                  <c:v>9.4049077376886947E-2</c:v>
                </c:pt>
                <c:pt idx="4">
                  <c:v>0.11092083467945554</c:v>
                </c:pt>
                <c:pt idx="5">
                  <c:v>0.12951759566589174</c:v>
                </c:pt>
                <c:pt idx="6">
                  <c:v>0.14972746563574488</c:v>
                </c:pt>
                <c:pt idx="7">
                  <c:v>0.17136859204780741</c:v>
                </c:pt>
                <c:pt idx="8">
                  <c:v>0.19418605498321295</c:v>
                </c:pt>
                <c:pt idx="9">
                  <c:v>0.21785217703255053</c:v>
                </c:pt>
                <c:pt idx="10">
                  <c:v>0.24197072451914337</c:v>
                </c:pt>
                <c:pt idx="11">
                  <c:v>0.26608524989875487</c:v>
                </c:pt>
                <c:pt idx="12">
                  <c:v>0.28969155276148278</c:v>
                </c:pt>
                <c:pt idx="13">
                  <c:v>0.31225393336676127</c:v>
                </c:pt>
                <c:pt idx="14">
                  <c:v>0.33322460289179967</c:v>
                </c:pt>
                <c:pt idx="15">
                  <c:v>0.35206532676429952</c:v>
                </c:pt>
                <c:pt idx="16">
                  <c:v>0.36827014030332339</c:v>
                </c:pt>
                <c:pt idx="17">
                  <c:v>0.38138781546052414</c:v>
                </c:pt>
                <c:pt idx="18">
                  <c:v>0.39104269397545594</c:v>
                </c:pt>
                <c:pt idx="19">
                  <c:v>0.39695254747701181</c:v>
                </c:pt>
                <c:pt idx="20">
                  <c:v>0.3989422804014327</c:v>
                </c:pt>
                <c:pt idx="21">
                  <c:v>0.39695254747701181</c:v>
                </c:pt>
                <c:pt idx="22">
                  <c:v>0.39104269397545588</c:v>
                </c:pt>
                <c:pt idx="23">
                  <c:v>0.38138781546052408</c:v>
                </c:pt>
                <c:pt idx="24">
                  <c:v>0.36827014030332328</c:v>
                </c:pt>
                <c:pt idx="25">
                  <c:v>0.35206532676429952</c:v>
                </c:pt>
                <c:pt idx="26">
                  <c:v>0.33322460289179967</c:v>
                </c:pt>
                <c:pt idx="27">
                  <c:v>0.31225393336676122</c:v>
                </c:pt>
                <c:pt idx="28">
                  <c:v>0.28969155276148267</c:v>
                </c:pt>
                <c:pt idx="29">
                  <c:v>0.26608524989875476</c:v>
                </c:pt>
                <c:pt idx="30">
                  <c:v>0.24197072451914337</c:v>
                </c:pt>
                <c:pt idx="31">
                  <c:v>0.21785217703255053</c:v>
                </c:pt>
                <c:pt idx="32">
                  <c:v>0.19418605498321292</c:v>
                </c:pt>
                <c:pt idx="33">
                  <c:v>0.17136859204780733</c:v>
                </c:pt>
                <c:pt idx="34">
                  <c:v>0.14972746563574479</c:v>
                </c:pt>
                <c:pt idx="35">
                  <c:v>0.12951759566589174</c:v>
                </c:pt>
                <c:pt idx="36">
                  <c:v>0.11092083467945554</c:v>
                </c:pt>
                <c:pt idx="37">
                  <c:v>9.4049077376886905E-2</c:v>
                </c:pt>
                <c:pt idx="38">
                  <c:v>7.8950158300894122E-2</c:v>
                </c:pt>
                <c:pt idx="39">
                  <c:v>6.5615814774676554E-2</c:v>
                </c:pt>
                <c:pt idx="40">
                  <c:v>5.3990966513188063E-2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8-4B1E-8A49-3AF690733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683096"/>
        <c:axId val="405684408"/>
      </c:lineChart>
      <c:catAx>
        <c:axId val="405683096"/>
        <c:scaling>
          <c:orientation val="minMax"/>
        </c:scaling>
        <c:delete val="1"/>
        <c:axPos val="b"/>
        <c:majorTickMark val="none"/>
        <c:minorTickMark val="none"/>
        <c:tickLblPos val="nextTo"/>
        <c:crossAx val="405684408"/>
        <c:crosses val="autoZero"/>
        <c:auto val="1"/>
        <c:lblAlgn val="ctr"/>
        <c:lblOffset val="100"/>
        <c:noMultiLvlLbl val="0"/>
      </c:catAx>
      <c:valAx>
        <c:axId val="405684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568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ustomXml" Target="../ink/ink1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581021</xdr:colOff>
      <xdr:row>16</xdr:row>
      <xdr:rowOff>9525</xdr:rowOff>
    </xdr:from>
    <xdr:ext cx="3305171" cy="1895478"/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7</xdr:col>
      <xdr:colOff>600075</xdr:colOff>
      <xdr:row>614</xdr:row>
      <xdr:rowOff>161925</xdr:rowOff>
    </xdr:from>
    <xdr:ext cx="3305171" cy="1895478"/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18435</xdr:colOff>
      <xdr:row>8</xdr:row>
      <xdr:rowOff>64832</xdr:rowOff>
    </xdr:from>
    <xdr:to>
      <xdr:col>9</xdr:col>
      <xdr:colOff>342592</xdr:colOff>
      <xdr:row>22</xdr:row>
      <xdr:rowOff>119524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118293</xdr:colOff>
      <xdr:row>10</xdr:row>
      <xdr:rowOff>126283</xdr:rowOff>
    </xdr:from>
    <xdr:to>
      <xdr:col>12</xdr:col>
      <xdr:colOff>442450</xdr:colOff>
      <xdr:row>24</xdr:row>
      <xdr:rowOff>180974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0" y="0"/>
            <a:ext cx="0" cy="0"/>
          </xdr14:xfrm>
        </xdr:contentPart>
      </mc:Choice>
      <mc:Fallback xmlns="">
        <xdr:pic>
          <xdr:nvPicPr>
            <xdr:cNvPr id="92" name="Ink 91"/>
            <xdr:cNvPicPr/>
          </xdr:nvPicPr>
          <xdr:blipFill>
            <a:blip xmlns:r="http://schemas.openxmlformats.org/officeDocument/2006/relationships"/>
            <a:stretch>
              <a:fillRect/>
            </a:stretch>
          </xdr:blipFill>
          <xdr:spPr>
            <a:xfrm>
              <a:off x="0" y="0"/>
              <a:ext cx="0" cy="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45364</xdr:colOff>
      <xdr:row>6</xdr:row>
      <xdr:rowOff>4242</xdr:rowOff>
    </xdr:from>
    <xdr:to>
      <xdr:col>19</xdr:col>
      <xdr:colOff>361131</xdr:colOff>
      <xdr:row>51</xdr:row>
      <xdr:rowOff>80440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308558</xdr:colOff>
      <xdr:row>11</xdr:row>
      <xdr:rowOff>26829</xdr:rowOff>
    </xdr:from>
    <xdr:to>
      <xdr:col>14</xdr:col>
      <xdr:colOff>254494</xdr:colOff>
      <xdr:row>52</xdr:row>
      <xdr:rowOff>80221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11</xdr:row>
      <xdr:rowOff>194523</xdr:rowOff>
    </xdr:from>
    <xdr:to>
      <xdr:col>7</xdr:col>
      <xdr:colOff>576867</xdr:colOff>
      <xdr:row>53</xdr:row>
      <xdr:rowOff>13012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>
            <v>5.3990966513188063E-2</v>
          </cell>
        </row>
        <row r="2">
          <cell r="B2">
            <v>6.5615814774676595E-2</v>
          </cell>
        </row>
        <row r="3">
          <cell r="B3">
            <v>7.8950158300894149E-2</v>
          </cell>
        </row>
        <row r="4">
          <cell r="B4">
            <v>9.4049077376886947E-2</v>
          </cell>
        </row>
        <row r="5">
          <cell r="B5">
            <v>0.11092083467945554</v>
          </cell>
        </row>
        <row r="6">
          <cell r="B6">
            <v>0.12951759566589174</v>
          </cell>
        </row>
        <row r="7">
          <cell r="B7">
            <v>0.14972746563574488</v>
          </cell>
        </row>
        <row r="8">
          <cell r="B8">
            <v>0.17136859204780741</v>
          </cell>
        </row>
        <row r="9">
          <cell r="B9">
            <v>0.19418605498321295</v>
          </cell>
        </row>
        <row r="10">
          <cell r="B10">
            <v>0.21785217703255053</v>
          </cell>
        </row>
        <row r="11">
          <cell r="B11">
            <v>0.24197072451914337</v>
          </cell>
        </row>
        <row r="12">
          <cell r="B12">
            <v>0.26608524989875487</v>
          </cell>
        </row>
        <row r="13">
          <cell r="B13">
            <v>0.28969155276148278</v>
          </cell>
        </row>
        <row r="14">
          <cell r="B14">
            <v>0.31225393336676127</v>
          </cell>
        </row>
        <row r="15">
          <cell r="B15">
            <v>0.33322460289179967</v>
          </cell>
        </row>
        <row r="16">
          <cell r="B16">
            <v>0.35206532676429952</v>
          </cell>
        </row>
        <row r="17">
          <cell r="B17">
            <v>0.36827014030332339</v>
          </cell>
        </row>
        <row r="18">
          <cell r="B18">
            <v>0.38138781546052414</v>
          </cell>
        </row>
        <row r="19">
          <cell r="B19">
            <v>0.39104269397545594</v>
          </cell>
        </row>
        <row r="20">
          <cell r="B20">
            <v>0.39695254747701181</v>
          </cell>
        </row>
        <row r="21">
          <cell r="B21">
            <v>0.3989422804014327</v>
          </cell>
        </row>
        <row r="22">
          <cell r="B22">
            <v>0.39695254747701181</v>
          </cell>
        </row>
        <row r="23">
          <cell r="B23">
            <v>0.39104269397545588</v>
          </cell>
        </row>
        <row r="24">
          <cell r="B24">
            <v>0.38138781546052408</v>
          </cell>
        </row>
        <row r="25">
          <cell r="B25">
            <v>0.36827014030332328</v>
          </cell>
        </row>
        <row r="26">
          <cell r="B26">
            <v>0.35206532676429952</v>
          </cell>
        </row>
        <row r="27">
          <cell r="B27">
            <v>0.33322460289179967</v>
          </cell>
        </row>
        <row r="28">
          <cell r="B28">
            <v>0.31225393336676122</v>
          </cell>
        </row>
        <row r="29">
          <cell r="B29">
            <v>0.28969155276148267</v>
          </cell>
        </row>
        <row r="30">
          <cell r="B30">
            <v>0.26608524989875476</v>
          </cell>
        </row>
        <row r="31">
          <cell r="B31">
            <v>0.24197072451914337</v>
          </cell>
        </row>
        <row r="32">
          <cell r="B32">
            <v>0.21785217703255053</v>
          </cell>
        </row>
        <row r="33">
          <cell r="B33">
            <v>0.19418605498321292</v>
          </cell>
        </row>
        <row r="34">
          <cell r="B34">
            <v>0.17136859204780733</v>
          </cell>
        </row>
        <row r="35">
          <cell r="B35">
            <v>0.14972746563574479</v>
          </cell>
        </row>
        <row r="36">
          <cell r="B36">
            <v>0.12951759566589174</v>
          </cell>
        </row>
        <row r="37">
          <cell r="B37">
            <v>0.11092083467945554</v>
          </cell>
        </row>
        <row r="38">
          <cell r="B38">
            <v>9.4049077376886905E-2</v>
          </cell>
        </row>
        <row r="39">
          <cell r="B39">
            <v>7.8950158300894122E-2</v>
          </cell>
        </row>
        <row r="40">
          <cell r="B40">
            <v>6.5615814774676554E-2</v>
          </cell>
        </row>
        <row r="41">
          <cell r="B41">
            <v>5.3990966513188063E-2</v>
          </cell>
        </row>
      </sheetData>
    </sheetDataSet>
  </externalBook>
</externalLink>
</file>

<file path=xl/ink/ink1.xml><?xml version="1.0" encoding="utf-8"?>
<inkml:ink xmlns:inkml="http://www.w3.org/2003/InkML">
  <inkml:definitions/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ticcHpnyaH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zoomScale="77" zoomScaleNormal="77" workbookViewId="0">
      <selection activeCell="G34" sqref="G34"/>
    </sheetView>
  </sheetViews>
  <sheetFormatPr defaultRowHeight="14.25"/>
  <cols>
    <col min="1" max="1" width="41.5" bestFit="1" customWidth="1"/>
    <col min="2" max="5" width="9" customWidth="1"/>
    <col min="6" max="6" width="17.75" bestFit="1" customWidth="1"/>
    <col min="7" max="7" width="9" customWidth="1"/>
  </cols>
  <sheetData>
    <row r="1" spans="1:5">
      <c r="A1" t="s">
        <v>0</v>
      </c>
    </row>
    <row r="2" spans="1:5">
      <c r="B2">
        <v>66.67</v>
      </c>
      <c r="C2">
        <v>100</v>
      </c>
      <c r="D2">
        <f t="shared" ref="D2:D29" si="0">IF(C2&lt;&gt;$F$1,1,2)</f>
        <v>1</v>
      </c>
      <c r="E2">
        <f t="shared" ref="E2:E29" ca="1" si="1">RAND()</f>
        <v>0.88801190449228951</v>
      </c>
    </row>
    <row r="3" spans="1:5">
      <c r="B3">
        <v>44.44</v>
      </c>
      <c r="C3">
        <v>77.78</v>
      </c>
      <c r="D3">
        <f t="shared" si="0"/>
        <v>1</v>
      </c>
      <c r="E3">
        <f t="shared" ca="1" si="1"/>
        <v>0.75938817446357199</v>
      </c>
    </row>
    <row r="4" spans="1:5">
      <c r="B4">
        <v>33.33</v>
      </c>
      <c r="C4">
        <v>66.67</v>
      </c>
      <c r="D4">
        <f t="shared" si="0"/>
        <v>1</v>
      </c>
      <c r="E4">
        <f t="shared" ca="1" si="1"/>
        <v>0.29582607912086756</v>
      </c>
    </row>
    <row r="5" spans="1:5">
      <c r="B5">
        <v>44.44</v>
      </c>
      <c r="C5">
        <v>88.89</v>
      </c>
      <c r="D5">
        <f t="shared" si="0"/>
        <v>1</v>
      </c>
      <c r="E5">
        <f t="shared" ca="1" si="1"/>
        <v>0.1429848353537766</v>
      </c>
    </row>
    <row r="6" spans="1:5">
      <c r="B6">
        <v>11.11</v>
      </c>
      <c r="C6">
        <v>33.33</v>
      </c>
      <c r="D6">
        <f t="shared" si="0"/>
        <v>1</v>
      </c>
      <c r="E6">
        <f t="shared" ca="1" si="1"/>
        <v>0.83102563593612466</v>
      </c>
    </row>
    <row r="7" spans="1:5">
      <c r="B7">
        <v>55.56</v>
      </c>
      <c r="C7">
        <v>100</v>
      </c>
      <c r="D7">
        <f t="shared" si="0"/>
        <v>1</v>
      </c>
      <c r="E7">
        <f t="shared" ca="1" si="1"/>
        <v>0.12310198657968208</v>
      </c>
    </row>
    <row r="8" spans="1:5">
      <c r="B8">
        <v>55.56</v>
      </c>
      <c r="C8">
        <v>100</v>
      </c>
      <c r="D8">
        <f t="shared" si="0"/>
        <v>1</v>
      </c>
      <c r="E8">
        <f t="shared" ca="1" si="1"/>
        <v>2.076654694009783E-2</v>
      </c>
    </row>
    <row r="9" spans="1:5">
      <c r="B9">
        <v>66.67</v>
      </c>
      <c r="C9">
        <v>100</v>
      </c>
      <c r="D9">
        <f t="shared" si="0"/>
        <v>1</v>
      </c>
      <c r="E9">
        <f t="shared" ca="1" si="1"/>
        <v>0.84755935850895903</v>
      </c>
    </row>
    <row r="10" spans="1:5">
      <c r="B10">
        <v>33.33</v>
      </c>
      <c r="C10">
        <v>55.56</v>
      </c>
      <c r="D10">
        <f t="shared" si="0"/>
        <v>1</v>
      </c>
      <c r="E10">
        <f t="shared" ca="1" si="1"/>
        <v>0.79199421134170889</v>
      </c>
    </row>
    <row r="11" spans="1:5">
      <c r="B11">
        <v>55.56</v>
      </c>
      <c r="C11">
        <v>100</v>
      </c>
      <c r="D11">
        <f t="shared" si="0"/>
        <v>1</v>
      </c>
      <c r="E11">
        <f t="shared" ca="1" si="1"/>
        <v>0.7599882321471666</v>
      </c>
    </row>
    <row r="12" spans="1:5">
      <c r="B12">
        <v>44.44</v>
      </c>
      <c r="C12">
        <v>88.89</v>
      </c>
      <c r="D12">
        <f t="shared" si="0"/>
        <v>1</v>
      </c>
      <c r="E12">
        <f t="shared" ca="1" si="1"/>
        <v>0.82584362631184283</v>
      </c>
    </row>
    <row r="13" spans="1:5">
      <c r="B13">
        <v>44.44</v>
      </c>
      <c r="C13">
        <v>88.89</v>
      </c>
      <c r="D13">
        <f t="shared" si="0"/>
        <v>1</v>
      </c>
      <c r="E13">
        <f t="shared" ca="1" si="1"/>
        <v>0.22382817916384579</v>
      </c>
    </row>
    <row r="14" spans="1:5">
      <c r="B14">
        <v>44.44</v>
      </c>
      <c r="C14">
        <v>77.78</v>
      </c>
      <c r="D14">
        <f t="shared" si="0"/>
        <v>1</v>
      </c>
      <c r="E14">
        <f t="shared" ca="1" si="1"/>
        <v>0.10357163675764147</v>
      </c>
    </row>
    <row r="15" spans="1:5">
      <c r="B15">
        <v>33.33</v>
      </c>
      <c r="C15">
        <v>44.44</v>
      </c>
      <c r="D15">
        <f t="shared" si="0"/>
        <v>1</v>
      </c>
      <c r="E15">
        <f t="shared" ca="1" si="1"/>
        <v>0.77121427954379618</v>
      </c>
    </row>
    <row r="16" spans="1:5">
      <c r="B16">
        <v>77.78</v>
      </c>
      <c r="C16">
        <v>100</v>
      </c>
      <c r="D16">
        <f t="shared" si="0"/>
        <v>1</v>
      </c>
      <c r="E16">
        <f t="shared" ca="1" si="1"/>
        <v>0.12840341651687237</v>
      </c>
    </row>
    <row r="17" spans="1:7">
      <c r="B17">
        <v>33.33</v>
      </c>
      <c r="C17">
        <v>55.56</v>
      </c>
      <c r="D17">
        <f t="shared" si="0"/>
        <v>1</v>
      </c>
      <c r="E17">
        <f t="shared" ca="1" si="1"/>
        <v>0.63099943723969909</v>
      </c>
    </row>
    <row r="18" spans="1:7">
      <c r="B18">
        <v>66.67</v>
      </c>
      <c r="C18">
        <v>100</v>
      </c>
      <c r="D18">
        <f t="shared" si="0"/>
        <v>1</v>
      </c>
      <c r="E18">
        <f t="shared" ca="1" si="1"/>
        <v>0.65042250757830222</v>
      </c>
    </row>
    <row r="19" spans="1:7">
      <c r="B19">
        <v>11.11</v>
      </c>
      <c r="C19">
        <v>44.44</v>
      </c>
      <c r="D19">
        <f t="shared" si="0"/>
        <v>1</v>
      </c>
      <c r="E19">
        <f t="shared" ca="1" si="1"/>
        <v>0.8188216166511052</v>
      </c>
    </row>
    <row r="20" spans="1:7">
      <c r="B20">
        <v>33.33</v>
      </c>
      <c r="C20">
        <v>77.78</v>
      </c>
      <c r="D20">
        <f t="shared" si="0"/>
        <v>1</v>
      </c>
      <c r="E20">
        <f t="shared" ca="1" si="1"/>
        <v>0.83959415833737794</v>
      </c>
    </row>
    <row r="21" spans="1:7">
      <c r="B21">
        <v>88.89</v>
      </c>
      <c r="D21">
        <f t="shared" si="0"/>
        <v>2</v>
      </c>
      <c r="E21">
        <f t="shared" ca="1" si="1"/>
        <v>0.69200677183736903</v>
      </c>
    </row>
    <row r="22" spans="1:7">
      <c r="B22">
        <v>100</v>
      </c>
      <c r="D22">
        <f t="shared" si="0"/>
        <v>2</v>
      </c>
      <c r="E22">
        <f t="shared" ca="1" si="1"/>
        <v>0.77390171838002142</v>
      </c>
    </row>
    <row r="23" spans="1:7">
      <c r="B23">
        <v>77.78</v>
      </c>
      <c r="D23">
        <f t="shared" si="0"/>
        <v>2</v>
      </c>
      <c r="E23">
        <f t="shared" ca="1" si="1"/>
        <v>0.17654449187671473</v>
      </c>
    </row>
    <row r="24" spans="1:7">
      <c r="B24">
        <v>100</v>
      </c>
      <c r="D24">
        <f t="shared" si="0"/>
        <v>2</v>
      </c>
      <c r="E24">
        <f t="shared" ca="1" si="1"/>
        <v>0.28632386256846321</v>
      </c>
    </row>
    <row r="25" spans="1:7">
      <c r="B25">
        <v>100</v>
      </c>
      <c r="D25">
        <f t="shared" si="0"/>
        <v>2</v>
      </c>
      <c r="E25">
        <f t="shared" ca="1" si="1"/>
        <v>0.10200356487715734</v>
      </c>
    </row>
    <row r="26" spans="1:7">
      <c r="B26">
        <v>100</v>
      </c>
      <c r="D26">
        <f t="shared" si="0"/>
        <v>2</v>
      </c>
      <c r="E26">
        <f t="shared" ca="1" si="1"/>
        <v>0.69166104364848935</v>
      </c>
    </row>
    <row r="27" spans="1:7">
      <c r="B27">
        <v>100</v>
      </c>
      <c r="D27">
        <f t="shared" si="0"/>
        <v>2</v>
      </c>
      <c r="E27">
        <f t="shared" ca="1" si="1"/>
        <v>0.92444164788750449</v>
      </c>
    </row>
    <row r="28" spans="1:7">
      <c r="B28">
        <v>100</v>
      </c>
      <c r="D28">
        <f t="shared" si="0"/>
        <v>2</v>
      </c>
      <c r="E28">
        <f t="shared" ca="1" si="1"/>
        <v>0.5766151347129207</v>
      </c>
    </row>
    <row r="29" spans="1:7">
      <c r="B29">
        <v>100</v>
      </c>
      <c r="D29">
        <f t="shared" si="0"/>
        <v>2</v>
      </c>
      <c r="E29">
        <f t="shared" ca="1" si="1"/>
        <v>0.39058261273108108</v>
      </c>
    </row>
    <row r="31" spans="1:7">
      <c r="A31" t="s">
        <v>1</v>
      </c>
      <c r="B31" s="1" t="s">
        <v>2</v>
      </c>
      <c r="C31" s="1" t="s">
        <v>3</v>
      </c>
      <c r="D31" s="1"/>
      <c r="F31" t="s">
        <v>4</v>
      </c>
    </row>
    <row r="32" spans="1:7">
      <c r="A32" s="2" t="s">
        <v>5</v>
      </c>
      <c r="B32" s="3">
        <f>AVERAGE(B2:B29)</f>
        <v>61.5075</v>
      </c>
      <c r="C32" s="3">
        <f>AVERAGE(C2:C20)</f>
        <v>78.947894736842102</v>
      </c>
      <c r="D32" s="3"/>
      <c r="E32" s="2"/>
      <c r="F32" s="2" t="s">
        <v>6</v>
      </c>
      <c r="G32" s="4">
        <f>B32-C32</f>
        <v>-17.440394736842102</v>
      </c>
    </row>
    <row r="33" spans="1:7">
      <c r="A33" s="2" t="s">
        <v>7</v>
      </c>
      <c r="B33" s="3">
        <f>_xlfn.STDEV.S(B2:B29)</f>
        <v>28.766841460135868</v>
      </c>
      <c r="C33" s="3">
        <f>_xlfn.STDEV.S(C2:C20)</f>
        <v>22.49726170471703</v>
      </c>
      <c r="D33" s="3"/>
      <c r="F33" t="s">
        <v>8</v>
      </c>
      <c r="G33" s="5">
        <f>SQRT(B34^2+C34^2)</f>
        <v>7.4961947918548875</v>
      </c>
    </row>
    <row r="34" spans="1:7">
      <c r="A34" s="2" t="s">
        <v>9</v>
      </c>
      <c r="B34" s="1">
        <f>B33/(SQRT(B37))</f>
        <v>5.4364220363101206</v>
      </c>
      <c r="C34" s="1">
        <f>C33/(SQRT(C37))</f>
        <v>5.1612258040657419</v>
      </c>
      <c r="D34" s="1"/>
      <c r="F34" t="s">
        <v>10</v>
      </c>
      <c r="G34" s="5">
        <f>G32/G33</f>
        <v>-2.3265663741545572</v>
      </c>
    </row>
    <row r="35" spans="1:7">
      <c r="A35" s="2" t="s">
        <v>11</v>
      </c>
      <c r="B35" s="1">
        <f>B33/B32</f>
        <v>0.4676964835204791</v>
      </c>
      <c r="C35" s="1">
        <f>C33/C32</f>
        <v>0.28496341517031459</v>
      </c>
      <c r="D35" s="1"/>
      <c r="F35" t="s">
        <v>12</v>
      </c>
      <c r="G35" s="5">
        <f>_xlfn.T.INV(0.95,B37+C37-2)</f>
        <v>1.6794273926523535</v>
      </c>
    </row>
    <row r="36" spans="1:7">
      <c r="A36" s="2" t="s">
        <v>13</v>
      </c>
      <c r="B36" s="1">
        <f>SKEW(B2:B29)</f>
        <v>5.9370146933350763E-2</v>
      </c>
      <c r="C36" s="1">
        <f>SKEW(C2:C20)</f>
        <v>-0.74324005831217377</v>
      </c>
      <c r="D36" s="1"/>
      <c r="F36" t="s">
        <v>14</v>
      </c>
      <c r="G36" t="str">
        <f>IF(ABS(G34)&lt;=G35,"No-Conclusion",IF(G34&lt;0,"mu(x1) &gt;= mu(x2) Rejected","mux(2) &gt;= mu(x1) Rejected"))</f>
        <v>mu(x1) &gt;= mu(x2) Rejected</v>
      </c>
    </row>
    <row r="37" spans="1:7">
      <c r="A37" s="2" t="s">
        <v>15</v>
      </c>
      <c r="B37" s="3">
        <f>COUNT(B2:B29)</f>
        <v>28</v>
      </c>
      <c r="C37" s="3">
        <f>COUNT(C2:C20)</f>
        <v>19</v>
      </c>
      <c r="D37" s="3"/>
    </row>
    <row r="38" spans="1:7">
      <c r="A38" s="2" t="s">
        <v>16</v>
      </c>
      <c r="B38" s="3">
        <f>MEDIAN(B2:B29)</f>
        <v>55.56</v>
      </c>
      <c r="C38" s="3">
        <f>MEDIAN(C2:C20)</f>
        <v>88.89</v>
      </c>
      <c r="D38" s="3"/>
    </row>
    <row r="39" spans="1:7">
      <c r="A39" s="2" t="s">
        <v>17</v>
      </c>
      <c r="B39" s="3">
        <f>MIN(B2:B29)</f>
        <v>11.11</v>
      </c>
      <c r="C39" s="3">
        <f>MIN(C2:C20)</f>
        <v>33.33</v>
      </c>
      <c r="D39" s="3"/>
    </row>
    <row r="40" spans="1:7">
      <c r="A40" s="2" t="s">
        <v>18</v>
      </c>
      <c r="B40" s="3">
        <f>MAX(B2:B29)</f>
        <v>100</v>
      </c>
      <c r="C40" s="3">
        <f>MAX(C2:C20)</f>
        <v>100</v>
      </c>
      <c r="D40" s="3"/>
    </row>
    <row r="41" spans="1:7">
      <c r="A41" s="2" t="s">
        <v>19</v>
      </c>
      <c r="B41" s="3">
        <f>B40-B39</f>
        <v>88.89</v>
      </c>
      <c r="C41" s="3">
        <f>C40-C39</f>
        <v>66.67</v>
      </c>
      <c r="D41" s="3"/>
    </row>
    <row r="42" spans="1:7">
      <c r="A42" s="2" t="s">
        <v>20</v>
      </c>
      <c r="B42" s="1">
        <f>_xlfn.CONFIDENCE.T(0.05,B33,B37)</f>
        <v>11.154616634567002</v>
      </c>
      <c r="C42" s="1">
        <f>_xlfn.CONFIDENCE.T(0.05,C33,C37)</f>
        <v>10.84333304642249</v>
      </c>
      <c r="D42" s="1"/>
    </row>
    <row r="45" spans="1:7">
      <c r="A45" s="2"/>
    </row>
  </sheetData>
  <sortState ref="B2:E29">
    <sortCondition ref="D2:D29"/>
  </sortState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28"/>
  <sheetViews>
    <sheetView tabSelected="1" workbookViewId="0">
      <selection activeCell="Q615" sqref="Q615"/>
    </sheetView>
  </sheetViews>
  <sheetFormatPr defaultRowHeight="15"/>
  <cols>
    <col min="1" max="1" width="9" style="6" customWidth="1"/>
    <col min="2" max="2" width="19.625" style="6" customWidth="1"/>
    <col min="3" max="3" width="19.875" style="6" bestFit="1" customWidth="1"/>
    <col min="4" max="4" width="6.125" style="6" customWidth="1"/>
    <col min="5" max="8" width="9" style="6" customWidth="1"/>
    <col min="9" max="9" width="19.625" style="6" customWidth="1"/>
    <col min="10" max="10" width="19.875" style="6" bestFit="1" customWidth="1"/>
    <col min="11" max="11" width="9" style="6" customWidth="1"/>
    <col min="12" max="16384" width="9" style="6"/>
  </cols>
  <sheetData>
    <row r="2" spans="2:10">
      <c r="B2" s="6" t="s">
        <v>21</v>
      </c>
      <c r="I2" s="6" t="s">
        <v>22</v>
      </c>
    </row>
    <row r="4" spans="2:10">
      <c r="B4" s="6" t="s">
        <v>23</v>
      </c>
      <c r="C4" s="6" t="s">
        <v>24</v>
      </c>
      <c r="I4" s="6" t="s">
        <v>23</v>
      </c>
      <c r="J4" s="6" t="s">
        <v>25</v>
      </c>
    </row>
    <row r="5" spans="2:10">
      <c r="B5" s="6" t="s">
        <v>26</v>
      </c>
      <c r="C5" s="6" t="s">
        <v>27</v>
      </c>
      <c r="I5" s="6" t="s">
        <v>26</v>
      </c>
      <c r="J5" s="6" t="s">
        <v>28</v>
      </c>
    </row>
    <row r="7" spans="2:10">
      <c r="B7" s="6" t="s">
        <v>29</v>
      </c>
      <c r="C7" s="6" t="s">
        <v>30</v>
      </c>
      <c r="I7" s="6" t="s">
        <v>29</v>
      </c>
      <c r="J7" s="6" t="s">
        <v>30</v>
      </c>
    </row>
    <row r="8" spans="2:10">
      <c r="B8" s="6" t="s">
        <v>31</v>
      </c>
      <c r="I8" s="6" t="s">
        <v>31</v>
      </c>
    </row>
    <row r="9" spans="2:10">
      <c r="B9" s="6" t="s">
        <v>32</v>
      </c>
      <c r="C9" s="6" t="s">
        <v>30</v>
      </c>
      <c r="I9" s="6" t="s">
        <v>32</v>
      </c>
      <c r="J9" s="6" t="s">
        <v>30</v>
      </c>
    </row>
    <row r="10" spans="2:10">
      <c r="B10" s="6" t="s">
        <v>33</v>
      </c>
      <c r="C10" s="7">
        <v>0</v>
      </c>
      <c r="D10" s="8">
        <f ca="1">20*(RAND()-0.5)</f>
        <v>-1.5917810400234012</v>
      </c>
      <c r="I10" s="6" t="s">
        <v>33</v>
      </c>
      <c r="J10" s="7">
        <v>0</v>
      </c>
    </row>
    <row r="11" spans="2:10">
      <c r="B11" s="6" t="s">
        <v>34</v>
      </c>
      <c r="C11" s="6" t="s">
        <v>35</v>
      </c>
      <c r="D11" s="8">
        <f ca="1">10*RAND()</f>
        <v>2.2621256325041106</v>
      </c>
      <c r="I11" s="6" t="s">
        <v>34</v>
      </c>
      <c r="J11" s="6" t="s">
        <v>35</v>
      </c>
    </row>
    <row r="12" spans="2:10">
      <c r="B12" s="6" t="s">
        <v>36</v>
      </c>
      <c r="C12" s="6" t="s">
        <v>37</v>
      </c>
      <c r="D12" s="8">
        <f ca="1">SQRT(D11)</f>
        <v>1.5040364465344949</v>
      </c>
      <c r="I12" s="6" t="s">
        <v>36</v>
      </c>
      <c r="J12" s="6" t="s">
        <v>37</v>
      </c>
    </row>
    <row r="13" spans="2:10">
      <c r="B13" s="9" t="s">
        <v>38</v>
      </c>
      <c r="C13" s="9" t="s">
        <v>39</v>
      </c>
      <c r="D13" s="10">
        <f ca="1">D10/D11</f>
        <v>-0.70366606396716502</v>
      </c>
      <c r="E13" s="6">
        <f ca="1">IF(D13&gt;3,(3+D15)/3,IF(D13&lt;-3,(-3-D15)/3,D13))</f>
        <v>-0.70366606396716502</v>
      </c>
      <c r="I13" s="6" t="s">
        <v>38</v>
      </c>
      <c r="J13" s="6" t="s">
        <v>39</v>
      </c>
    </row>
    <row r="14" spans="2:10">
      <c r="B14" s="6" t="s">
        <v>40</v>
      </c>
      <c r="D14" s="8">
        <f ca="1">RANDBETWEEN(8,25)</f>
        <v>11</v>
      </c>
      <c r="I14" s="6" t="s">
        <v>41</v>
      </c>
      <c r="J14" s="7">
        <v>0.05</v>
      </c>
    </row>
    <row r="15" spans="2:10">
      <c r="B15" s="11" t="s">
        <v>41</v>
      </c>
      <c r="C15" s="12">
        <v>0.05</v>
      </c>
      <c r="D15" s="13">
        <f ca="1">_xlfn.T.INV(0.95,D14-1)</f>
        <v>1.8124611228116754</v>
      </c>
      <c r="E15" s="6">
        <v>0</v>
      </c>
    </row>
    <row r="16" spans="2:10">
      <c r="D16" s="8">
        <f ca="1">D15</f>
        <v>1.8124611228116754</v>
      </c>
    </row>
    <row r="19" spans="5:14">
      <c r="G19" s="6">
        <f>_xlfn.NORM.S.INV(0.95)</f>
        <v>1.6448536269514715</v>
      </c>
      <c r="M19" s="6">
        <f>_xlfn.NORM.S.INV(0.975)</f>
        <v>1.9599639845400536</v>
      </c>
    </row>
    <row r="20" spans="5:14">
      <c r="E20" s="6">
        <v>-3</v>
      </c>
      <c r="F20" s="6">
        <f t="shared" ref="F20:F83" si="0">_xlfn.NORM.S.DIST(E20,0)</f>
        <v>4.4318484119380075E-3</v>
      </c>
      <c r="G20" s="6">
        <f t="shared" ref="G20:G83" si="1">IF(E20&lt;-$G$19,F20,"")</f>
        <v>4.4318484119380075E-3</v>
      </c>
      <c r="H20" s="6" t="str">
        <f t="shared" ref="H20:H84" si="2">IF(E20&gt;$G$19,F20,"")</f>
        <v/>
      </c>
      <c r="I20" s="6" t="str">
        <f t="shared" ref="I20:I83" ca="1" si="3">IF(AND(E20&lt;=$E$13+0.05,E21&gt;=$E$13),F20,"")</f>
        <v/>
      </c>
      <c r="K20" s="6">
        <v>-3</v>
      </c>
      <c r="L20" s="6">
        <f t="shared" ref="L20:L83" si="4">_xlfn.NORM.S.DIST(K20,0)</f>
        <v>4.4318484119380075E-3</v>
      </c>
      <c r="M20" s="6">
        <f>IF(K20&lt;-$M$19,L20,"")</f>
        <v>4.4318484119380075E-3</v>
      </c>
      <c r="N20" s="6" t="str">
        <f>IF(K20&gt;$M$19,L20,"")</f>
        <v/>
      </c>
    </row>
    <row r="21" spans="5:14">
      <c r="E21" s="6">
        <f t="shared" ref="E21:E84" si="5">E20+0.01</f>
        <v>-2.99</v>
      </c>
      <c r="F21" s="6">
        <f t="shared" si="0"/>
        <v>4.5665899546701444E-3</v>
      </c>
      <c r="G21" s="6">
        <f t="shared" si="1"/>
        <v>4.5665899546701444E-3</v>
      </c>
      <c r="H21" s="6" t="str">
        <f t="shared" si="2"/>
        <v/>
      </c>
      <c r="I21" s="6" t="str">
        <f t="shared" ca="1" si="3"/>
        <v/>
      </c>
      <c r="K21" s="6">
        <f t="shared" ref="K21:K84" si="6">K20+0.01</f>
        <v>-2.99</v>
      </c>
      <c r="L21" s="6">
        <f t="shared" si="4"/>
        <v>4.5665899546701444E-3</v>
      </c>
      <c r="M21" s="6">
        <f t="shared" ref="M21:M84" si="7">IF(K21&lt;-$M$19,L21,"")</f>
        <v>4.5665899546701444E-3</v>
      </c>
      <c r="N21" s="6" t="str">
        <f t="shared" ref="N21:N84" si="8">IF(K21&gt;$M$19,L21,"")</f>
        <v/>
      </c>
    </row>
    <row r="22" spans="5:14">
      <c r="E22" s="6">
        <f t="shared" si="5"/>
        <v>-2.9800000000000004</v>
      </c>
      <c r="F22" s="6">
        <f t="shared" si="0"/>
        <v>4.7049575269339713E-3</v>
      </c>
      <c r="G22" s="6">
        <f t="shared" si="1"/>
        <v>4.7049575269339713E-3</v>
      </c>
      <c r="H22" s="6" t="str">
        <f t="shared" si="2"/>
        <v/>
      </c>
      <c r="I22" s="6" t="str">
        <f t="shared" ca="1" si="3"/>
        <v/>
      </c>
      <c r="K22" s="6">
        <f t="shared" si="6"/>
        <v>-2.9800000000000004</v>
      </c>
      <c r="L22" s="6">
        <f t="shared" si="4"/>
        <v>4.7049575269339713E-3</v>
      </c>
      <c r="M22" s="6">
        <f t="shared" si="7"/>
        <v>4.7049575269339713E-3</v>
      </c>
      <c r="N22" s="6" t="str">
        <f t="shared" si="8"/>
        <v/>
      </c>
    </row>
    <row r="23" spans="5:14">
      <c r="E23" s="6">
        <f t="shared" si="5"/>
        <v>-2.9700000000000006</v>
      </c>
      <c r="F23" s="6">
        <f t="shared" si="0"/>
        <v>4.8470329059789406E-3</v>
      </c>
      <c r="G23" s="6">
        <f t="shared" si="1"/>
        <v>4.8470329059789406E-3</v>
      </c>
      <c r="H23" s="6" t="str">
        <f t="shared" si="2"/>
        <v/>
      </c>
      <c r="I23" s="6" t="str">
        <f t="shared" ca="1" si="3"/>
        <v/>
      </c>
      <c r="K23" s="6">
        <f t="shared" si="6"/>
        <v>-2.9700000000000006</v>
      </c>
      <c r="L23" s="6">
        <f>_xlfn.NORM.S.DIST(K23,0)</f>
        <v>4.8470329059789406E-3</v>
      </c>
      <c r="M23" s="6">
        <f t="shared" si="7"/>
        <v>4.8470329059789406E-3</v>
      </c>
      <c r="N23" s="6" t="str">
        <f t="shared" si="8"/>
        <v/>
      </c>
    </row>
    <row r="24" spans="5:14">
      <c r="E24" s="6">
        <f t="shared" si="5"/>
        <v>-2.9600000000000009</v>
      </c>
      <c r="F24" s="6">
        <f t="shared" si="0"/>
        <v>4.9928992136123625E-3</v>
      </c>
      <c r="G24" s="6">
        <f t="shared" si="1"/>
        <v>4.9928992136123625E-3</v>
      </c>
      <c r="H24" s="6" t="str">
        <f t="shared" si="2"/>
        <v/>
      </c>
      <c r="I24" s="6" t="str">
        <f t="shared" ca="1" si="3"/>
        <v/>
      </c>
      <c r="K24" s="6">
        <f t="shared" si="6"/>
        <v>-2.9600000000000009</v>
      </c>
      <c r="L24" s="6">
        <f t="shared" si="4"/>
        <v>4.9928992136123625E-3</v>
      </c>
      <c r="M24" s="6">
        <f t="shared" si="7"/>
        <v>4.9928992136123625E-3</v>
      </c>
      <c r="N24" s="6" t="str">
        <f t="shared" si="8"/>
        <v/>
      </c>
    </row>
    <row r="25" spans="5:14" hidden="1">
      <c r="E25" s="6">
        <f t="shared" si="5"/>
        <v>-2.9500000000000011</v>
      </c>
      <c r="F25" s="6">
        <f t="shared" si="0"/>
        <v>5.1426409230539254E-3</v>
      </c>
      <c r="G25" s="6">
        <f t="shared" si="1"/>
        <v>5.1426409230539254E-3</v>
      </c>
      <c r="H25" s="6" t="str">
        <f t="shared" si="2"/>
        <v/>
      </c>
      <c r="I25" s="6" t="str">
        <f t="shared" ca="1" si="3"/>
        <v/>
      </c>
      <c r="K25" s="6">
        <f t="shared" si="6"/>
        <v>-2.9500000000000011</v>
      </c>
      <c r="L25" s="6">
        <f t="shared" si="4"/>
        <v>5.1426409230539254E-3</v>
      </c>
      <c r="M25" s="6">
        <f t="shared" si="7"/>
        <v>5.1426409230539254E-3</v>
      </c>
      <c r="N25" s="6" t="str">
        <f t="shared" si="8"/>
        <v/>
      </c>
    </row>
    <row r="26" spans="5:14" hidden="1">
      <c r="E26" s="6">
        <f t="shared" si="5"/>
        <v>-2.9400000000000013</v>
      </c>
      <c r="F26" s="6">
        <f t="shared" si="0"/>
        <v>5.2963438653109958E-3</v>
      </c>
      <c r="G26" s="6">
        <f t="shared" si="1"/>
        <v>5.2963438653109958E-3</v>
      </c>
      <c r="H26" s="6" t="str">
        <f t="shared" si="2"/>
        <v/>
      </c>
      <c r="I26" s="6" t="str">
        <f t="shared" ca="1" si="3"/>
        <v/>
      </c>
      <c r="K26" s="6">
        <f t="shared" si="6"/>
        <v>-2.9400000000000013</v>
      </c>
      <c r="L26" s="6">
        <f t="shared" si="4"/>
        <v>5.2963438653109958E-3</v>
      </c>
      <c r="M26" s="6">
        <f t="shared" si="7"/>
        <v>5.2963438653109958E-3</v>
      </c>
      <c r="N26" s="6" t="str">
        <f t="shared" si="8"/>
        <v/>
      </c>
    </row>
    <row r="27" spans="5:14" hidden="1">
      <c r="E27" s="6">
        <f t="shared" si="5"/>
        <v>-2.9300000000000015</v>
      </c>
      <c r="F27" s="6">
        <f t="shared" si="0"/>
        <v>5.4540952350565263E-3</v>
      </c>
      <c r="G27" s="6">
        <f t="shared" si="1"/>
        <v>5.4540952350565263E-3</v>
      </c>
      <c r="H27" s="6" t="str">
        <f t="shared" si="2"/>
        <v/>
      </c>
      <c r="I27" s="6" t="str">
        <f t="shared" ca="1" si="3"/>
        <v/>
      </c>
      <c r="K27" s="6">
        <f t="shared" si="6"/>
        <v>-2.9300000000000015</v>
      </c>
      <c r="L27" s="6">
        <f t="shared" si="4"/>
        <v>5.4540952350565263E-3</v>
      </c>
      <c r="M27" s="6">
        <f t="shared" si="7"/>
        <v>5.4540952350565263E-3</v>
      </c>
      <c r="N27" s="6" t="str">
        <f t="shared" si="8"/>
        <v/>
      </c>
    </row>
    <row r="28" spans="5:14" hidden="1">
      <c r="E28" s="6">
        <f t="shared" si="5"/>
        <v>-2.9200000000000017</v>
      </c>
      <c r="F28" s="6">
        <f t="shared" si="0"/>
        <v>5.6159835959909386E-3</v>
      </c>
      <c r="G28" s="6">
        <f t="shared" si="1"/>
        <v>5.6159835959909386E-3</v>
      </c>
      <c r="H28" s="6" t="str">
        <f t="shared" si="2"/>
        <v/>
      </c>
      <c r="I28" s="6" t="str">
        <f t="shared" ca="1" si="3"/>
        <v/>
      </c>
      <c r="K28" s="6">
        <f t="shared" si="6"/>
        <v>-2.9200000000000017</v>
      </c>
      <c r="L28" s="6">
        <f t="shared" si="4"/>
        <v>5.6159835959909386E-3</v>
      </c>
      <c r="M28" s="6">
        <f t="shared" si="7"/>
        <v>5.6159835959909386E-3</v>
      </c>
      <c r="N28" s="6" t="str">
        <f t="shared" si="8"/>
        <v/>
      </c>
    </row>
    <row r="29" spans="5:14" hidden="1">
      <c r="E29" s="6">
        <f t="shared" si="5"/>
        <v>-2.9100000000000019</v>
      </c>
      <c r="F29" s="6">
        <f t="shared" si="0"/>
        <v>5.7820988856694469E-3</v>
      </c>
      <c r="G29" s="6">
        <f t="shared" si="1"/>
        <v>5.7820988856694469E-3</v>
      </c>
      <c r="H29" s="6" t="str">
        <f t="shared" si="2"/>
        <v/>
      </c>
      <c r="I29" s="6" t="str">
        <f t="shared" ca="1" si="3"/>
        <v/>
      </c>
      <c r="K29" s="6">
        <f t="shared" si="6"/>
        <v>-2.9100000000000019</v>
      </c>
      <c r="L29" s="6">
        <f t="shared" si="4"/>
        <v>5.7820988856694469E-3</v>
      </c>
      <c r="M29" s="6">
        <f t="shared" si="7"/>
        <v>5.7820988856694469E-3</v>
      </c>
      <c r="N29" s="6" t="str">
        <f t="shared" si="8"/>
        <v/>
      </c>
    </row>
    <row r="30" spans="5:14" hidden="1">
      <c r="E30" s="6">
        <f t="shared" si="5"/>
        <v>-2.9000000000000021</v>
      </c>
      <c r="F30" s="6">
        <f t="shared" si="0"/>
        <v>5.9525324197758165E-3</v>
      </c>
      <c r="G30" s="6">
        <f t="shared" si="1"/>
        <v>5.9525324197758165E-3</v>
      </c>
      <c r="H30" s="6" t="str">
        <f t="shared" si="2"/>
        <v/>
      </c>
      <c r="I30" s="6" t="str">
        <f t="shared" ca="1" si="3"/>
        <v/>
      </c>
      <c r="K30" s="6">
        <f t="shared" si="6"/>
        <v>-2.9000000000000021</v>
      </c>
      <c r="L30" s="6">
        <f t="shared" si="4"/>
        <v>5.9525324197758165E-3</v>
      </c>
      <c r="M30" s="6">
        <f t="shared" si="7"/>
        <v>5.9525324197758165E-3</v>
      </c>
      <c r="N30" s="6" t="str">
        <f t="shared" si="8"/>
        <v/>
      </c>
    </row>
    <row r="31" spans="5:14" hidden="1">
      <c r="E31" s="6">
        <f t="shared" si="5"/>
        <v>-2.8900000000000023</v>
      </c>
      <c r="F31" s="6">
        <f t="shared" si="0"/>
        <v>6.1273768958236439E-3</v>
      </c>
      <c r="G31" s="6">
        <f t="shared" si="1"/>
        <v>6.1273768958236439E-3</v>
      </c>
      <c r="H31" s="6" t="str">
        <f t="shared" si="2"/>
        <v/>
      </c>
      <c r="I31" s="6" t="str">
        <f t="shared" ca="1" si="3"/>
        <v/>
      </c>
      <c r="K31" s="6">
        <f t="shared" si="6"/>
        <v>-2.8900000000000023</v>
      </c>
      <c r="L31" s="6">
        <f t="shared" si="4"/>
        <v>6.1273768958236439E-3</v>
      </c>
      <c r="M31" s="6">
        <f t="shared" si="7"/>
        <v>6.1273768958236439E-3</v>
      </c>
      <c r="N31" s="6" t="str">
        <f t="shared" si="8"/>
        <v/>
      </c>
    </row>
    <row r="32" spans="5:14" hidden="1">
      <c r="E32" s="6">
        <f t="shared" si="5"/>
        <v>-2.8800000000000026</v>
      </c>
      <c r="F32" s="6">
        <f t="shared" si="0"/>
        <v>6.3067263962658772E-3</v>
      </c>
      <c r="G32" s="6">
        <f t="shared" si="1"/>
        <v>6.3067263962658772E-3</v>
      </c>
      <c r="H32" s="6" t="str">
        <f t="shared" si="2"/>
        <v/>
      </c>
      <c r="I32" s="6" t="str">
        <f t="shared" ca="1" si="3"/>
        <v/>
      </c>
      <c r="K32" s="6">
        <f t="shared" si="6"/>
        <v>-2.8800000000000026</v>
      </c>
      <c r="L32" s="6">
        <f t="shared" si="4"/>
        <v>6.3067263962658772E-3</v>
      </c>
      <c r="M32" s="6">
        <f t="shared" si="7"/>
        <v>6.3067263962658772E-3</v>
      </c>
      <c r="N32" s="6" t="str">
        <f t="shared" si="8"/>
        <v/>
      </c>
    </row>
    <row r="33" spans="5:14" hidden="1">
      <c r="E33" s="6">
        <f t="shared" si="5"/>
        <v>-2.8700000000000028</v>
      </c>
      <c r="F33" s="6">
        <f t="shared" si="0"/>
        <v>6.4906763909933123E-3</v>
      </c>
      <c r="G33" s="6">
        <f t="shared" si="1"/>
        <v>6.4906763909933123E-3</v>
      </c>
      <c r="H33" s="6" t="str">
        <f t="shared" si="2"/>
        <v/>
      </c>
      <c r="I33" s="6" t="str">
        <f t="shared" ca="1" si="3"/>
        <v/>
      </c>
      <c r="K33" s="6">
        <f t="shared" si="6"/>
        <v>-2.8700000000000028</v>
      </c>
      <c r="L33" s="6">
        <f t="shared" si="4"/>
        <v>6.4906763909933123E-3</v>
      </c>
      <c r="M33" s="6">
        <f t="shared" si="7"/>
        <v>6.4906763909933123E-3</v>
      </c>
      <c r="N33" s="6" t="str">
        <f t="shared" si="8"/>
        <v/>
      </c>
    </row>
    <row r="34" spans="5:14" hidden="1">
      <c r="E34" s="6">
        <f t="shared" si="5"/>
        <v>-2.860000000000003</v>
      </c>
      <c r="F34" s="6">
        <f t="shared" si="0"/>
        <v>6.6793237392025612E-3</v>
      </c>
      <c r="G34" s="6">
        <f t="shared" si="1"/>
        <v>6.6793237392025612E-3</v>
      </c>
      <c r="H34" s="6" t="str">
        <f t="shared" si="2"/>
        <v/>
      </c>
      <c r="I34" s="6" t="str">
        <f t="shared" ca="1" si="3"/>
        <v/>
      </c>
      <c r="K34" s="6">
        <f t="shared" si="6"/>
        <v>-2.860000000000003</v>
      </c>
      <c r="L34" s="6">
        <f t="shared" si="4"/>
        <v>6.6793237392025612E-3</v>
      </c>
      <c r="M34" s="6">
        <f t="shared" si="7"/>
        <v>6.6793237392025612E-3</v>
      </c>
      <c r="N34" s="6" t="str">
        <f t="shared" si="8"/>
        <v/>
      </c>
    </row>
    <row r="35" spans="5:14" hidden="1">
      <c r="E35" s="6">
        <f t="shared" si="5"/>
        <v>-2.8500000000000032</v>
      </c>
      <c r="F35" s="6">
        <f t="shared" si="0"/>
        <v>6.8727666906139096E-3</v>
      </c>
      <c r="G35" s="6">
        <f t="shared" si="1"/>
        <v>6.8727666906139096E-3</v>
      </c>
      <c r="H35" s="6" t="str">
        <f t="shared" si="2"/>
        <v/>
      </c>
      <c r="I35" s="6" t="str">
        <f t="shared" ca="1" si="3"/>
        <v/>
      </c>
      <c r="K35" s="6">
        <f t="shared" si="6"/>
        <v>-2.8500000000000032</v>
      </c>
      <c r="L35" s="6">
        <f t="shared" si="4"/>
        <v>6.8727666906139096E-3</v>
      </c>
      <c r="M35" s="6">
        <f t="shared" si="7"/>
        <v>6.8727666906139096E-3</v>
      </c>
      <c r="N35" s="6" t="str">
        <f t="shared" si="8"/>
        <v/>
      </c>
    </row>
    <row r="36" spans="5:14" hidden="1">
      <c r="E36" s="6">
        <f t="shared" si="5"/>
        <v>-2.8400000000000034</v>
      </c>
      <c r="F36" s="6">
        <f t="shared" si="0"/>
        <v>7.0711048860193793E-3</v>
      </c>
      <c r="G36" s="6">
        <f t="shared" si="1"/>
        <v>7.0711048860193793E-3</v>
      </c>
      <c r="H36" s="6" t="str">
        <f t="shared" si="2"/>
        <v/>
      </c>
      <c r="I36" s="6" t="str">
        <f t="shared" ca="1" si="3"/>
        <v/>
      </c>
      <c r="K36" s="6">
        <f t="shared" si="6"/>
        <v>-2.8400000000000034</v>
      </c>
      <c r="L36" s="6">
        <f t="shared" si="4"/>
        <v>7.0711048860193793E-3</v>
      </c>
      <c r="M36" s="6">
        <f t="shared" si="7"/>
        <v>7.0711048860193793E-3</v>
      </c>
      <c r="N36" s="6" t="str">
        <f t="shared" si="8"/>
        <v/>
      </c>
    </row>
    <row r="37" spans="5:14" hidden="1">
      <c r="E37" s="6">
        <f t="shared" si="5"/>
        <v>-2.8300000000000036</v>
      </c>
      <c r="F37" s="6">
        <f t="shared" si="0"/>
        <v>7.2744393571411462E-3</v>
      </c>
      <c r="G37" s="6">
        <f t="shared" si="1"/>
        <v>7.2744393571411462E-3</v>
      </c>
      <c r="H37" s="6" t="str">
        <f t="shared" si="2"/>
        <v/>
      </c>
      <c r="I37" s="6" t="str">
        <f t="shared" ca="1" si="3"/>
        <v/>
      </c>
      <c r="K37" s="6">
        <f t="shared" si="6"/>
        <v>-2.8300000000000036</v>
      </c>
      <c r="L37" s="6">
        <f t="shared" si="4"/>
        <v>7.2744393571411462E-3</v>
      </c>
      <c r="M37" s="6">
        <f t="shared" si="7"/>
        <v>7.2744393571411462E-3</v>
      </c>
      <c r="N37" s="6" t="str">
        <f t="shared" si="8"/>
        <v/>
      </c>
    </row>
    <row r="38" spans="5:14" hidden="1">
      <c r="E38" s="6">
        <f t="shared" si="5"/>
        <v>-2.8200000000000038</v>
      </c>
      <c r="F38" s="6">
        <f t="shared" si="0"/>
        <v>7.4828725257804806E-3</v>
      </c>
      <c r="G38" s="6">
        <f t="shared" si="1"/>
        <v>7.4828725257804806E-3</v>
      </c>
      <c r="H38" s="6" t="str">
        <f t="shared" si="2"/>
        <v/>
      </c>
      <c r="I38" s="6" t="str">
        <f t="shared" ca="1" si="3"/>
        <v/>
      </c>
      <c r="K38" s="6">
        <f t="shared" si="6"/>
        <v>-2.8200000000000038</v>
      </c>
      <c r="L38" s="6">
        <f t="shared" si="4"/>
        <v>7.4828725257804806E-3</v>
      </c>
      <c r="M38" s="6">
        <f t="shared" si="7"/>
        <v>7.4828725257804806E-3</v>
      </c>
      <c r="N38" s="6" t="str">
        <f t="shared" si="8"/>
        <v/>
      </c>
    </row>
    <row r="39" spans="5:14" hidden="1">
      <c r="E39" s="6">
        <f t="shared" si="5"/>
        <v>-2.8100000000000041</v>
      </c>
      <c r="F39" s="6">
        <f t="shared" si="0"/>
        <v>7.696508202237236E-3</v>
      </c>
      <c r="G39" s="6">
        <f t="shared" si="1"/>
        <v>7.696508202237236E-3</v>
      </c>
      <c r="H39" s="6" t="str">
        <f t="shared" si="2"/>
        <v/>
      </c>
      <c r="I39" s="6" t="str">
        <f t="shared" ca="1" si="3"/>
        <v/>
      </c>
      <c r="K39" s="6">
        <f t="shared" si="6"/>
        <v>-2.8100000000000041</v>
      </c>
      <c r="L39" s="6">
        <f t="shared" si="4"/>
        <v>7.696508202237236E-3</v>
      </c>
      <c r="M39" s="6">
        <f t="shared" si="7"/>
        <v>7.696508202237236E-3</v>
      </c>
      <c r="N39" s="6" t="str">
        <f t="shared" si="8"/>
        <v/>
      </c>
    </row>
    <row r="40" spans="5:14" hidden="1">
      <c r="E40" s="6">
        <f t="shared" si="5"/>
        <v>-2.8000000000000043</v>
      </c>
      <c r="F40" s="6">
        <f t="shared" si="0"/>
        <v>7.9154515829798697E-3</v>
      </c>
      <c r="G40" s="6">
        <f t="shared" si="1"/>
        <v>7.9154515829798697E-3</v>
      </c>
      <c r="H40" s="6" t="str">
        <f t="shared" si="2"/>
        <v/>
      </c>
      <c r="I40" s="6" t="str">
        <f t="shared" ca="1" si="3"/>
        <v/>
      </c>
      <c r="K40" s="6">
        <f t="shared" si="6"/>
        <v>-2.8000000000000043</v>
      </c>
      <c r="L40" s="6">
        <f t="shared" si="4"/>
        <v>7.9154515829798697E-3</v>
      </c>
      <c r="M40" s="6">
        <f t="shared" si="7"/>
        <v>7.9154515829798697E-3</v>
      </c>
      <c r="N40" s="6" t="str">
        <f t="shared" si="8"/>
        <v/>
      </c>
    </row>
    <row r="41" spans="5:14" hidden="1">
      <c r="E41" s="6">
        <f t="shared" si="5"/>
        <v>-2.7900000000000045</v>
      </c>
      <c r="F41" s="6">
        <f t="shared" si="0"/>
        <v>8.1398092475459208E-3</v>
      </c>
      <c r="G41" s="6">
        <f t="shared" si="1"/>
        <v>8.1398092475459208E-3</v>
      </c>
      <c r="H41" s="6" t="str">
        <f t="shared" si="2"/>
        <v/>
      </c>
      <c r="I41" s="6" t="str">
        <f t="shared" ca="1" si="3"/>
        <v/>
      </c>
      <c r="K41" s="6">
        <f t="shared" si="6"/>
        <v>-2.7900000000000045</v>
      </c>
      <c r="L41" s="6">
        <f t="shared" si="4"/>
        <v>8.1398092475459208E-3</v>
      </c>
      <c r="M41" s="6">
        <f t="shared" si="7"/>
        <v>8.1398092475459208E-3</v>
      </c>
      <c r="N41" s="6" t="str">
        <f t="shared" si="8"/>
        <v/>
      </c>
    </row>
    <row r="42" spans="5:14" hidden="1">
      <c r="E42" s="6">
        <f t="shared" si="5"/>
        <v>-2.7800000000000047</v>
      </c>
      <c r="F42" s="6">
        <f t="shared" si="0"/>
        <v>8.3696891546529185E-3</v>
      </c>
      <c r="G42" s="6">
        <f t="shared" si="1"/>
        <v>8.3696891546529185E-3</v>
      </c>
      <c r="H42" s="6" t="str">
        <f t="shared" si="2"/>
        <v/>
      </c>
      <c r="I42" s="6" t="str">
        <f t="shared" ca="1" si="3"/>
        <v/>
      </c>
      <c r="K42" s="6">
        <f t="shared" si="6"/>
        <v>-2.7800000000000047</v>
      </c>
      <c r="L42" s="6">
        <f t="shared" si="4"/>
        <v>8.3696891546529185E-3</v>
      </c>
      <c r="M42" s="6">
        <f t="shared" si="7"/>
        <v>8.3696891546529185E-3</v>
      </c>
      <c r="N42" s="6" t="str">
        <f t="shared" si="8"/>
        <v/>
      </c>
    </row>
    <row r="43" spans="5:14" hidden="1">
      <c r="E43" s="6">
        <f t="shared" si="5"/>
        <v>-2.7700000000000049</v>
      </c>
      <c r="F43" s="6">
        <f t="shared" si="0"/>
        <v>8.6052006374995587E-3</v>
      </c>
      <c r="G43" s="6">
        <f t="shared" si="1"/>
        <v>8.6052006374995587E-3</v>
      </c>
      <c r="H43" s="6" t="str">
        <f t="shared" si="2"/>
        <v/>
      </c>
      <c r="I43" s="6" t="str">
        <f t="shared" ca="1" si="3"/>
        <v/>
      </c>
      <c r="K43" s="6">
        <f t="shared" si="6"/>
        <v>-2.7700000000000049</v>
      </c>
      <c r="L43" s="6">
        <f t="shared" si="4"/>
        <v>8.6052006374995587E-3</v>
      </c>
      <c r="M43" s="6">
        <f t="shared" si="7"/>
        <v>8.6052006374995587E-3</v>
      </c>
      <c r="N43" s="6" t="str">
        <f t="shared" si="8"/>
        <v/>
      </c>
    </row>
    <row r="44" spans="5:14" hidden="1">
      <c r="E44" s="6">
        <f t="shared" si="5"/>
        <v>-2.7600000000000051</v>
      </c>
      <c r="F44" s="6">
        <f t="shared" si="0"/>
        <v>8.8464543982371014E-3</v>
      </c>
      <c r="G44" s="6">
        <f t="shared" si="1"/>
        <v>8.8464543982371014E-3</v>
      </c>
      <c r="H44" s="6" t="str">
        <f t="shared" si="2"/>
        <v/>
      </c>
      <c r="I44" s="6" t="str">
        <f t="shared" ca="1" si="3"/>
        <v/>
      </c>
      <c r="K44" s="6">
        <f t="shared" si="6"/>
        <v>-2.7600000000000051</v>
      </c>
      <c r="L44" s="6">
        <f t="shared" si="4"/>
        <v>8.8464543982371014E-3</v>
      </c>
      <c r="M44" s="6">
        <f t="shared" si="7"/>
        <v>8.8464543982371014E-3</v>
      </c>
      <c r="N44" s="6" t="str">
        <f t="shared" si="8"/>
        <v/>
      </c>
    </row>
    <row r="45" spans="5:14" hidden="1">
      <c r="E45" s="6">
        <f t="shared" si="5"/>
        <v>-2.7500000000000053</v>
      </c>
      <c r="F45" s="6">
        <f t="shared" si="0"/>
        <v>9.0935625015909193E-3</v>
      </c>
      <c r="G45" s="6">
        <f t="shared" si="1"/>
        <v>9.0935625015909193E-3</v>
      </c>
      <c r="H45" s="6" t="str">
        <f t="shared" si="2"/>
        <v/>
      </c>
      <c r="I45" s="6" t="str">
        <f t="shared" ca="1" si="3"/>
        <v/>
      </c>
      <c r="K45" s="6">
        <f t="shared" si="6"/>
        <v>-2.7500000000000053</v>
      </c>
      <c r="L45" s="6">
        <f t="shared" si="4"/>
        <v>9.0935625015909193E-3</v>
      </c>
      <c r="M45" s="6">
        <f t="shared" si="7"/>
        <v>9.0935625015909193E-3</v>
      </c>
      <c r="N45" s="6" t="str">
        <f t="shared" si="8"/>
        <v/>
      </c>
    </row>
    <row r="46" spans="5:14" hidden="1">
      <c r="E46" s="6">
        <f t="shared" si="5"/>
        <v>-2.7400000000000055</v>
      </c>
      <c r="F46" s="6">
        <f t="shared" si="0"/>
        <v>9.3466383676121464E-3</v>
      </c>
      <c r="G46" s="6">
        <f t="shared" si="1"/>
        <v>9.3466383676121464E-3</v>
      </c>
      <c r="H46" s="6" t="str">
        <f t="shared" si="2"/>
        <v/>
      </c>
      <c r="I46" s="6" t="str">
        <f t="shared" ca="1" si="3"/>
        <v/>
      </c>
      <c r="K46" s="6">
        <f t="shared" si="6"/>
        <v>-2.7400000000000055</v>
      </c>
      <c r="L46" s="6">
        <f t="shared" si="4"/>
        <v>9.3466383676121464E-3</v>
      </c>
      <c r="M46" s="6">
        <f t="shared" si="7"/>
        <v>9.3466383676121464E-3</v>
      </c>
      <c r="N46" s="6" t="str">
        <f t="shared" si="8"/>
        <v/>
      </c>
    </row>
    <row r="47" spans="5:14" hidden="1">
      <c r="E47" s="6">
        <f t="shared" si="5"/>
        <v>-2.7300000000000058</v>
      </c>
      <c r="F47" s="6">
        <f t="shared" si="0"/>
        <v>9.6057967635394328E-3</v>
      </c>
      <c r="G47" s="6">
        <f t="shared" si="1"/>
        <v>9.6057967635394328E-3</v>
      </c>
      <c r="H47" s="6" t="str">
        <f t="shared" si="2"/>
        <v/>
      </c>
      <c r="I47" s="6" t="str">
        <f t="shared" ca="1" si="3"/>
        <v/>
      </c>
      <c r="K47" s="6">
        <f t="shared" si="6"/>
        <v>-2.7300000000000058</v>
      </c>
      <c r="L47" s="6">
        <f t="shared" si="4"/>
        <v>9.6057967635394328E-3</v>
      </c>
      <c r="M47" s="6">
        <f t="shared" si="7"/>
        <v>9.6057967635394328E-3</v>
      </c>
      <c r="N47" s="6" t="str">
        <f t="shared" si="8"/>
        <v/>
      </c>
    </row>
    <row r="48" spans="5:14" hidden="1">
      <c r="E48" s="6">
        <f t="shared" si="5"/>
        <v>-2.720000000000006</v>
      </c>
      <c r="F48" s="6">
        <f t="shared" si="0"/>
        <v>9.8711537947509774E-3</v>
      </c>
      <c r="G48" s="6">
        <f t="shared" si="1"/>
        <v>9.8711537947509774E-3</v>
      </c>
      <c r="H48" s="6" t="str">
        <f t="shared" si="2"/>
        <v/>
      </c>
      <c r="I48" s="6" t="str">
        <f t="shared" ca="1" si="3"/>
        <v/>
      </c>
      <c r="K48" s="6">
        <f t="shared" si="6"/>
        <v>-2.720000000000006</v>
      </c>
      <c r="L48" s="6">
        <f t="shared" si="4"/>
        <v>9.8711537947509774E-3</v>
      </c>
      <c r="M48" s="6">
        <f t="shared" si="7"/>
        <v>9.8711537947509774E-3</v>
      </c>
      <c r="N48" s="6" t="str">
        <f t="shared" si="8"/>
        <v/>
      </c>
    </row>
    <row r="49" spans="5:14" hidden="1">
      <c r="E49" s="6">
        <f t="shared" si="5"/>
        <v>-2.7100000000000062</v>
      </c>
      <c r="F49" s="6">
        <f t="shared" si="0"/>
        <v>1.0142826894786907E-2</v>
      </c>
      <c r="G49" s="6">
        <f t="shared" si="1"/>
        <v>1.0142826894786907E-2</v>
      </c>
      <c r="H49" s="6" t="str">
        <f t="shared" si="2"/>
        <v/>
      </c>
      <c r="I49" s="6" t="str">
        <f t="shared" ca="1" si="3"/>
        <v/>
      </c>
      <c r="K49" s="6">
        <f t="shared" si="6"/>
        <v>-2.7100000000000062</v>
      </c>
      <c r="L49" s="6">
        <f t="shared" si="4"/>
        <v>1.0142826894786907E-2</v>
      </c>
      <c r="M49" s="6">
        <f t="shared" si="7"/>
        <v>1.0142826894786907E-2</v>
      </c>
      <c r="N49" s="6" t="str">
        <f t="shared" si="8"/>
        <v/>
      </c>
    </row>
    <row r="50" spans="5:14" hidden="1">
      <c r="E50" s="6">
        <f t="shared" si="5"/>
        <v>-2.7000000000000064</v>
      </c>
      <c r="F50" s="6">
        <f t="shared" si="0"/>
        <v>1.0420934814422415E-2</v>
      </c>
      <c r="G50" s="6">
        <f t="shared" si="1"/>
        <v>1.0420934814422415E-2</v>
      </c>
      <c r="H50" s="6" t="str">
        <f t="shared" si="2"/>
        <v/>
      </c>
      <c r="I50" s="6" t="str">
        <f t="shared" ca="1" si="3"/>
        <v/>
      </c>
      <c r="K50" s="6">
        <f t="shared" si="6"/>
        <v>-2.7000000000000064</v>
      </c>
      <c r="L50" s="6">
        <f t="shared" si="4"/>
        <v>1.0420934814422415E-2</v>
      </c>
      <c r="M50" s="6">
        <f t="shared" si="7"/>
        <v>1.0420934814422415E-2</v>
      </c>
      <c r="N50" s="6" t="str">
        <f t="shared" si="8"/>
        <v/>
      </c>
    </row>
    <row r="51" spans="5:14" hidden="1">
      <c r="E51" s="6">
        <f t="shared" si="5"/>
        <v>-2.6900000000000066</v>
      </c>
      <c r="F51" s="6">
        <f t="shared" si="0"/>
        <v>1.0705597609771992E-2</v>
      </c>
      <c r="G51" s="6">
        <f t="shared" si="1"/>
        <v>1.0705597609771992E-2</v>
      </c>
      <c r="H51" s="6" t="str">
        <f t="shared" si="2"/>
        <v/>
      </c>
      <c r="I51" s="6" t="str">
        <f t="shared" ca="1" si="3"/>
        <v/>
      </c>
      <c r="K51" s="6">
        <f t="shared" si="6"/>
        <v>-2.6900000000000066</v>
      </c>
      <c r="L51" s="6">
        <f t="shared" si="4"/>
        <v>1.0705597609771992E-2</v>
      </c>
      <c r="M51" s="6">
        <f t="shared" si="7"/>
        <v>1.0705597609771992E-2</v>
      </c>
      <c r="N51" s="6" t="str">
        <f t="shared" si="8"/>
        <v/>
      </c>
    </row>
    <row r="52" spans="5:14" hidden="1">
      <c r="E52" s="6">
        <f t="shared" si="5"/>
        <v>-2.6800000000000068</v>
      </c>
      <c r="F52" s="6">
        <f t="shared" si="0"/>
        <v>1.0996936629405377E-2</v>
      </c>
      <c r="G52" s="6">
        <f t="shared" si="1"/>
        <v>1.0996936629405377E-2</v>
      </c>
      <c r="H52" s="6" t="str">
        <f t="shared" si="2"/>
        <v/>
      </c>
      <c r="I52" s="6" t="str">
        <f t="shared" ca="1" si="3"/>
        <v/>
      </c>
      <c r="K52" s="6">
        <f t="shared" si="6"/>
        <v>-2.6800000000000068</v>
      </c>
      <c r="L52" s="6">
        <f t="shared" si="4"/>
        <v>1.0996936629405377E-2</v>
      </c>
      <c r="M52" s="6">
        <f t="shared" si="7"/>
        <v>1.0996936629405377E-2</v>
      </c>
      <c r="N52" s="6" t="str">
        <f t="shared" si="8"/>
        <v/>
      </c>
    </row>
    <row r="53" spans="5:14" hidden="1">
      <c r="E53" s="6">
        <f t="shared" si="5"/>
        <v>-2.670000000000007</v>
      </c>
      <c r="F53" s="6">
        <f t="shared" si="0"/>
        <v>1.1295074500455918E-2</v>
      </c>
      <c r="G53" s="6">
        <f t="shared" si="1"/>
        <v>1.1295074500455918E-2</v>
      </c>
      <c r="H53" s="6" t="str">
        <f t="shared" si="2"/>
        <v/>
      </c>
      <c r="I53" s="6" t="str">
        <f t="shared" ca="1" si="3"/>
        <v/>
      </c>
      <c r="K53" s="6">
        <f t="shared" si="6"/>
        <v>-2.670000000000007</v>
      </c>
      <c r="L53" s="6">
        <f t="shared" si="4"/>
        <v>1.1295074500455918E-2</v>
      </c>
      <c r="M53" s="6">
        <f t="shared" si="7"/>
        <v>1.1295074500455918E-2</v>
      </c>
      <c r="N53" s="6" t="str">
        <f t="shared" si="8"/>
        <v/>
      </c>
    </row>
    <row r="54" spans="5:14" hidden="1">
      <c r="E54" s="6">
        <f t="shared" si="5"/>
        <v>-2.6600000000000072</v>
      </c>
      <c r="F54" s="6">
        <f t="shared" si="0"/>
        <v>1.160013511370234E-2</v>
      </c>
      <c r="G54" s="6">
        <f t="shared" si="1"/>
        <v>1.160013511370234E-2</v>
      </c>
      <c r="H54" s="6" t="str">
        <f t="shared" si="2"/>
        <v/>
      </c>
      <c r="I54" s="6" t="str">
        <f t="shared" ca="1" si="3"/>
        <v/>
      </c>
      <c r="K54" s="6">
        <f t="shared" si="6"/>
        <v>-2.6600000000000072</v>
      </c>
      <c r="L54" s="6">
        <f t="shared" si="4"/>
        <v>1.160013511370234E-2</v>
      </c>
      <c r="M54" s="6">
        <f t="shared" si="7"/>
        <v>1.160013511370234E-2</v>
      </c>
      <c r="N54" s="6" t="str">
        <f t="shared" si="8"/>
        <v/>
      </c>
    </row>
    <row r="55" spans="5:14" hidden="1">
      <c r="E55" s="6">
        <f t="shared" si="5"/>
        <v>-2.6500000000000075</v>
      </c>
      <c r="F55" s="6">
        <f t="shared" si="0"/>
        <v>1.1912243607604941E-2</v>
      </c>
      <c r="G55" s="6">
        <f t="shared" si="1"/>
        <v>1.1912243607604941E-2</v>
      </c>
      <c r="H55" s="6" t="str">
        <f t="shared" si="2"/>
        <v/>
      </c>
      <c r="I55" s="6" t="str">
        <f t="shared" ca="1" si="3"/>
        <v/>
      </c>
      <c r="K55" s="6">
        <f t="shared" si="6"/>
        <v>-2.6500000000000075</v>
      </c>
      <c r="L55" s="6">
        <f t="shared" si="4"/>
        <v>1.1912243607604941E-2</v>
      </c>
      <c r="M55" s="6">
        <f t="shared" si="7"/>
        <v>1.1912243607604941E-2</v>
      </c>
      <c r="N55" s="6" t="str">
        <f t="shared" si="8"/>
        <v/>
      </c>
    </row>
    <row r="56" spans="5:14" hidden="1">
      <c r="E56" s="6">
        <f t="shared" si="5"/>
        <v>-2.6400000000000077</v>
      </c>
      <c r="F56" s="6">
        <f t="shared" si="0"/>
        <v>1.2231526351277725E-2</v>
      </c>
      <c r="G56" s="6">
        <f t="shared" si="1"/>
        <v>1.2231526351277725E-2</v>
      </c>
      <c r="H56" s="6" t="str">
        <f t="shared" si="2"/>
        <v/>
      </c>
      <c r="I56" s="6" t="str">
        <f t="shared" ca="1" si="3"/>
        <v/>
      </c>
      <c r="K56" s="6">
        <f t="shared" si="6"/>
        <v>-2.6400000000000077</v>
      </c>
      <c r="L56" s="6">
        <f t="shared" si="4"/>
        <v>1.2231526351277725E-2</v>
      </c>
      <c r="M56" s="6">
        <f t="shared" si="7"/>
        <v>1.2231526351277725E-2</v>
      </c>
      <c r="N56" s="6" t="str">
        <f t="shared" si="8"/>
        <v/>
      </c>
    </row>
    <row r="57" spans="5:14" hidden="1">
      <c r="E57" s="6">
        <f t="shared" si="5"/>
        <v>-2.6300000000000079</v>
      </c>
      <c r="F57" s="6">
        <f t="shared" si="0"/>
        <v>1.2558110926377942E-2</v>
      </c>
      <c r="G57" s="6">
        <f t="shared" si="1"/>
        <v>1.2558110926377942E-2</v>
      </c>
      <c r="H57" s="6" t="str">
        <f t="shared" si="2"/>
        <v/>
      </c>
      <c r="I57" s="6" t="str">
        <f t="shared" ca="1" si="3"/>
        <v/>
      </c>
      <c r="K57" s="6">
        <f t="shared" si="6"/>
        <v>-2.6300000000000079</v>
      </c>
      <c r="L57" s="6">
        <f t="shared" si="4"/>
        <v>1.2558110926377942E-2</v>
      </c>
      <c r="M57" s="6">
        <f t="shared" si="7"/>
        <v>1.2558110926377942E-2</v>
      </c>
      <c r="N57" s="6" t="str">
        <f t="shared" si="8"/>
        <v/>
      </c>
    </row>
    <row r="58" spans="5:14" hidden="1">
      <c r="E58" s="6">
        <f t="shared" si="5"/>
        <v>-2.6200000000000081</v>
      </c>
      <c r="F58" s="6">
        <f t="shared" si="0"/>
        <v>1.2892126107895035E-2</v>
      </c>
      <c r="G58" s="6">
        <f t="shared" si="1"/>
        <v>1.2892126107895035E-2</v>
      </c>
      <c r="H58" s="6" t="str">
        <f t="shared" si="2"/>
        <v/>
      </c>
      <c r="I58" s="6" t="str">
        <f t="shared" ca="1" si="3"/>
        <v/>
      </c>
      <c r="K58" s="6">
        <f t="shared" si="6"/>
        <v>-2.6200000000000081</v>
      </c>
      <c r="L58" s="6">
        <f t="shared" si="4"/>
        <v>1.2892126107895035E-2</v>
      </c>
      <c r="M58" s="6">
        <f t="shared" si="7"/>
        <v>1.2892126107895035E-2</v>
      </c>
      <c r="N58" s="6" t="str">
        <f t="shared" si="8"/>
        <v/>
      </c>
    </row>
    <row r="59" spans="5:14" hidden="1">
      <c r="E59" s="6">
        <f t="shared" si="5"/>
        <v>-2.6100000000000083</v>
      </c>
      <c r="F59" s="6">
        <f t="shared" si="0"/>
        <v>1.3233701843821081E-2</v>
      </c>
      <c r="G59" s="6">
        <f t="shared" si="1"/>
        <v>1.3233701843821081E-2</v>
      </c>
      <c r="H59" s="6" t="str">
        <f t="shared" si="2"/>
        <v/>
      </c>
      <c r="I59" s="6" t="str">
        <f t="shared" ca="1" si="3"/>
        <v/>
      </c>
      <c r="K59" s="6">
        <f t="shared" si="6"/>
        <v>-2.6100000000000083</v>
      </c>
      <c r="L59" s="6">
        <f t="shared" si="4"/>
        <v>1.3233701843821081E-2</v>
      </c>
      <c r="M59" s="6">
        <f t="shared" si="7"/>
        <v>1.3233701843821081E-2</v>
      </c>
      <c r="N59" s="6" t="str">
        <f t="shared" si="8"/>
        <v/>
      </c>
    </row>
    <row r="60" spans="5:14" hidden="1">
      <c r="E60" s="6">
        <f t="shared" si="5"/>
        <v>-2.6000000000000085</v>
      </c>
      <c r="F60" s="6">
        <f t="shared" si="0"/>
        <v>1.3582969233685318E-2</v>
      </c>
      <c r="G60" s="6">
        <f t="shared" si="1"/>
        <v>1.3582969233685318E-2</v>
      </c>
      <c r="H60" s="6" t="str">
        <f t="shared" si="2"/>
        <v/>
      </c>
      <c r="I60" s="6" t="str">
        <f t="shared" ca="1" si="3"/>
        <v/>
      </c>
      <c r="K60" s="6">
        <f t="shared" si="6"/>
        <v>-2.6000000000000085</v>
      </c>
      <c r="L60" s="6">
        <f t="shared" si="4"/>
        <v>1.3582969233685318E-2</v>
      </c>
      <c r="M60" s="6">
        <f t="shared" si="7"/>
        <v>1.3582969233685318E-2</v>
      </c>
      <c r="N60" s="6" t="str">
        <f t="shared" si="8"/>
        <v/>
      </c>
    </row>
    <row r="61" spans="5:14" hidden="1">
      <c r="E61" s="6">
        <f t="shared" si="5"/>
        <v>-2.5900000000000087</v>
      </c>
      <c r="F61" s="6">
        <f t="shared" si="0"/>
        <v>1.3940060505935501E-2</v>
      </c>
      <c r="G61" s="6">
        <f t="shared" si="1"/>
        <v>1.3940060505935501E-2</v>
      </c>
      <c r="H61" s="6" t="str">
        <f t="shared" si="2"/>
        <v/>
      </c>
      <c r="I61" s="6" t="str">
        <f t="shared" ca="1" si="3"/>
        <v/>
      </c>
      <c r="K61" s="6">
        <f t="shared" si="6"/>
        <v>-2.5900000000000087</v>
      </c>
      <c r="L61" s="6">
        <f t="shared" si="4"/>
        <v>1.3940060505935501E-2</v>
      </c>
      <c r="M61" s="6">
        <f t="shared" si="7"/>
        <v>1.3940060505935501E-2</v>
      </c>
      <c r="N61" s="6" t="str">
        <f t="shared" si="8"/>
        <v/>
      </c>
    </row>
    <row r="62" spans="5:14" hidden="1">
      <c r="E62" s="6">
        <f t="shared" si="5"/>
        <v>-2.580000000000009</v>
      </c>
      <c r="F62" s="6">
        <f t="shared" si="0"/>
        <v>1.4305108994149364E-2</v>
      </c>
      <c r="G62" s="6">
        <f t="shared" si="1"/>
        <v>1.4305108994149364E-2</v>
      </c>
      <c r="H62" s="6" t="str">
        <f t="shared" si="2"/>
        <v/>
      </c>
      <c r="I62" s="6" t="str">
        <f t="shared" ca="1" si="3"/>
        <v/>
      </c>
      <c r="K62" s="6">
        <f t="shared" si="6"/>
        <v>-2.580000000000009</v>
      </c>
      <c r="L62" s="6">
        <f t="shared" si="4"/>
        <v>1.4305108994149364E-2</v>
      </c>
      <c r="M62" s="6">
        <f t="shared" si="7"/>
        <v>1.4305108994149364E-2</v>
      </c>
      <c r="N62" s="6" t="str">
        <f t="shared" si="8"/>
        <v/>
      </c>
    </row>
    <row r="63" spans="5:14" hidden="1">
      <c r="E63" s="6">
        <f t="shared" si="5"/>
        <v>-2.5700000000000092</v>
      </c>
      <c r="F63" s="6">
        <f t="shared" si="0"/>
        <v>1.4678249112059692E-2</v>
      </c>
      <c r="G63" s="6">
        <f t="shared" si="1"/>
        <v>1.4678249112059692E-2</v>
      </c>
      <c r="H63" s="6" t="str">
        <f t="shared" si="2"/>
        <v/>
      </c>
      <c r="I63" s="6" t="str">
        <f t="shared" ca="1" si="3"/>
        <v/>
      </c>
      <c r="K63" s="6">
        <f t="shared" si="6"/>
        <v>-2.5700000000000092</v>
      </c>
      <c r="L63" s="6">
        <f t="shared" si="4"/>
        <v>1.4678249112059692E-2</v>
      </c>
      <c r="M63" s="6">
        <f t="shared" si="7"/>
        <v>1.4678249112059692E-2</v>
      </c>
      <c r="N63" s="6" t="str">
        <f t="shared" si="8"/>
        <v/>
      </c>
    </row>
    <row r="64" spans="5:14" hidden="1">
      <c r="E64" s="6">
        <f t="shared" si="5"/>
        <v>-2.5600000000000094</v>
      </c>
      <c r="F64" s="6">
        <f t="shared" si="0"/>
        <v>1.5059616327377089E-2</v>
      </c>
      <c r="G64" s="6">
        <f t="shared" si="1"/>
        <v>1.5059616327377089E-2</v>
      </c>
      <c r="H64" s="6" t="str">
        <f t="shared" si="2"/>
        <v/>
      </c>
      <c r="I64" s="6" t="str">
        <f t="shared" ca="1" si="3"/>
        <v/>
      </c>
      <c r="K64" s="6">
        <f t="shared" si="6"/>
        <v>-2.5600000000000094</v>
      </c>
      <c r="L64" s="6">
        <f t="shared" si="4"/>
        <v>1.5059616327377089E-2</v>
      </c>
      <c r="M64" s="6">
        <f t="shared" si="7"/>
        <v>1.5059616327377089E-2</v>
      </c>
      <c r="N64" s="6" t="str">
        <f t="shared" si="8"/>
        <v/>
      </c>
    </row>
    <row r="65" spans="5:14" hidden="1">
      <c r="E65" s="6">
        <f t="shared" si="5"/>
        <v>-2.5500000000000096</v>
      </c>
      <c r="F65" s="6">
        <f t="shared" si="0"/>
        <v>1.5449347134394793E-2</v>
      </c>
      <c r="G65" s="6">
        <f t="shared" si="1"/>
        <v>1.5449347134394793E-2</v>
      </c>
      <c r="H65" s="6" t="str">
        <f t="shared" si="2"/>
        <v/>
      </c>
      <c r="I65" s="6" t="str">
        <f t="shared" ca="1" si="3"/>
        <v/>
      </c>
      <c r="K65" s="6">
        <f t="shared" si="6"/>
        <v>-2.5500000000000096</v>
      </c>
      <c r="L65" s="6">
        <f t="shared" si="4"/>
        <v>1.5449347134394793E-2</v>
      </c>
      <c r="M65" s="6">
        <f t="shared" si="7"/>
        <v>1.5449347134394793E-2</v>
      </c>
      <c r="N65" s="6" t="str">
        <f t="shared" si="8"/>
        <v/>
      </c>
    </row>
    <row r="66" spans="5:14" hidden="1">
      <c r="E66" s="6">
        <f t="shared" si="5"/>
        <v>-2.5400000000000098</v>
      </c>
      <c r="F66" s="6">
        <f t="shared" si="0"/>
        <v>1.5847579025360423E-2</v>
      </c>
      <c r="G66" s="6">
        <f t="shared" si="1"/>
        <v>1.5847579025360423E-2</v>
      </c>
      <c r="H66" s="6" t="str">
        <f t="shared" si="2"/>
        <v/>
      </c>
      <c r="I66" s="6" t="str">
        <f t="shared" ca="1" si="3"/>
        <v/>
      </c>
      <c r="K66" s="6">
        <f t="shared" si="6"/>
        <v>-2.5400000000000098</v>
      </c>
      <c r="L66" s="6">
        <f t="shared" si="4"/>
        <v>1.5847579025360423E-2</v>
      </c>
      <c r="M66" s="6">
        <f t="shared" si="7"/>
        <v>1.5847579025360423E-2</v>
      </c>
      <c r="N66" s="6" t="str">
        <f t="shared" si="8"/>
        <v/>
      </c>
    </row>
    <row r="67" spans="5:14" hidden="1">
      <c r="E67" s="6">
        <f t="shared" si="5"/>
        <v>-2.53000000000001</v>
      </c>
      <c r="F67" s="6">
        <f t="shared" si="0"/>
        <v>1.6254450460600086E-2</v>
      </c>
      <c r="G67" s="6">
        <f t="shared" si="1"/>
        <v>1.6254450460600086E-2</v>
      </c>
      <c r="H67" s="6" t="str">
        <f t="shared" si="2"/>
        <v/>
      </c>
      <c r="I67" s="6" t="str">
        <f t="shared" ca="1" si="3"/>
        <v/>
      </c>
      <c r="K67" s="6">
        <f t="shared" si="6"/>
        <v>-2.53000000000001</v>
      </c>
      <c r="L67" s="6">
        <f t="shared" si="4"/>
        <v>1.6254450460600086E-2</v>
      </c>
      <c r="M67" s="6">
        <f t="shared" si="7"/>
        <v>1.6254450460600086E-2</v>
      </c>
      <c r="N67" s="6" t="str">
        <f t="shared" si="8"/>
        <v/>
      </c>
    </row>
    <row r="68" spans="5:14" hidden="1">
      <c r="E68" s="6">
        <f t="shared" si="5"/>
        <v>-2.5200000000000102</v>
      </c>
      <c r="F68" s="6">
        <f t="shared" si="0"/>
        <v>1.6670100837380627E-2</v>
      </c>
      <c r="G68" s="6">
        <f t="shared" si="1"/>
        <v>1.6670100837380627E-2</v>
      </c>
      <c r="H68" s="6" t="str">
        <f t="shared" si="2"/>
        <v/>
      </c>
      <c r="I68" s="6" t="str">
        <f t="shared" ca="1" si="3"/>
        <v/>
      </c>
      <c r="K68" s="6">
        <f t="shared" si="6"/>
        <v>-2.5200000000000102</v>
      </c>
      <c r="L68" s="6">
        <f t="shared" si="4"/>
        <v>1.6670100837380627E-2</v>
      </c>
      <c r="M68" s="6">
        <f t="shared" si="7"/>
        <v>1.6670100837380627E-2</v>
      </c>
      <c r="N68" s="6" t="str">
        <f t="shared" si="8"/>
        <v/>
      </c>
    </row>
    <row r="69" spans="5:14" hidden="1">
      <c r="E69" s="6">
        <f t="shared" si="5"/>
        <v>-2.5100000000000104</v>
      </c>
      <c r="F69" s="6">
        <f t="shared" si="0"/>
        <v>1.7094670457496498E-2</v>
      </c>
      <c r="G69" s="6">
        <f t="shared" si="1"/>
        <v>1.7094670457496498E-2</v>
      </c>
      <c r="H69" s="6" t="str">
        <f t="shared" si="2"/>
        <v/>
      </c>
      <c r="I69" s="6" t="str">
        <f t="shared" ca="1" si="3"/>
        <v/>
      </c>
      <c r="K69" s="6">
        <f t="shared" si="6"/>
        <v>-2.5100000000000104</v>
      </c>
      <c r="L69" s="6">
        <f t="shared" si="4"/>
        <v>1.7094670457496498E-2</v>
      </c>
      <c r="M69" s="6">
        <f t="shared" si="7"/>
        <v>1.7094670457496498E-2</v>
      </c>
      <c r="N69" s="6" t="str">
        <f t="shared" si="8"/>
        <v/>
      </c>
    </row>
    <row r="70" spans="5:14" hidden="1">
      <c r="E70" s="6">
        <f t="shared" si="5"/>
        <v>-2.5000000000000107</v>
      </c>
      <c r="F70" s="6">
        <f t="shared" si="0"/>
        <v>1.7528300493568072E-2</v>
      </c>
      <c r="G70" s="6">
        <f t="shared" si="1"/>
        <v>1.7528300493568072E-2</v>
      </c>
      <c r="H70" s="6" t="str">
        <f t="shared" si="2"/>
        <v/>
      </c>
      <c r="I70" s="6" t="str">
        <f t="shared" ca="1" si="3"/>
        <v/>
      </c>
      <c r="K70" s="6">
        <f t="shared" si="6"/>
        <v>-2.5000000000000107</v>
      </c>
      <c r="L70" s="6">
        <f t="shared" si="4"/>
        <v>1.7528300493568072E-2</v>
      </c>
      <c r="M70" s="6">
        <f t="shared" si="7"/>
        <v>1.7528300493568072E-2</v>
      </c>
      <c r="N70" s="6" t="str">
        <f t="shared" si="8"/>
        <v/>
      </c>
    </row>
    <row r="71" spans="5:14" hidden="1">
      <c r="E71" s="6">
        <f t="shared" si="5"/>
        <v>-2.4900000000000109</v>
      </c>
      <c r="F71" s="6">
        <f t="shared" si="0"/>
        <v>1.7971132954039154E-2</v>
      </c>
      <c r="G71" s="6">
        <f t="shared" si="1"/>
        <v>1.7971132954039154E-2</v>
      </c>
      <c r="H71" s="6" t="str">
        <f t="shared" si="2"/>
        <v/>
      </c>
      <c r="I71" s="6" t="str">
        <f t="shared" ca="1" si="3"/>
        <v/>
      </c>
      <c r="K71" s="6">
        <f t="shared" si="6"/>
        <v>-2.4900000000000109</v>
      </c>
      <c r="L71" s="6">
        <f t="shared" si="4"/>
        <v>1.7971132954039154E-2</v>
      </c>
      <c r="M71" s="6">
        <f t="shared" si="7"/>
        <v>1.7971132954039154E-2</v>
      </c>
      <c r="N71" s="6" t="str">
        <f t="shared" si="8"/>
        <v/>
      </c>
    </row>
    <row r="72" spans="5:14" hidden="1">
      <c r="E72" s="6">
        <f t="shared" si="5"/>
        <v>-2.4800000000000111</v>
      </c>
      <c r="F72" s="6">
        <f t="shared" si="0"/>
        <v>1.8423310646861542E-2</v>
      </c>
      <c r="G72" s="6">
        <f t="shared" si="1"/>
        <v>1.8423310646861542E-2</v>
      </c>
      <c r="H72" s="6" t="str">
        <f t="shared" si="2"/>
        <v/>
      </c>
      <c r="I72" s="6" t="str">
        <f t="shared" ca="1" si="3"/>
        <v/>
      </c>
      <c r="K72" s="6">
        <f t="shared" si="6"/>
        <v>-2.4800000000000111</v>
      </c>
      <c r="L72" s="6">
        <f t="shared" si="4"/>
        <v>1.8423310646861542E-2</v>
      </c>
      <c r="M72" s="6">
        <f t="shared" si="7"/>
        <v>1.8423310646861542E-2</v>
      </c>
      <c r="N72" s="6" t="str">
        <f t="shared" si="8"/>
        <v/>
      </c>
    </row>
    <row r="73" spans="5:14" hidden="1">
      <c r="E73" s="6">
        <f t="shared" si="5"/>
        <v>-2.4700000000000113</v>
      </c>
      <c r="F73" s="6">
        <f t="shared" si="0"/>
        <v>1.8884977141855643E-2</v>
      </c>
      <c r="G73" s="6">
        <f t="shared" si="1"/>
        <v>1.8884977141855643E-2</v>
      </c>
      <c r="H73" s="6" t="str">
        <f t="shared" si="2"/>
        <v/>
      </c>
      <c r="I73" s="6" t="str">
        <f t="shared" ca="1" si="3"/>
        <v/>
      </c>
      <c r="K73" s="6">
        <f t="shared" si="6"/>
        <v>-2.4700000000000113</v>
      </c>
      <c r="L73" s="6">
        <f t="shared" si="4"/>
        <v>1.8884977141855643E-2</v>
      </c>
      <c r="M73" s="6">
        <f t="shared" si="7"/>
        <v>1.8884977141855643E-2</v>
      </c>
      <c r="N73" s="6" t="str">
        <f t="shared" si="8"/>
        <v/>
      </c>
    </row>
    <row r="74" spans="5:14" hidden="1">
      <c r="E74" s="6">
        <f t="shared" si="5"/>
        <v>-2.4600000000000115</v>
      </c>
      <c r="F74" s="6">
        <f t="shared" si="0"/>
        <v>1.9356276731736413E-2</v>
      </c>
      <c r="G74" s="6">
        <f t="shared" si="1"/>
        <v>1.9356276731736413E-2</v>
      </c>
      <c r="H74" s="6" t="str">
        <f t="shared" si="2"/>
        <v/>
      </c>
      <c r="I74" s="6" t="str">
        <f t="shared" ca="1" si="3"/>
        <v/>
      </c>
      <c r="K74" s="6">
        <f t="shared" si="6"/>
        <v>-2.4600000000000115</v>
      </c>
      <c r="L74" s="6">
        <f t="shared" si="4"/>
        <v>1.9356276731736413E-2</v>
      </c>
      <c r="M74" s="6">
        <f t="shared" si="7"/>
        <v>1.9356276731736413E-2</v>
      </c>
      <c r="N74" s="6" t="str">
        <f t="shared" si="8"/>
        <v/>
      </c>
    </row>
    <row r="75" spans="5:14" hidden="1">
      <c r="E75" s="6">
        <f t="shared" si="5"/>
        <v>-2.4500000000000117</v>
      </c>
      <c r="F75" s="6">
        <f t="shared" si="0"/>
        <v>1.9837354391794754E-2</v>
      </c>
      <c r="G75" s="6">
        <f t="shared" si="1"/>
        <v>1.9837354391794754E-2</v>
      </c>
      <c r="H75" s="6" t="str">
        <f t="shared" si="2"/>
        <v/>
      </c>
      <c r="I75" s="6" t="str">
        <f t="shared" ca="1" si="3"/>
        <v/>
      </c>
      <c r="K75" s="6">
        <f t="shared" si="6"/>
        <v>-2.4500000000000117</v>
      </c>
      <c r="L75" s="6">
        <f t="shared" si="4"/>
        <v>1.9837354391794754E-2</v>
      </c>
      <c r="M75" s="6">
        <f t="shared" si="7"/>
        <v>1.9837354391794754E-2</v>
      </c>
      <c r="N75" s="6" t="str">
        <f t="shared" si="8"/>
        <v/>
      </c>
    </row>
    <row r="76" spans="5:14" hidden="1">
      <c r="E76" s="6">
        <f t="shared" si="5"/>
        <v>-2.4400000000000119</v>
      </c>
      <c r="F76" s="6">
        <f t="shared" si="0"/>
        <v>2.0328355738225241E-2</v>
      </c>
      <c r="G76" s="6">
        <f t="shared" si="1"/>
        <v>2.0328355738225241E-2</v>
      </c>
      <c r="H76" s="6" t="str">
        <f t="shared" si="2"/>
        <v/>
      </c>
      <c r="I76" s="6" t="str">
        <f t="shared" ca="1" si="3"/>
        <v/>
      </c>
      <c r="K76" s="6">
        <f t="shared" si="6"/>
        <v>-2.4400000000000119</v>
      </c>
      <c r="L76" s="6">
        <f t="shared" si="4"/>
        <v>2.0328355738225241E-2</v>
      </c>
      <c r="M76" s="6">
        <f t="shared" si="7"/>
        <v>2.0328355738225241E-2</v>
      </c>
      <c r="N76" s="6" t="str">
        <f t="shared" si="8"/>
        <v/>
      </c>
    </row>
    <row r="77" spans="5:14" hidden="1">
      <c r="E77" s="6">
        <f t="shared" si="5"/>
        <v>-2.4300000000000122</v>
      </c>
      <c r="F77" s="6">
        <f t="shared" si="0"/>
        <v>2.0829426985091576E-2</v>
      </c>
      <c r="G77" s="6">
        <f t="shared" si="1"/>
        <v>2.0829426985091576E-2</v>
      </c>
      <c r="H77" s="6" t="str">
        <f t="shared" si="2"/>
        <v/>
      </c>
      <c r="I77" s="6" t="str">
        <f t="shared" ca="1" si="3"/>
        <v/>
      </c>
      <c r="K77" s="6">
        <f t="shared" si="6"/>
        <v>-2.4300000000000122</v>
      </c>
      <c r="L77" s="6">
        <f t="shared" si="4"/>
        <v>2.0829426985091576E-2</v>
      </c>
      <c r="M77" s="6">
        <f t="shared" si="7"/>
        <v>2.0829426985091576E-2</v>
      </c>
      <c r="N77" s="6" t="str">
        <f t="shared" si="8"/>
        <v/>
      </c>
    </row>
    <row r="78" spans="5:14" hidden="1">
      <c r="E78" s="6">
        <f t="shared" si="5"/>
        <v>-2.4200000000000124</v>
      </c>
      <c r="F78" s="6">
        <f t="shared" si="0"/>
        <v>2.1340714899922137E-2</v>
      </c>
      <c r="G78" s="6">
        <f t="shared" si="1"/>
        <v>2.1340714899922137E-2</v>
      </c>
      <c r="H78" s="6" t="str">
        <f t="shared" si="2"/>
        <v/>
      </c>
      <c r="I78" s="6" t="str">
        <f t="shared" ca="1" si="3"/>
        <v/>
      </c>
      <c r="K78" s="6">
        <f t="shared" si="6"/>
        <v>-2.4200000000000124</v>
      </c>
      <c r="L78" s="6">
        <f t="shared" si="4"/>
        <v>2.1340714899922137E-2</v>
      </c>
      <c r="M78" s="6">
        <f t="shared" si="7"/>
        <v>2.1340714899922137E-2</v>
      </c>
      <c r="N78" s="6" t="str">
        <f t="shared" si="8"/>
        <v/>
      </c>
    </row>
    <row r="79" spans="5:14" hidden="1">
      <c r="E79" s="6">
        <f t="shared" si="5"/>
        <v>-2.4100000000000126</v>
      </c>
      <c r="F79" s="6">
        <f t="shared" si="0"/>
        <v>2.1862366757928724E-2</v>
      </c>
      <c r="G79" s="6">
        <f t="shared" si="1"/>
        <v>2.1862366757928724E-2</v>
      </c>
      <c r="H79" s="6" t="str">
        <f t="shared" si="2"/>
        <v/>
      </c>
      <c r="I79" s="6" t="str">
        <f t="shared" ca="1" si="3"/>
        <v/>
      </c>
      <c r="K79" s="6">
        <f t="shared" si="6"/>
        <v>-2.4100000000000126</v>
      </c>
      <c r="L79" s="6">
        <f t="shared" si="4"/>
        <v>2.1862366757928724E-2</v>
      </c>
      <c r="M79" s="6">
        <f t="shared" si="7"/>
        <v>2.1862366757928724E-2</v>
      </c>
      <c r="N79" s="6" t="str">
        <f t="shared" si="8"/>
        <v/>
      </c>
    </row>
    <row r="80" spans="5:14" hidden="1">
      <c r="E80" s="6">
        <f t="shared" si="5"/>
        <v>-2.4000000000000128</v>
      </c>
      <c r="F80" s="6">
        <f t="shared" si="0"/>
        <v>2.2394530294842212E-2</v>
      </c>
      <c r="G80" s="6">
        <f t="shared" si="1"/>
        <v>2.2394530294842212E-2</v>
      </c>
      <c r="H80" s="6" t="str">
        <f t="shared" si="2"/>
        <v/>
      </c>
      <c r="I80" s="6" t="str">
        <f t="shared" ca="1" si="3"/>
        <v/>
      </c>
      <c r="K80" s="6">
        <f t="shared" si="6"/>
        <v>-2.4000000000000128</v>
      </c>
      <c r="L80" s="6">
        <f t="shared" si="4"/>
        <v>2.2394530294842212E-2</v>
      </c>
      <c r="M80" s="6">
        <f t="shared" si="7"/>
        <v>2.2394530294842212E-2</v>
      </c>
      <c r="N80" s="6" t="str">
        <f t="shared" si="8"/>
        <v/>
      </c>
    </row>
    <row r="81" spans="5:14" hidden="1">
      <c r="E81" s="6">
        <f t="shared" si="5"/>
        <v>-2.390000000000013</v>
      </c>
      <c r="F81" s="6">
        <f t="shared" si="0"/>
        <v>2.2937353658359982E-2</v>
      </c>
      <c r="G81" s="6">
        <f t="shared" si="1"/>
        <v>2.2937353658359982E-2</v>
      </c>
      <c r="H81" s="6" t="str">
        <f t="shared" si="2"/>
        <v/>
      </c>
      <c r="I81" s="6" t="str">
        <f t="shared" ca="1" si="3"/>
        <v/>
      </c>
      <c r="K81" s="6">
        <f t="shared" si="6"/>
        <v>-2.390000000000013</v>
      </c>
      <c r="L81" s="6">
        <f t="shared" si="4"/>
        <v>2.2937353658359982E-2</v>
      </c>
      <c r="M81" s="6">
        <f t="shared" si="7"/>
        <v>2.2937353658359982E-2</v>
      </c>
      <c r="N81" s="6" t="str">
        <f t="shared" si="8"/>
        <v/>
      </c>
    </row>
    <row r="82" spans="5:14" hidden="1">
      <c r="E82" s="6">
        <f t="shared" si="5"/>
        <v>-2.3800000000000132</v>
      </c>
      <c r="F82" s="6">
        <f t="shared" si="0"/>
        <v>2.3490985358200624E-2</v>
      </c>
      <c r="G82" s="6">
        <f t="shared" si="1"/>
        <v>2.3490985358200624E-2</v>
      </c>
      <c r="H82" s="6" t="str">
        <f t="shared" si="2"/>
        <v/>
      </c>
      <c r="I82" s="6" t="str">
        <f t="shared" ca="1" si="3"/>
        <v/>
      </c>
      <c r="K82" s="6">
        <f t="shared" si="6"/>
        <v>-2.3800000000000132</v>
      </c>
      <c r="L82" s="6">
        <f t="shared" si="4"/>
        <v>2.3490985358200624E-2</v>
      </c>
      <c r="M82" s="6">
        <f t="shared" si="7"/>
        <v>2.3490985358200624E-2</v>
      </c>
      <c r="N82" s="6" t="str">
        <f t="shared" si="8"/>
        <v/>
      </c>
    </row>
    <row r="83" spans="5:14" hidden="1">
      <c r="E83" s="6">
        <f t="shared" si="5"/>
        <v>-2.3700000000000134</v>
      </c>
      <c r="F83" s="6">
        <f t="shared" si="0"/>
        <v>2.4055574214762215E-2</v>
      </c>
      <c r="G83" s="6">
        <f t="shared" si="1"/>
        <v>2.4055574214762215E-2</v>
      </c>
      <c r="H83" s="6" t="str">
        <f t="shared" si="2"/>
        <v/>
      </c>
      <c r="I83" s="6" t="str">
        <f t="shared" ca="1" si="3"/>
        <v/>
      </c>
      <c r="K83" s="6">
        <f t="shared" si="6"/>
        <v>-2.3700000000000134</v>
      </c>
      <c r="L83" s="6">
        <f t="shared" si="4"/>
        <v>2.4055574214762215E-2</v>
      </c>
      <c r="M83" s="6">
        <f t="shared" si="7"/>
        <v>2.4055574214762215E-2</v>
      </c>
      <c r="N83" s="6" t="str">
        <f t="shared" si="8"/>
        <v/>
      </c>
    </row>
    <row r="84" spans="5:14" hidden="1">
      <c r="E84" s="6">
        <f t="shared" si="5"/>
        <v>-2.3600000000000136</v>
      </c>
      <c r="F84" s="6">
        <f t="shared" ref="F84:F147" si="9">_xlfn.NORM.S.DIST(E84,0)</f>
        <v>2.4631269306381709E-2</v>
      </c>
      <c r="G84" s="6">
        <f t="shared" ref="G84:G147" si="10">IF(E84&lt;-$G$19,F84,"")</f>
        <v>2.4631269306381709E-2</v>
      </c>
      <c r="H84" s="6" t="str">
        <f t="shared" si="2"/>
        <v/>
      </c>
      <c r="I84" s="6" t="str">
        <f t="shared" ref="I84:I147" ca="1" si="11">IF(AND(E84&lt;=$E$13+0.05,E85&gt;=$E$13),F84,"")</f>
        <v/>
      </c>
      <c r="K84" s="6">
        <f t="shared" si="6"/>
        <v>-2.3600000000000136</v>
      </c>
      <c r="L84" s="6">
        <f t="shared" ref="L84:L147" si="12">_xlfn.NORM.S.DIST(K84,0)</f>
        <v>2.4631269306381709E-2</v>
      </c>
      <c r="M84" s="6">
        <f t="shared" si="7"/>
        <v>2.4631269306381709E-2</v>
      </c>
      <c r="N84" s="6" t="str">
        <f t="shared" si="8"/>
        <v/>
      </c>
    </row>
    <row r="85" spans="5:14" hidden="1">
      <c r="E85" s="6">
        <f t="shared" ref="E85:E148" si="13">E84+0.01</f>
        <v>-2.3500000000000139</v>
      </c>
      <c r="F85" s="6">
        <f t="shared" si="9"/>
        <v>2.5218219915193574E-2</v>
      </c>
      <c r="G85" s="6">
        <f t="shared" si="10"/>
        <v>2.5218219915193574E-2</v>
      </c>
      <c r="H85" s="6" t="str">
        <f t="shared" ref="H85:H148" si="14">IF(E85&gt;$G$19,F85,"")</f>
        <v/>
      </c>
      <c r="I85" s="6" t="str">
        <f t="shared" ca="1" si="11"/>
        <v/>
      </c>
      <c r="K85" s="6">
        <f t="shared" ref="K85:K148" si="15">K84+0.01</f>
        <v>-2.3500000000000139</v>
      </c>
      <c r="L85" s="6">
        <f t="shared" si="12"/>
        <v>2.5218219915193574E-2</v>
      </c>
      <c r="M85" s="6">
        <f t="shared" ref="M85:M148" si="16">IF(K85&lt;-$M$19,L85,"")</f>
        <v>2.5218219915193574E-2</v>
      </c>
      <c r="N85" s="6" t="str">
        <f t="shared" ref="N85:N148" si="17">IF(K85&gt;$M$19,L85,"")</f>
        <v/>
      </c>
    </row>
    <row r="86" spans="5:14" hidden="1">
      <c r="E86" s="6">
        <f t="shared" si="13"/>
        <v>-2.3400000000000141</v>
      </c>
      <c r="F86" s="6">
        <f t="shared" si="9"/>
        <v>2.5816575471586833E-2</v>
      </c>
      <c r="G86" s="6">
        <f t="shared" si="10"/>
        <v>2.5816575471586833E-2</v>
      </c>
      <c r="H86" s="6" t="str">
        <f t="shared" si="14"/>
        <v/>
      </c>
      <c r="I86" s="6" t="str">
        <f t="shared" ca="1" si="11"/>
        <v/>
      </c>
      <c r="K86" s="6">
        <f t="shared" si="15"/>
        <v>-2.3400000000000141</v>
      </c>
      <c r="L86" s="6">
        <f t="shared" si="12"/>
        <v>2.5816575471586833E-2</v>
      </c>
      <c r="M86" s="6">
        <f t="shared" si="16"/>
        <v>2.5816575471586833E-2</v>
      </c>
      <c r="N86" s="6" t="str">
        <f t="shared" si="17"/>
        <v/>
      </c>
    </row>
    <row r="87" spans="5:14" hidden="1">
      <c r="E87" s="6">
        <f t="shared" si="13"/>
        <v>-2.3300000000000143</v>
      </c>
      <c r="F87" s="6">
        <f t="shared" si="9"/>
        <v>2.6426485497260854E-2</v>
      </c>
      <c r="G87" s="6">
        <f t="shared" si="10"/>
        <v>2.6426485497260854E-2</v>
      </c>
      <c r="H87" s="6" t="str">
        <f t="shared" si="14"/>
        <v/>
      </c>
      <c r="I87" s="6" t="str">
        <f t="shared" ca="1" si="11"/>
        <v/>
      </c>
      <c r="K87" s="6">
        <f t="shared" si="15"/>
        <v>-2.3300000000000143</v>
      </c>
      <c r="L87" s="6">
        <f t="shared" si="12"/>
        <v>2.6426485497260854E-2</v>
      </c>
      <c r="M87" s="6">
        <f t="shared" si="16"/>
        <v>2.6426485497260854E-2</v>
      </c>
      <c r="N87" s="6" t="str">
        <f t="shared" si="17"/>
        <v/>
      </c>
    </row>
    <row r="88" spans="5:14" hidden="1">
      <c r="E88" s="6">
        <f t="shared" si="13"/>
        <v>-2.3200000000000145</v>
      </c>
      <c r="F88" s="6">
        <f t="shared" si="9"/>
        <v>2.7048099546880876E-2</v>
      </c>
      <c r="G88" s="6">
        <f t="shared" si="10"/>
        <v>2.7048099546880876E-2</v>
      </c>
      <c r="H88" s="6" t="str">
        <f t="shared" si="14"/>
        <v/>
      </c>
      <c r="I88" s="6" t="str">
        <f t="shared" ca="1" si="11"/>
        <v/>
      </c>
      <c r="K88" s="6">
        <f t="shared" si="15"/>
        <v>-2.3200000000000145</v>
      </c>
      <c r="L88" s="6">
        <f t="shared" si="12"/>
        <v>2.7048099546880876E-2</v>
      </c>
      <c r="M88" s="6">
        <f t="shared" si="16"/>
        <v>2.7048099546880876E-2</v>
      </c>
      <c r="N88" s="6" t="str">
        <f t="shared" si="17"/>
        <v/>
      </c>
    </row>
    <row r="89" spans="5:14" hidden="1">
      <c r="E89" s="6">
        <f t="shared" si="13"/>
        <v>-2.3100000000000147</v>
      </c>
      <c r="F89" s="6">
        <f t="shared" si="9"/>
        <v>2.7681567148335636E-2</v>
      </c>
      <c r="G89" s="6">
        <f t="shared" si="10"/>
        <v>2.7681567148335636E-2</v>
      </c>
      <c r="H89" s="6" t="str">
        <f t="shared" si="14"/>
        <v/>
      </c>
      <c r="I89" s="6" t="str">
        <f t="shared" ca="1" si="11"/>
        <v/>
      </c>
      <c r="K89" s="6">
        <f t="shared" si="15"/>
        <v>-2.3100000000000147</v>
      </c>
      <c r="L89" s="6">
        <f t="shared" si="12"/>
        <v>2.7681567148335636E-2</v>
      </c>
      <c r="M89" s="6">
        <f t="shared" si="16"/>
        <v>2.7681567148335636E-2</v>
      </c>
      <c r="N89" s="6" t="str">
        <f t="shared" si="17"/>
        <v/>
      </c>
    </row>
    <row r="90" spans="5:14" hidden="1">
      <c r="E90" s="6">
        <f t="shared" si="13"/>
        <v>-2.3000000000000149</v>
      </c>
      <c r="F90" s="6">
        <f t="shared" si="9"/>
        <v>2.8327037741600208E-2</v>
      </c>
      <c r="G90" s="6">
        <f t="shared" si="10"/>
        <v>2.8327037741600208E-2</v>
      </c>
      <c r="H90" s="6" t="str">
        <f t="shared" si="14"/>
        <v/>
      </c>
      <c r="I90" s="6" t="str">
        <f t="shared" ca="1" si="11"/>
        <v/>
      </c>
      <c r="K90" s="6">
        <f t="shared" si="15"/>
        <v>-2.3000000000000149</v>
      </c>
      <c r="L90" s="6">
        <f t="shared" si="12"/>
        <v>2.8327037741600208E-2</v>
      </c>
      <c r="M90" s="6">
        <f t="shared" si="16"/>
        <v>2.8327037741600208E-2</v>
      </c>
      <c r="N90" s="6" t="str">
        <f t="shared" si="17"/>
        <v/>
      </c>
    </row>
    <row r="91" spans="5:14" hidden="1">
      <c r="E91" s="6">
        <f t="shared" si="13"/>
        <v>-2.2900000000000151</v>
      </c>
      <c r="F91" s="6">
        <f t="shared" si="9"/>
        <v>2.898466061620841E-2</v>
      </c>
      <c r="G91" s="6">
        <f t="shared" si="10"/>
        <v>2.898466061620841E-2</v>
      </c>
      <c r="H91" s="6" t="str">
        <f t="shared" si="14"/>
        <v/>
      </c>
      <c r="I91" s="6" t="str">
        <f t="shared" ca="1" si="11"/>
        <v/>
      </c>
      <c r="K91" s="6">
        <f t="shared" si="15"/>
        <v>-2.2900000000000151</v>
      </c>
      <c r="L91" s="6">
        <f t="shared" si="12"/>
        <v>2.898466061620841E-2</v>
      </c>
      <c r="M91" s="6">
        <f t="shared" si="16"/>
        <v>2.898466061620841E-2</v>
      </c>
      <c r="N91" s="6" t="str">
        <f t="shared" si="17"/>
        <v/>
      </c>
    </row>
    <row r="92" spans="5:14" hidden="1">
      <c r="E92" s="6">
        <f t="shared" si="13"/>
        <v>-2.2800000000000153</v>
      </c>
      <c r="F92" s="6">
        <f t="shared" si="9"/>
        <v>2.9654584847340237E-2</v>
      </c>
      <c r="G92" s="6">
        <f t="shared" si="10"/>
        <v>2.9654584847340237E-2</v>
      </c>
      <c r="H92" s="6" t="str">
        <f t="shared" si="14"/>
        <v/>
      </c>
      <c r="I92" s="6" t="str">
        <f t="shared" ca="1" si="11"/>
        <v/>
      </c>
      <c r="K92" s="6">
        <f t="shared" si="15"/>
        <v>-2.2800000000000153</v>
      </c>
      <c r="L92" s="6">
        <f t="shared" si="12"/>
        <v>2.9654584847340237E-2</v>
      </c>
      <c r="M92" s="6">
        <f t="shared" si="16"/>
        <v>2.9654584847340237E-2</v>
      </c>
      <c r="N92" s="6" t="str">
        <f t="shared" si="17"/>
        <v/>
      </c>
    </row>
    <row r="93" spans="5:14" hidden="1">
      <c r="E93" s="6">
        <f t="shared" si="13"/>
        <v>-2.2700000000000156</v>
      </c>
      <c r="F93" s="6">
        <f t="shared" si="9"/>
        <v>3.0336959230530564E-2</v>
      </c>
      <c r="G93" s="6">
        <f t="shared" si="10"/>
        <v>3.0336959230530564E-2</v>
      </c>
      <c r="H93" s="6" t="str">
        <f t="shared" si="14"/>
        <v/>
      </c>
      <c r="I93" s="6" t="str">
        <f t="shared" ca="1" si="11"/>
        <v/>
      </c>
      <c r="K93" s="6">
        <f t="shared" si="15"/>
        <v>-2.2700000000000156</v>
      </c>
      <c r="L93" s="6">
        <f t="shared" si="12"/>
        <v>3.0336959230530564E-2</v>
      </c>
      <c r="M93" s="6">
        <f t="shared" si="16"/>
        <v>3.0336959230530564E-2</v>
      </c>
      <c r="N93" s="6" t="str">
        <f t="shared" si="17"/>
        <v/>
      </c>
    </row>
    <row r="94" spans="5:14" hidden="1">
      <c r="E94" s="6">
        <f t="shared" si="13"/>
        <v>-2.2600000000000158</v>
      </c>
      <c r="F94" s="6">
        <f t="shared" si="9"/>
        <v>3.1031932215007142E-2</v>
      </c>
      <c r="G94" s="6">
        <f t="shared" si="10"/>
        <v>3.1031932215007142E-2</v>
      </c>
      <c r="H94" s="6" t="str">
        <f t="shared" si="14"/>
        <v/>
      </c>
      <c r="I94" s="6" t="str">
        <f t="shared" ca="1" si="11"/>
        <v/>
      </c>
      <c r="K94" s="6">
        <f t="shared" si="15"/>
        <v>-2.2600000000000158</v>
      </c>
      <c r="L94" s="6">
        <f t="shared" si="12"/>
        <v>3.1031932215007142E-2</v>
      </c>
      <c r="M94" s="6">
        <f t="shared" si="16"/>
        <v>3.1031932215007142E-2</v>
      </c>
      <c r="N94" s="6" t="str">
        <f t="shared" si="17"/>
        <v/>
      </c>
    </row>
    <row r="95" spans="5:14" hidden="1">
      <c r="E95" s="6">
        <f t="shared" si="13"/>
        <v>-2.250000000000016</v>
      </c>
      <c r="F95" s="6">
        <f t="shared" si="9"/>
        <v>3.1739651835666273E-2</v>
      </c>
      <c r="G95" s="6">
        <f t="shared" si="10"/>
        <v>3.1739651835666273E-2</v>
      </c>
      <c r="H95" s="6" t="str">
        <f t="shared" si="14"/>
        <v/>
      </c>
      <c r="I95" s="6" t="str">
        <f t="shared" ca="1" si="11"/>
        <v/>
      </c>
      <c r="K95" s="6">
        <f t="shared" si="15"/>
        <v>-2.250000000000016</v>
      </c>
      <c r="L95" s="6">
        <f t="shared" si="12"/>
        <v>3.1739651835666273E-2</v>
      </c>
      <c r="M95" s="6">
        <f t="shared" si="16"/>
        <v>3.1739651835666273E-2</v>
      </c>
      <c r="N95" s="6" t="str">
        <f t="shared" si="17"/>
        <v/>
      </c>
    </row>
    <row r="96" spans="5:14" hidden="1">
      <c r="E96" s="6">
        <f t="shared" si="13"/>
        <v>-2.2400000000000162</v>
      </c>
      <c r="F96" s="6">
        <f t="shared" si="9"/>
        <v>3.2460265643696272E-2</v>
      </c>
      <c r="G96" s="6">
        <f t="shared" si="10"/>
        <v>3.2460265643696272E-2</v>
      </c>
      <c r="H96" s="6" t="str">
        <f t="shared" si="14"/>
        <v/>
      </c>
      <c r="I96" s="6" t="str">
        <f t="shared" ca="1" si="11"/>
        <v/>
      </c>
      <c r="K96" s="6">
        <f t="shared" si="15"/>
        <v>-2.2400000000000162</v>
      </c>
      <c r="L96" s="6">
        <f t="shared" si="12"/>
        <v>3.2460265643696272E-2</v>
      </c>
      <c r="M96" s="6">
        <f t="shared" si="16"/>
        <v>3.2460265643696272E-2</v>
      </c>
      <c r="N96" s="6" t="str">
        <f t="shared" si="17"/>
        <v/>
      </c>
    </row>
    <row r="97" spans="5:14" hidden="1">
      <c r="E97" s="6">
        <f t="shared" si="13"/>
        <v>-2.2300000000000164</v>
      </c>
      <c r="F97" s="6">
        <f t="shared" si="9"/>
        <v>3.3193920635859908E-2</v>
      </c>
      <c r="G97" s="6">
        <f t="shared" si="10"/>
        <v>3.3193920635859908E-2</v>
      </c>
      <c r="H97" s="6" t="str">
        <f t="shared" si="14"/>
        <v/>
      </c>
      <c r="I97" s="6" t="str">
        <f t="shared" ca="1" si="11"/>
        <v/>
      </c>
      <c r="K97" s="6">
        <f t="shared" si="15"/>
        <v>-2.2300000000000164</v>
      </c>
      <c r="L97" s="6">
        <f t="shared" si="12"/>
        <v>3.3193920635859908E-2</v>
      </c>
      <c r="M97" s="6">
        <f t="shared" si="16"/>
        <v>3.3193920635859908E-2</v>
      </c>
      <c r="N97" s="6" t="str">
        <f t="shared" si="17"/>
        <v/>
      </c>
    </row>
    <row r="98" spans="5:14" hidden="1">
      <c r="E98" s="6">
        <f t="shared" si="13"/>
        <v>-2.2200000000000166</v>
      </c>
      <c r="F98" s="6">
        <f t="shared" si="9"/>
        <v>3.3940763182447944E-2</v>
      </c>
      <c r="G98" s="6">
        <f t="shared" si="10"/>
        <v>3.3940763182447944E-2</v>
      </c>
      <c r="H98" s="6" t="str">
        <f t="shared" si="14"/>
        <v/>
      </c>
      <c r="I98" s="6" t="str">
        <f t="shared" ca="1" si="11"/>
        <v/>
      </c>
      <c r="K98" s="6">
        <f t="shared" si="15"/>
        <v>-2.2200000000000166</v>
      </c>
      <c r="L98" s="6">
        <f t="shared" si="12"/>
        <v>3.3940763182447944E-2</v>
      </c>
      <c r="M98" s="6">
        <f t="shared" si="16"/>
        <v>3.3940763182447944E-2</v>
      </c>
      <c r="N98" s="6" t="str">
        <f t="shared" si="17"/>
        <v/>
      </c>
    </row>
    <row r="99" spans="5:14" hidden="1">
      <c r="E99" s="6">
        <f t="shared" si="13"/>
        <v>-2.2100000000000168</v>
      </c>
      <c r="F99" s="6">
        <f t="shared" si="9"/>
        <v>3.4700938953917522E-2</v>
      </c>
      <c r="G99" s="6">
        <f t="shared" si="10"/>
        <v>3.4700938953917522E-2</v>
      </c>
      <c r="H99" s="6" t="str">
        <f t="shared" si="14"/>
        <v/>
      </c>
      <c r="I99" s="6" t="str">
        <f t="shared" ca="1" si="11"/>
        <v/>
      </c>
      <c r="K99" s="6">
        <f t="shared" si="15"/>
        <v>-2.2100000000000168</v>
      </c>
      <c r="L99" s="6">
        <f t="shared" si="12"/>
        <v>3.4700938953917522E-2</v>
      </c>
      <c r="M99" s="6">
        <f t="shared" si="16"/>
        <v>3.4700938953917522E-2</v>
      </c>
      <c r="N99" s="6" t="str">
        <f t="shared" si="17"/>
        <v/>
      </c>
    </row>
    <row r="100" spans="5:14" hidden="1">
      <c r="E100" s="6">
        <f t="shared" si="13"/>
        <v>-2.2000000000000171</v>
      </c>
      <c r="F100" s="6">
        <f t="shared" si="9"/>
        <v>3.5474592846230099E-2</v>
      </c>
      <c r="G100" s="6">
        <f t="shared" si="10"/>
        <v>3.5474592846230099E-2</v>
      </c>
      <c r="H100" s="6" t="str">
        <f t="shared" si="14"/>
        <v/>
      </c>
      <c r="I100" s="6" t="str">
        <f t="shared" ca="1" si="11"/>
        <v/>
      </c>
      <c r="K100" s="6">
        <f t="shared" si="15"/>
        <v>-2.2000000000000171</v>
      </c>
      <c r="L100" s="6">
        <f t="shared" si="12"/>
        <v>3.5474592846230099E-2</v>
      </c>
      <c r="M100" s="6">
        <f t="shared" si="16"/>
        <v>3.5474592846230099E-2</v>
      </c>
      <c r="N100" s="6" t="str">
        <f t="shared" si="17"/>
        <v/>
      </c>
    </row>
    <row r="101" spans="5:14" hidden="1">
      <c r="E101" s="6">
        <f t="shared" si="13"/>
        <v>-2.1900000000000173</v>
      </c>
      <c r="F101" s="6">
        <f t="shared" si="9"/>
        <v>3.6261868904904848E-2</v>
      </c>
      <c r="G101" s="6">
        <f t="shared" si="10"/>
        <v>3.6261868904904848E-2</v>
      </c>
      <c r="H101" s="6" t="str">
        <f t="shared" si="14"/>
        <v/>
      </c>
      <c r="I101" s="6" t="str">
        <f t="shared" ca="1" si="11"/>
        <v/>
      </c>
      <c r="K101" s="6">
        <f t="shared" si="15"/>
        <v>-2.1900000000000173</v>
      </c>
      <c r="L101" s="6">
        <f t="shared" si="12"/>
        <v>3.6261868904904848E-2</v>
      </c>
      <c r="M101" s="6">
        <f t="shared" si="16"/>
        <v>3.6261868904904848E-2</v>
      </c>
      <c r="N101" s="6" t="str">
        <f t="shared" si="17"/>
        <v/>
      </c>
    </row>
    <row r="102" spans="5:14" hidden="1">
      <c r="E102" s="6">
        <f t="shared" si="13"/>
        <v>-2.1800000000000175</v>
      </c>
      <c r="F102" s="6">
        <f t="shared" si="9"/>
        <v>3.7062910247805073E-2</v>
      </c>
      <c r="G102" s="6">
        <f t="shared" si="10"/>
        <v>3.7062910247805073E-2</v>
      </c>
      <c r="H102" s="6" t="str">
        <f t="shared" si="14"/>
        <v/>
      </c>
      <c r="I102" s="6" t="str">
        <f t="shared" ca="1" si="11"/>
        <v/>
      </c>
      <c r="K102" s="6">
        <f t="shared" si="15"/>
        <v>-2.1800000000000175</v>
      </c>
      <c r="L102" s="6">
        <f t="shared" si="12"/>
        <v>3.7062910247805073E-2</v>
      </c>
      <c r="M102" s="6">
        <f t="shared" si="16"/>
        <v>3.7062910247805073E-2</v>
      </c>
      <c r="N102" s="6" t="str">
        <f t="shared" si="17"/>
        <v/>
      </c>
    </row>
    <row r="103" spans="5:14" hidden="1">
      <c r="E103" s="6">
        <f t="shared" si="13"/>
        <v>-2.1700000000000177</v>
      </c>
      <c r="F103" s="6">
        <f t="shared" si="9"/>
        <v>3.7877858986676012E-2</v>
      </c>
      <c r="G103" s="6">
        <f t="shared" si="10"/>
        <v>3.7877858986676012E-2</v>
      </c>
      <c r="H103" s="6" t="str">
        <f t="shared" si="14"/>
        <v/>
      </c>
      <c r="I103" s="6" t="str">
        <f t="shared" ca="1" si="11"/>
        <v/>
      </c>
      <c r="K103" s="6">
        <f t="shared" si="15"/>
        <v>-2.1700000000000177</v>
      </c>
      <c r="L103" s="6">
        <f t="shared" si="12"/>
        <v>3.7877858986676012E-2</v>
      </c>
      <c r="M103" s="6">
        <f t="shared" si="16"/>
        <v>3.7877858986676012E-2</v>
      </c>
      <c r="N103" s="6" t="str">
        <f t="shared" si="17"/>
        <v/>
      </c>
    </row>
    <row r="104" spans="5:14" hidden="1">
      <c r="E104" s="6">
        <f t="shared" si="13"/>
        <v>-2.1600000000000179</v>
      </c>
      <c r="F104" s="6">
        <f t="shared" si="9"/>
        <v>3.8706856147454109E-2</v>
      </c>
      <c r="G104" s="6">
        <f t="shared" si="10"/>
        <v>3.8706856147454109E-2</v>
      </c>
      <c r="H104" s="6" t="str">
        <f t="shared" si="14"/>
        <v/>
      </c>
      <c r="I104" s="6" t="str">
        <f t="shared" ca="1" si="11"/>
        <v/>
      </c>
      <c r="K104" s="6">
        <f t="shared" si="15"/>
        <v>-2.1600000000000179</v>
      </c>
      <c r="L104" s="6">
        <f t="shared" si="12"/>
        <v>3.8706856147454109E-2</v>
      </c>
      <c r="M104" s="6">
        <f t="shared" si="16"/>
        <v>3.8706856147454109E-2</v>
      </c>
      <c r="N104" s="6" t="str">
        <f t="shared" si="17"/>
        <v/>
      </c>
    </row>
    <row r="105" spans="5:14" hidden="1">
      <c r="E105" s="6">
        <f t="shared" si="13"/>
        <v>-2.1500000000000181</v>
      </c>
      <c r="F105" s="6">
        <f t="shared" si="9"/>
        <v>3.9550041589368673E-2</v>
      </c>
      <c r="G105" s="6">
        <f t="shared" si="10"/>
        <v>3.9550041589368673E-2</v>
      </c>
      <c r="H105" s="6" t="str">
        <f t="shared" si="14"/>
        <v/>
      </c>
      <c r="I105" s="6" t="str">
        <f t="shared" ca="1" si="11"/>
        <v/>
      </c>
      <c r="K105" s="6">
        <f t="shared" si="15"/>
        <v>-2.1500000000000181</v>
      </c>
      <c r="L105" s="6">
        <f t="shared" si="12"/>
        <v>3.9550041589368673E-2</v>
      </c>
      <c r="M105" s="6">
        <f t="shared" si="16"/>
        <v>3.9550041589368673E-2</v>
      </c>
      <c r="N105" s="6" t="str">
        <f t="shared" si="17"/>
        <v/>
      </c>
    </row>
    <row r="106" spans="5:14" hidden="1">
      <c r="E106" s="6">
        <f t="shared" si="13"/>
        <v>-2.1400000000000183</v>
      </c>
      <c r="F106" s="6">
        <f t="shared" si="9"/>
        <v>4.0407553922858733E-2</v>
      </c>
      <c r="G106" s="6">
        <f t="shared" si="10"/>
        <v>4.0407553922858733E-2</v>
      </c>
      <c r="H106" s="6" t="str">
        <f t="shared" si="14"/>
        <v/>
      </c>
      <c r="I106" s="6" t="str">
        <f t="shared" ca="1" si="11"/>
        <v/>
      </c>
      <c r="K106" s="6">
        <f t="shared" si="15"/>
        <v>-2.1400000000000183</v>
      </c>
      <c r="L106" s="6">
        <f t="shared" si="12"/>
        <v>4.0407553922858733E-2</v>
      </c>
      <c r="M106" s="6">
        <f t="shared" si="16"/>
        <v>4.0407553922858733E-2</v>
      </c>
      <c r="N106" s="6" t="str">
        <f t="shared" si="17"/>
        <v/>
      </c>
    </row>
    <row r="107" spans="5:14" hidden="1">
      <c r="E107" s="6">
        <f t="shared" si="13"/>
        <v>-2.1300000000000185</v>
      </c>
      <c r="F107" s="6">
        <f t="shared" si="9"/>
        <v>4.1279530426328773E-2</v>
      </c>
      <c r="G107" s="6">
        <f t="shared" si="10"/>
        <v>4.1279530426328773E-2</v>
      </c>
      <c r="H107" s="6" t="str">
        <f t="shared" si="14"/>
        <v/>
      </c>
      <c r="I107" s="6" t="str">
        <f t="shared" ca="1" si="11"/>
        <v/>
      </c>
      <c r="K107" s="6">
        <f t="shared" si="15"/>
        <v>-2.1300000000000185</v>
      </c>
      <c r="L107" s="6">
        <f t="shared" si="12"/>
        <v>4.1279530426328773E-2</v>
      </c>
      <c r="M107" s="6">
        <f t="shared" si="16"/>
        <v>4.1279530426328773E-2</v>
      </c>
      <c r="N107" s="6" t="str">
        <f t="shared" si="17"/>
        <v/>
      </c>
    </row>
    <row r="108" spans="5:14" hidden="1">
      <c r="E108" s="6">
        <f t="shared" si="13"/>
        <v>-2.1200000000000188</v>
      </c>
      <c r="F108" s="6">
        <f t="shared" si="9"/>
        <v>4.2166106961768646E-2</v>
      </c>
      <c r="G108" s="6">
        <f t="shared" si="10"/>
        <v>4.2166106961768646E-2</v>
      </c>
      <c r="H108" s="6" t="str">
        <f t="shared" si="14"/>
        <v/>
      </c>
      <c r="I108" s="6" t="str">
        <f t="shared" ca="1" si="11"/>
        <v/>
      </c>
      <c r="K108" s="6">
        <f t="shared" si="15"/>
        <v>-2.1200000000000188</v>
      </c>
      <c r="L108" s="6">
        <f t="shared" si="12"/>
        <v>4.2166106961768646E-2</v>
      </c>
      <c r="M108" s="6">
        <f t="shared" si="16"/>
        <v>4.2166106961768646E-2</v>
      </c>
      <c r="N108" s="6" t="str">
        <f t="shared" si="17"/>
        <v/>
      </c>
    </row>
    <row r="109" spans="5:14" hidden="1">
      <c r="E109" s="6">
        <f t="shared" si="13"/>
        <v>-2.110000000000019</v>
      </c>
      <c r="F109" s="6">
        <f t="shared" si="9"/>
        <v>4.3067417889264013E-2</v>
      </c>
      <c r="G109" s="6">
        <f t="shared" si="10"/>
        <v>4.3067417889264013E-2</v>
      </c>
      <c r="H109" s="6" t="str">
        <f t="shared" si="14"/>
        <v/>
      </c>
      <c r="I109" s="6" t="str">
        <f t="shared" ca="1" si="11"/>
        <v/>
      </c>
      <c r="K109" s="6">
        <f t="shared" si="15"/>
        <v>-2.110000000000019</v>
      </c>
      <c r="L109" s="6">
        <f t="shared" si="12"/>
        <v>4.3067417889264013E-2</v>
      </c>
      <c r="M109" s="6">
        <f t="shared" si="16"/>
        <v>4.3067417889264013E-2</v>
      </c>
      <c r="N109" s="6" t="str">
        <f t="shared" si="17"/>
        <v/>
      </c>
    </row>
    <row r="110" spans="5:14" hidden="1">
      <c r="E110" s="6">
        <f t="shared" si="13"/>
        <v>-2.1000000000000192</v>
      </c>
      <c r="F110" s="6">
        <f t="shared" si="9"/>
        <v>4.3983595980425415E-2</v>
      </c>
      <c r="G110" s="6">
        <f t="shared" si="10"/>
        <v>4.3983595980425415E-2</v>
      </c>
      <c r="H110" s="6" t="str">
        <f t="shared" si="14"/>
        <v/>
      </c>
      <c r="I110" s="6" t="str">
        <f t="shared" ca="1" si="11"/>
        <v/>
      </c>
      <c r="K110" s="6">
        <f t="shared" si="15"/>
        <v>-2.1000000000000192</v>
      </c>
      <c r="L110" s="6">
        <f t="shared" si="12"/>
        <v>4.3983595980425415E-2</v>
      </c>
      <c r="M110" s="6">
        <f t="shared" si="16"/>
        <v>4.3983595980425415E-2</v>
      </c>
      <c r="N110" s="6" t="str">
        <f t="shared" si="17"/>
        <v/>
      </c>
    </row>
    <row r="111" spans="5:14" hidden="1">
      <c r="E111" s="6">
        <f t="shared" si="13"/>
        <v>-2.0900000000000194</v>
      </c>
      <c r="F111" s="6">
        <f t="shared" si="9"/>
        <v>4.4914772330765261E-2</v>
      </c>
      <c r="G111" s="6">
        <f t="shared" si="10"/>
        <v>4.4914772330765261E-2</v>
      </c>
      <c r="H111" s="6" t="str">
        <f t="shared" si="14"/>
        <v/>
      </c>
      <c r="I111" s="6" t="str">
        <f t="shared" ca="1" si="11"/>
        <v/>
      </c>
      <c r="K111" s="6">
        <f t="shared" si="15"/>
        <v>-2.0900000000000194</v>
      </c>
      <c r="L111" s="6">
        <f t="shared" si="12"/>
        <v>4.4914772330765261E-2</v>
      </c>
      <c r="M111" s="6">
        <f t="shared" si="16"/>
        <v>4.4914772330765261E-2</v>
      </c>
      <c r="N111" s="6" t="str">
        <f t="shared" si="17"/>
        <v/>
      </c>
    </row>
    <row r="112" spans="5:14" hidden="1">
      <c r="E112" s="6">
        <f t="shared" si="13"/>
        <v>-2.0800000000000196</v>
      </c>
      <c r="F112" s="6">
        <f t="shared" si="9"/>
        <v>4.5861076271053035E-2</v>
      </c>
      <c r="G112" s="6">
        <f t="shared" si="10"/>
        <v>4.5861076271053035E-2</v>
      </c>
      <c r="H112" s="6" t="str">
        <f t="shared" si="14"/>
        <v/>
      </c>
      <c r="I112" s="6" t="str">
        <f t="shared" ca="1" si="11"/>
        <v/>
      </c>
      <c r="K112" s="6">
        <f t="shared" si="15"/>
        <v>-2.0800000000000196</v>
      </c>
      <c r="L112" s="6">
        <f t="shared" si="12"/>
        <v>4.5861076271053035E-2</v>
      </c>
      <c r="M112" s="6">
        <f t="shared" si="16"/>
        <v>4.5861076271053035E-2</v>
      </c>
      <c r="N112" s="6" t="str">
        <f t="shared" si="17"/>
        <v/>
      </c>
    </row>
    <row r="113" spans="5:14" hidden="1">
      <c r="E113" s="6">
        <f t="shared" si="13"/>
        <v>-2.0700000000000198</v>
      </c>
      <c r="F113" s="6">
        <f t="shared" si="9"/>
        <v>4.6822635277681234E-2</v>
      </c>
      <c r="G113" s="6">
        <f t="shared" si="10"/>
        <v>4.6822635277681234E-2</v>
      </c>
      <c r="H113" s="6" t="str">
        <f t="shared" si="14"/>
        <v/>
      </c>
      <c r="I113" s="6" t="str">
        <f t="shared" ca="1" si="11"/>
        <v/>
      </c>
      <c r="K113" s="6">
        <f t="shared" si="15"/>
        <v>-2.0700000000000198</v>
      </c>
      <c r="L113" s="6">
        <f t="shared" si="12"/>
        <v>4.6822635277681234E-2</v>
      </c>
      <c r="M113" s="6">
        <f t="shared" si="16"/>
        <v>4.6822635277681234E-2</v>
      </c>
      <c r="N113" s="6" t="str">
        <f t="shared" si="17"/>
        <v/>
      </c>
    </row>
    <row r="114" spans="5:14" hidden="1">
      <c r="E114" s="6">
        <f t="shared" si="13"/>
        <v>-2.06000000000002</v>
      </c>
      <c r="F114" s="6">
        <f t="shared" si="9"/>
        <v>4.7799574882075056E-2</v>
      </c>
      <c r="G114" s="6">
        <f t="shared" si="10"/>
        <v>4.7799574882075056E-2</v>
      </c>
      <c r="H114" s="6" t="str">
        <f t="shared" si="14"/>
        <v/>
      </c>
      <c r="I114" s="6" t="str">
        <f t="shared" ca="1" si="11"/>
        <v/>
      </c>
      <c r="K114" s="6">
        <f t="shared" si="15"/>
        <v>-2.06000000000002</v>
      </c>
      <c r="L114" s="6">
        <f t="shared" si="12"/>
        <v>4.7799574882075056E-2</v>
      </c>
      <c r="M114" s="6">
        <f t="shared" si="16"/>
        <v>4.7799574882075056E-2</v>
      </c>
      <c r="N114" s="6" t="str">
        <f t="shared" si="17"/>
        <v/>
      </c>
    </row>
    <row r="115" spans="5:14" hidden="1">
      <c r="E115" s="6">
        <f t="shared" si="13"/>
        <v>-2.0500000000000203</v>
      </c>
      <c r="F115" s="6">
        <f t="shared" si="9"/>
        <v>4.8792018579180731E-2</v>
      </c>
      <c r="G115" s="6">
        <f t="shared" si="10"/>
        <v>4.8792018579180731E-2</v>
      </c>
      <c r="H115" s="6" t="str">
        <f t="shared" si="14"/>
        <v/>
      </c>
      <c r="I115" s="6" t="str">
        <f t="shared" ca="1" si="11"/>
        <v/>
      </c>
      <c r="K115" s="6">
        <f t="shared" si="15"/>
        <v>-2.0500000000000203</v>
      </c>
      <c r="L115" s="6">
        <f t="shared" si="12"/>
        <v>4.8792018579180731E-2</v>
      </c>
      <c r="M115" s="6">
        <f t="shared" si="16"/>
        <v>4.8792018579180731E-2</v>
      </c>
      <c r="N115" s="6" t="str">
        <f t="shared" si="17"/>
        <v/>
      </c>
    </row>
    <row r="116" spans="5:14" hidden="1">
      <c r="E116" s="6">
        <f t="shared" si="13"/>
        <v>-2.0400000000000205</v>
      </c>
      <c r="F116" s="6">
        <f t="shared" si="9"/>
        <v>4.9800087735068693E-2</v>
      </c>
      <c r="G116" s="6">
        <f t="shared" si="10"/>
        <v>4.9800087735068693E-2</v>
      </c>
      <c r="H116" s="6" t="str">
        <f t="shared" si="14"/>
        <v/>
      </c>
      <c r="I116" s="6" t="str">
        <f t="shared" ca="1" si="11"/>
        <v/>
      </c>
      <c r="K116" s="6">
        <f t="shared" si="15"/>
        <v>-2.0400000000000205</v>
      </c>
      <c r="L116" s="6">
        <f t="shared" si="12"/>
        <v>4.9800087735068693E-2</v>
      </c>
      <c r="M116" s="6">
        <f t="shared" si="16"/>
        <v>4.9800087735068693E-2</v>
      </c>
      <c r="N116" s="6" t="str">
        <f t="shared" si="17"/>
        <v/>
      </c>
    </row>
    <row r="117" spans="5:14" hidden="1">
      <c r="E117" s="6">
        <f t="shared" si="13"/>
        <v>-2.0300000000000207</v>
      </c>
      <c r="F117" s="6">
        <f t="shared" si="9"/>
        <v>5.0823901493689039E-2</v>
      </c>
      <c r="G117" s="6">
        <f t="shared" si="10"/>
        <v>5.0823901493689039E-2</v>
      </c>
      <c r="H117" s="6" t="str">
        <f t="shared" si="14"/>
        <v/>
      </c>
      <c r="I117" s="6" t="str">
        <f t="shared" ca="1" si="11"/>
        <v/>
      </c>
      <c r="K117" s="6">
        <f t="shared" si="15"/>
        <v>-2.0300000000000207</v>
      </c>
      <c r="L117" s="6">
        <f t="shared" si="12"/>
        <v>5.0823901493689039E-2</v>
      </c>
      <c r="M117" s="6">
        <f t="shared" si="16"/>
        <v>5.0823901493689039E-2</v>
      </c>
      <c r="N117" s="6" t="str">
        <f t="shared" si="17"/>
        <v/>
      </c>
    </row>
    <row r="118" spans="5:14" hidden="1">
      <c r="E118" s="6">
        <f t="shared" si="13"/>
        <v>-2.0200000000000209</v>
      </c>
      <c r="F118" s="6">
        <f t="shared" si="9"/>
        <v>5.1863576682818373E-2</v>
      </c>
      <c r="G118" s="6">
        <f t="shared" si="10"/>
        <v>5.1863576682818373E-2</v>
      </c>
      <c r="H118" s="6" t="str">
        <f t="shared" si="14"/>
        <v/>
      </c>
      <c r="I118" s="6" t="str">
        <f t="shared" ca="1" si="11"/>
        <v/>
      </c>
      <c r="K118" s="6">
        <f t="shared" si="15"/>
        <v>-2.0200000000000209</v>
      </c>
      <c r="L118" s="6">
        <f t="shared" si="12"/>
        <v>5.1863576682818373E-2</v>
      </c>
      <c r="M118" s="6">
        <f t="shared" si="16"/>
        <v>5.1863576682818373E-2</v>
      </c>
      <c r="N118" s="6" t="str">
        <f t="shared" si="17"/>
        <v/>
      </c>
    </row>
    <row r="119" spans="5:14" hidden="1">
      <c r="E119" s="6">
        <f t="shared" si="13"/>
        <v>-2.0100000000000211</v>
      </c>
      <c r="F119" s="6">
        <f t="shared" si="9"/>
        <v>5.2919227719238036E-2</v>
      </c>
      <c r="G119" s="6">
        <f t="shared" si="10"/>
        <v>5.2919227719238036E-2</v>
      </c>
      <c r="H119" s="6" t="str">
        <f t="shared" si="14"/>
        <v/>
      </c>
      <c r="I119" s="6" t="str">
        <f t="shared" ca="1" si="11"/>
        <v/>
      </c>
      <c r="K119" s="6">
        <f t="shared" si="15"/>
        <v>-2.0100000000000211</v>
      </c>
      <c r="L119" s="6">
        <f t="shared" si="12"/>
        <v>5.2919227719238036E-2</v>
      </c>
      <c r="M119" s="6">
        <f t="shared" si="16"/>
        <v>5.2919227719238036E-2</v>
      </c>
      <c r="N119" s="6" t="str">
        <f t="shared" si="17"/>
        <v/>
      </c>
    </row>
    <row r="120" spans="5:14" hidden="1">
      <c r="E120" s="6">
        <f t="shared" si="13"/>
        <v>-2.0000000000000213</v>
      </c>
      <c r="F120" s="6">
        <f t="shared" si="9"/>
        <v>5.3990966513185759E-2</v>
      </c>
      <c r="G120" s="6">
        <f t="shared" si="10"/>
        <v>5.3990966513185759E-2</v>
      </c>
      <c r="H120" s="6" t="str">
        <f t="shared" si="14"/>
        <v/>
      </c>
      <c r="I120" s="6" t="str">
        <f t="shared" ca="1" si="11"/>
        <v/>
      </c>
      <c r="K120" s="6">
        <f t="shared" si="15"/>
        <v>-2.0000000000000213</v>
      </c>
      <c r="L120" s="6">
        <f t="shared" si="12"/>
        <v>5.3990966513185759E-2</v>
      </c>
      <c r="M120" s="6">
        <f t="shared" si="16"/>
        <v>5.3990966513185759E-2</v>
      </c>
      <c r="N120" s="6" t="str">
        <f t="shared" si="17"/>
        <v/>
      </c>
    </row>
    <row r="121" spans="5:14" hidden="1">
      <c r="E121" s="6">
        <f t="shared" si="13"/>
        <v>-1.9900000000000213</v>
      </c>
      <c r="F121" s="6">
        <f t="shared" si="9"/>
        <v>5.5078902372123428E-2</v>
      </c>
      <c r="G121" s="6">
        <f t="shared" si="10"/>
        <v>5.5078902372123428E-2</v>
      </c>
      <c r="H121" s="6" t="str">
        <f t="shared" si="14"/>
        <v/>
      </c>
      <c r="I121" s="6" t="str">
        <f t="shared" ca="1" si="11"/>
        <v/>
      </c>
      <c r="K121" s="6">
        <f t="shared" si="15"/>
        <v>-1.9900000000000213</v>
      </c>
      <c r="L121" s="6">
        <f t="shared" si="12"/>
        <v>5.5078902372123428E-2</v>
      </c>
      <c r="M121" s="6">
        <f t="shared" si="16"/>
        <v>5.5078902372123428E-2</v>
      </c>
      <c r="N121" s="6" t="str">
        <f t="shared" si="17"/>
        <v/>
      </c>
    </row>
    <row r="122" spans="5:14" hidden="1">
      <c r="E122" s="6">
        <f t="shared" si="13"/>
        <v>-1.9800000000000213</v>
      </c>
      <c r="F122" s="6">
        <f t="shared" si="9"/>
        <v>5.6183141903865676E-2</v>
      </c>
      <c r="G122" s="6">
        <f t="shared" si="10"/>
        <v>5.6183141903865676E-2</v>
      </c>
      <c r="H122" s="6" t="str">
        <f t="shared" si="14"/>
        <v/>
      </c>
      <c r="I122" s="6" t="str">
        <f t="shared" ca="1" si="11"/>
        <v/>
      </c>
      <c r="K122" s="6">
        <f t="shared" si="15"/>
        <v>-1.9800000000000213</v>
      </c>
      <c r="L122" s="6">
        <f t="shared" si="12"/>
        <v>5.6183141903865676E-2</v>
      </c>
      <c r="M122" s="6">
        <f t="shared" si="16"/>
        <v>5.6183141903865676E-2</v>
      </c>
      <c r="N122" s="6" t="str">
        <f t="shared" si="17"/>
        <v/>
      </c>
    </row>
    <row r="123" spans="5:14" hidden="1">
      <c r="E123" s="6">
        <f t="shared" si="13"/>
        <v>-1.9700000000000213</v>
      </c>
      <c r="F123" s="6">
        <f t="shared" si="9"/>
        <v>5.730378891911473E-2</v>
      </c>
      <c r="G123" s="6">
        <f t="shared" si="10"/>
        <v>5.730378891911473E-2</v>
      </c>
      <c r="H123" s="6" t="str">
        <f t="shared" si="14"/>
        <v/>
      </c>
      <c r="I123" s="6" t="str">
        <f t="shared" ca="1" si="11"/>
        <v/>
      </c>
      <c r="K123" s="6">
        <f t="shared" si="15"/>
        <v>-1.9700000000000213</v>
      </c>
      <c r="L123" s="6">
        <f t="shared" si="12"/>
        <v>5.730378891911473E-2</v>
      </c>
      <c r="M123" s="6">
        <f t="shared" si="16"/>
        <v>5.730378891911473E-2</v>
      </c>
      <c r="N123" s="6" t="str">
        <f t="shared" si="17"/>
        <v/>
      </c>
    </row>
    <row r="124" spans="5:14" hidden="1">
      <c r="E124" s="6">
        <f t="shared" si="13"/>
        <v>-1.9600000000000213</v>
      </c>
      <c r="F124" s="6">
        <f t="shared" si="9"/>
        <v>5.8440944333449027E-2</v>
      </c>
      <c r="G124" s="6">
        <f t="shared" si="10"/>
        <v>5.8440944333449027E-2</v>
      </c>
      <c r="H124" s="6" t="str">
        <f t="shared" si="14"/>
        <v/>
      </c>
      <c r="I124" s="6" t="str">
        <f t="shared" ca="1" si="11"/>
        <v/>
      </c>
      <c r="K124" s="6">
        <f t="shared" si="15"/>
        <v>-1.9600000000000213</v>
      </c>
      <c r="L124" s="6">
        <f t="shared" si="12"/>
        <v>5.8440944333449027E-2</v>
      </c>
      <c r="M124" s="6">
        <f t="shared" si="16"/>
        <v>5.8440944333449027E-2</v>
      </c>
      <c r="N124" s="6" t="str">
        <f t="shared" si="17"/>
        <v/>
      </c>
    </row>
    <row r="125" spans="5:14" hidden="1">
      <c r="E125" s="6">
        <f t="shared" si="13"/>
        <v>-1.9500000000000213</v>
      </c>
      <c r="F125" s="6">
        <f t="shared" si="9"/>
        <v>5.9594706068813605E-2</v>
      </c>
      <c r="G125" s="6">
        <f t="shared" si="10"/>
        <v>5.9594706068813605E-2</v>
      </c>
      <c r="H125" s="6" t="str">
        <f t="shared" si="14"/>
        <v/>
      </c>
      <c r="I125" s="6" t="str">
        <f t="shared" ca="1" si="11"/>
        <v/>
      </c>
      <c r="K125" s="6">
        <f t="shared" si="15"/>
        <v>-1.9500000000000213</v>
      </c>
      <c r="L125" s="6">
        <f t="shared" si="12"/>
        <v>5.9594706068813605E-2</v>
      </c>
      <c r="M125" s="6" t="str">
        <f t="shared" si="16"/>
        <v/>
      </c>
      <c r="N125" s="6" t="str">
        <f t="shared" si="17"/>
        <v/>
      </c>
    </row>
    <row r="126" spans="5:14" hidden="1">
      <c r="E126" s="6">
        <f t="shared" si="13"/>
        <v>-1.9400000000000213</v>
      </c>
      <c r="F126" s="6">
        <f t="shared" si="9"/>
        <v>6.0765168954562278E-2</v>
      </c>
      <c r="G126" s="6">
        <f t="shared" si="10"/>
        <v>6.0765168954562278E-2</v>
      </c>
      <c r="H126" s="6" t="str">
        <f t="shared" si="14"/>
        <v/>
      </c>
      <c r="I126" s="6" t="str">
        <f t="shared" ca="1" si="11"/>
        <v/>
      </c>
      <c r="K126" s="6">
        <f t="shared" si="15"/>
        <v>-1.9400000000000213</v>
      </c>
      <c r="L126" s="6">
        <f t="shared" si="12"/>
        <v>6.0765168954562278E-2</v>
      </c>
      <c r="M126" s="6" t="str">
        <f t="shared" si="16"/>
        <v/>
      </c>
      <c r="N126" s="6" t="str">
        <f t="shared" si="17"/>
        <v/>
      </c>
    </row>
    <row r="127" spans="5:14" hidden="1">
      <c r="E127" s="6">
        <f t="shared" si="13"/>
        <v>-1.9300000000000213</v>
      </c>
      <c r="F127" s="6">
        <f t="shared" si="9"/>
        <v>6.1952424628102624E-2</v>
      </c>
      <c r="G127" s="6">
        <f t="shared" si="10"/>
        <v>6.1952424628102624E-2</v>
      </c>
      <c r="H127" s="6" t="str">
        <f t="shared" si="14"/>
        <v/>
      </c>
      <c r="I127" s="6" t="str">
        <f t="shared" ca="1" si="11"/>
        <v/>
      </c>
      <c r="K127" s="6">
        <f t="shared" si="15"/>
        <v>-1.9300000000000213</v>
      </c>
      <c r="L127" s="6">
        <f t="shared" si="12"/>
        <v>6.1952424628102624E-2</v>
      </c>
      <c r="M127" s="6" t="str">
        <f t="shared" si="16"/>
        <v/>
      </c>
      <c r="N127" s="6" t="str">
        <f t="shared" si="17"/>
        <v/>
      </c>
    </row>
    <row r="128" spans="5:14" hidden="1">
      <c r="E128" s="6">
        <f t="shared" si="13"/>
        <v>-1.9200000000000212</v>
      </c>
      <c r="F128" s="6">
        <f t="shared" si="9"/>
        <v>6.3156561435196074E-2</v>
      </c>
      <c r="G128" s="6">
        <f t="shared" si="10"/>
        <v>6.3156561435196074E-2</v>
      </c>
      <c r="H128" s="6" t="str">
        <f t="shared" si="14"/>
        <v/>
      </c>
      <c r="I128" s="6" t="str">
        <f t="shared" ca="1" si="11"/>
        <v/>
      </c>
      <c r="K128" s="6">
        <f t="shared" si="15"/>
        <v>-1.9200000000000212</v>
      </c>
      <c r="L128" s="6">
        <f t="shared" si="12"/>
        <v>6.3156561435196074E-2</v>
      </c>
      <c r="M128" s="6" t="str">
        <f t="shared" si="16"/>
        <v/>
      </c>
      <c r="N128" s="6" t="str">
        <f t="shared" si="17"/>
        <v/>
      </c>
    </row>
    <row r="129" spans="5:14" hidden="1">
      <c r="E129" s="6">
        <f t="shared" si="13"/>
        <v>-1.9100000000000212</v>
      </c>
      <c r="F129" s="6">
        <f t="shared" si="9"/>
        <v>6.4377664329966736E-2</v>
      </c>
      <c r="G129" s="6">
        <f t="shared" si="10"/>
        <v>6.4377664329966736E-2</v>
      </c>
      <c r="H129" s="6" t="str">
        <f t="shared" si="14"/>
        <v/>
      </c>
      <c r="I129" s="6" t="str">
        <f t="shared" ca="1" si="11"/>
        <v/>
      </c>
      <c r="K129" s="6">
        <f t="shared" si="15"/>
        <v>-1.9100000000000212</v>
      </c>
      <c r="L129" s="6">
        <f t="shared" si="12"/>
        <v>6.4377664329966736E-2</v>
      </c>
      <c r="M129" s="6" t="str">
        <f t="shared" si="16"/>
        <v/>
      </c>
      <c r="N129" s="6" t="str">
        <f t="shared" si="17"/>
        <v/>
      </c>
    </row>
    <row r="130" spans="5:14" hidden="1">
      <c r="E130" s="6">
        <f t="shared" si="13"/>
        <v>-1.9000000000000212</v>
      </c>
      <c r="F130" s="6">
        <f t="shared" si="9"/>
        <v>6.5615814774673945E-2</v>
      </c>
      <c r="G130" s="6">
        <f t="shared" si="10"/>
        <v>6.5615814774673945E-2</v>
      </c>
      <c r="H130" s="6" t="str">
        <f t="shared" si="14"/>
        <v/>
      </c>
      <c r="I130" s="6" t="str">
        <f t="shared" ca="1" si="11"/>
        <v/>
      </c>
      <c r="K130" s="6">
        <f t="shared" si="15"/>
        <v>-1.9000000000000212</v>
      </c>
      <c r="L130" s="6">
        <f t="shared" si="12"/>
        <v>6.5615814774673945E-2</v>
      </c>
      <c r="M130" s="6" t="str">
        <f t="shared" si="16"/>
        <v/>
      </c>
      <c r="N130" s="6" t="str">
        <f t="shared" si="17"/>
        <v/>
      </c>
    </row>
    <row r="131" spans="5:14" hidden="1">
      <c r="E131" s="6">
        <f t="shared" si="13"/>
        <v>-1.8900000000000212</v>
      </c>
      <c r="F131" s="6">
        <f t="shared" si="9"/>
        <v>6.6871090639304465E-2</v>
      </c>
      <c r="G131" s="6">
        <f t="shared" si="10"/>
        <v>6.6871090639304465E-2</v>
      </c>
      <c r="H131" s="6" t="str">
        <f t="shared" si="14"/>
        <v/>
      </c>
      <c r="I131" s="6" t="str">
        <f t="shared" ca="1" si="11"/>
        <v/>
      </c>
      <c r="K131" s="6">
        <f t="shared" si="15"/>
        <v>-1.8900000000000212</v>
      </c>
      <c r="L131" s="6">
        <f t="shared" si="12"/>
        <v>6.6871090639304465E-2</v>
      </c>
      <c r="M131" s="6" t="str">
        <f t="shared" si="16"/>
        <v/>
      </c>
      <c r="N131" s="6" t="str">
        <f t="shared" si="17"/>
        <v/>
      </c>
    </row>
    <row r="132" spans="5:14" hidden="1">
      <c r="E132" s="6">
        <f t="shared" si="13"/>
        <v>-1.8800000000000212</v>
      </c>
      <c r="F132" s="6">
        <f t="shared" si="9"/>
        <v>6.8143566101041858E-2</v>
      </c>
      <c r="G132" s="6">
        <f t="shared" si="10"/>
        <v>6.8143566101041858E-2</v>
      </c>
      <c r="H132" s="6" t="str">
        <f t="shared" si="14"/>
        <v/>
      </c>
      <c r="I132" s="6" t="str">
        <f t="shared" ca="1" si="11"/>
        <v/>
      </c>
      <c r="K132" s="6">
        <f t="shared" si="15"/>
        <v>-1.8800000000000212</v>
      </c>
      <c r="L132" s="6">
        <f t="shared" si="12"/>
        <v>6.8143566101041858E-2</v>
      </c>
      <c r="M132" s="6" t="str">
        <f t="shared" si="16"/>
        <v/>
      </c>
      <c r="N132" s="6" t="str">
        <f t="shared" si="17"/>
        <v/>
      </c>
    </row>
    <row r="133" spans="5:14" hidden="1">
      <c r="E133" s="6">
        <f t="shared" si="13"/>
        <v>-1.8700000000000212</v>
      </c>
      <c r="F133" s="6">
        <f t="shared" si="9"/>
        <v>6.9433311543671439E-2</v>
      </c>
      <c r="G133" s="6">
        <f t="shared" si="10"/>
        <v>6.9433311543671439E-2</v>
      </c>
      <c r="H133" s="6" t="str">
        <f t="shared" si="14"/>
        <v/>
      </c>
      <c r="I133" s="6" t="str">
        <f t="shared" ca="1" si="11"/>
        <v/>
      </c>
      <c r="K133" s="6">
        <f t="shared" si="15"/>
        <v>-1.8700000000000212</v>
      </c>
      <c r="L133" s="6">
        <f t="shared" si="12"/>
        <v>6.9433311543671439E-2</v>
      </c>
      <c r="M133" s="6" t="str">
        <f t="shared" si="16"/>
        <v/>
      </c>
      <c r="N133" s="6" t="str">
        <f t="shared" si="17"/>
        <v/>
      </c>
    </row>
    <row r="134" spans="5:14" hidden="1">
      <c r="E134" s="6">
        <f t="shared" si="13"/>
        <v>-1.8600000000000212</v>
      </c>
      <c r="F134" s="6">
        <f t="shared" si="9"/>
        <v>7.0740393456980605E-2</v>
      </c>
      <c r="G134" s="6">
        <f t="shared" si="10"/>
        <v>7.0740393456980605E-2</v>
      </c>
      <c r="H134" s="6" t="str">
        <f t="shared" si="14"/>
        <v/>
      </c>
      <c r="I134" s="6" t="str">
        <f t="shared" ca="1" si="11"/>
        <v/>
      </c>
      <c r="K134" s="6">
        <f t="shared" si="15"/>
        <v>-1.8600000000000212</v>
      </c>
      <c r="L134" s="6">
        <f t="shared" si="12"/>
        <v>7.0740393456980605E-2</v>
      </c>
      <c r="M134" s="6" t="str">
        <f t="shared" si="16"/>
        <v/>
      </c>
      <c r="N134" s="6" t="str">
        <f t="shared" si="17"/>
        <v/>
      </c>
    </row>
    <row r="135" spans="5:14" hidden="1">
      <c r="E135" s="6">
        <f t="shared" si="13"/>
        <v>-1.8500000000000212</v>
      </c>
      <c r="F135" s="6">
        <f t="shared" si="9"/>
        <v>7.2064874336215168E-2</v>
      </c>
      <c r="G135" s="6">
        <f t="shared" si="10"/>
        <v>7.2064874336215168E-2</v>
      </c>
      <c r="H135" s="6" t="str">
        <f t="shared" si="14"/>
        <v/>
      </c>
      <c r="I135" s="6" t="str">
        <f t="shared" ca="1" si="11"/>
        <v/>
      </c>
      <c r="K135" s="6">
        <f t="shared" si="15"/>
        <v>-1.8500000000000212</v>
      </c>
      <c r="L135" s="6">
        <f t="shared" si="12"/>
        <v>7.2064874336215168E-2</v>
      </c>
      <c r="M135" s="6" t="str">
        <f t="shared" si="16"/>
        <v/>
      </c>
      <c r="N135" s="6" t="str">
        <f t="shared" si="17"/>
        <v/>
      </c>
    </row>
    <row r="136" spans="5:14" hidden="1">
      <c r="E136" s="6">
        <f t="shared" si="13"/>
        <v>-1.8400000000000212</v>
      </c>
      <c r="F136" s="6">
        <f t="shared" si="9"/>
        <v>7.3406812581654032E-2</v>
      </c>
      <c r="G136" s="6">
        <f t="shared" si="10"/>
        <v>7.3406812581654032E-2</v>
      </c>
      <c r="H136" s="6" t="str">
        <f t="shared" si="14"/>
        <v/>
      </c>
      <c r="I136" s="6" t="str">
        <f t="shared" ca="1" si="11"/>
        <v/>
      </c>
      <c r="K136" s="6">
        <f t="shared" si="15"/>
        <v>-1.8400000000000212</v>
      </c>
      <c r="L136" s="6">
        <f t="shared" si="12"/>
        <v>7.3406812581654032E-2</v>
      </c>
      <c r="M136" s="6" t="str">
        <f t="shared" si="16"/>
        <v/>
      </c>
      <c r="N136" s="6" t="str">
        <f t="shared" si="17"/>
        <v/>
      </c>
    </row>
    <row r="137" spans="5:14" hidden="1">
      <c r="E137" s="6">
        <f t="shared" si="13"/>
        <v>-1.8300000000000212</v>
      </c>
      <c r="F137" s="6">
        <f t="shared" si="9"/>
        <v>7.476626239836473E-2</v>
      </c>
      <c r="G137" s="6">
        <f t="shared" si="10"/>
        <v>7.476626239836473E-2</v>
      </c>
      <c r="H137" s="6" t="str">
        <f t="shared" si="14"/>
        <v/>
      </c>
      <c r="I137" s="6" t="str">
        <f t="shared" ca="1" si="11"/>
        <v/>
      </c>
      <c r="K137" s="6">
        <f t="shared" si="15"/>
        <v>-1.8300000000000212</v>
      </c>
      <c r="L137" s="6">
        <f t="shared" si="12"/>
        <v>7.476626239836473E-2</v>
      </c>
      <c r="M137" s="6" t="str">
        <f t="shared" si="16"/>
        <v/>
      </c>
      <c r="N137" s="6" t="str">
        <f t="shared" si="17"/>
        <v/>
      </c>
    </row>
    <row r="138" spans="5:14" hidden="1">
      <c r="E138" s="6">
        <f t="shared" si="13"/>
        <v>-1.8200000000000212</v>
      </c>
      <c r="F138" s="6">
        <f t="shared" si="9"/>
        <v>7.6143273696204397E-2</v>
      </c>
      <c r="G138" s="6">
        <f t="shared" si="10"/>
        <v>7.6143273696204397E-2</v>
      </c>
      <c r="H138" s="6" t="str">
        <f t="shared" si="14"/>
        <v/>
      </c>
      <c r="I138" s="6" t="str">
        <f t="shared" ca="1" si="11"/>
        <v/>
      </c>
      <c r="K138" s="6">
        <f t="shared" si="15"/>
        <v>-1.8200000000000212</v>
      </c>
      <c r="L138" s="6">
        <f t="shared" si="12"/>
        <v>7.6143273696204397E-2</v>
      </c>
      <c r="M138" s="6" t="str">
        <f t="shared" si="16"/>
        <v/>
      </c>
      <c r="N138" s="6" t="str">
        <f t="shared" si="17"/>
        <v/>
      </c>
    </row>
    <row r="139" spans="5:14" hidden="1">
      <c r="E139" s="6">
        <f t="shared" si="13"/>
        <v>-1.8100000000000211</v>
      </c>
      <c r="F139" s="6">
        <f t="shared" si="9"/>
        <v>7.7537891990131017E-2</v>
      </c>
      <c r="G139" s="6">
        <f t="shared" si="10"/>
        <v>7.7537891990131017E-2</v>
      </c>
      <c r="H139" s="6" t="str">
        <f t="shared" si="14"/>
        <v/>
      </c>
      <c r="I139" s="6" t="str">
        <f t="shared" ca="1" si="11"/>
        <v/>
      </c>
      <c r="K139" s="6">
        <f t="shared" si="15"/>
        <v>-1.8100000000000211</v>
      </c>
      <c r="L139" s="6">
        <f t="shared" si="12"/>
        <v>7.7537891990131017E-2</v>
      </c>
      <c r="M139" s="6" t="str">
        <f t="shared" si="16"/>
        <v/>
      </c>
      <c r="N139" s="6" t="str">
        <f t="shared" si="17"/>
        <v/>
      </c>
    </row>
    <row r="140" spans="5:14" hidden="1">
      <c r="E140" s="6">
        <f t="shared" si="13"/>
        <v>-1.8000000000000211</v>
      </c>
      <c r="F140" s="6">
        <f t="shared" si="9"/>
        <v>7.8950158300891152E-2</v>
      </c>
      <c r="G140" s="6">
        <f t="shared" si="10"/>
        <v>7.8950158300891152E-2</v>
      </c>
      <c r="H140" s="6" t="str">
        <f t="shared" si="14"/>
        <v/>
      </c>
      <c r="I140" s="6" t="str">
        <f t="shared" ca="1" si="11"/>
        <v/>
      </c>
      <c r="K140" s="6">
        <f t="shared" si="15"/>
        <v>-1.8000000000000211</v>
      </c>
      <c r="L140" s="6">
        <f t="shared" si="12"/>
        <v>7.8950158300891152E-2</v>
      </c>
      <c r="M140" s="6" t="str">
        <f t="shared" si="16"/>
        <v/>
      </c>
      <c r="N140" s="6" t="str">
        <f t="shared" si="17"/>
        <v/>
      </c>
    </row>
    <row r="141" spans="5:14" hidden="1">
      <c r="E141" s="6">
        <f t="shared" si="13"/>
        <v>-1.7900000000000211</v>
      </c>
      <c r="F141" s="6">
        <f t="shared" si="9"/>
        <v>8.0380109056151131E-2</v>
      </c>
      <c r="G141" s="6">
        <f t="shared" si="10"/>
        <v>8.0380109056151131E-2</v>
      </c>
      <c r="H141" s="6" t="str">
        <f t="shared" si="14"/>
        <v/>
      </c>
      <c r="I141" s="6" t="str">
        <f t="shared" ca="1" si="11"/>
        <v/>
      </c>
      <c r="K141" s="6">
        <f t="shared" si="15"/>
        <v>-1.7900000000000211</v>
      </c>
      <c r="L141" s="6">
        <f t="shared" si="12"/>
        <v>8.0380109056151131E-2</v>
      </c>
      <c r="M141" s="6" t="str">
        <f t="shared" si="16"/>
        <v/>
      </c>
      <c r="N141" s="6" t="str">
        <f t="shared" si="17"/>
        <v/>
      </c>
    </row>
    <row r="142" spans="5:14" hidden="1">
      <c r="E142" s="6">
        <f t="shared" si="13"/>
        <v>-1.7800000000000211</v>
      </c>
      <c r="F142" s="6">
        <f t="shared" si="9"/>
        <v>8.1827775992139723E-2</v>
      </c>
      <c r="G142" s="6">
        <f t="shared" si="10"/>
        <v>8.1827775992139723E-2</v>
      </c>
      <c r="H142" s="6" t="str">
        <f t="shared" si="14"/>
        <v/>
      </c>
      <c r="I142" s="6" t="str">
        <f t="shared" ca="1" si="11"/>
        <v/>
      </c>
      <c r="K142" s="6">
        <f t="shared" si="15"/>
        <v>-1.7800000000000211</v>
      </c>
      <c r="L142" s="6">
        <f t="shared" si="12"/>
        <v>8.1827775992139723E-2</v>
      </c>
      <c r="M142" s="6" t="str">
        <f t="shared" si="16"/>
        <v/>
      </c>
      <c r="N142" s="6" t="str">
        <f t="shared" si="17"/>
        <v/>
      </c>
    </row>
    <row r="143" spans="5:14" hidden="1">
      <c r="E143" s="6">
        <f t="shared" si="13"/>
        <v>-1.7700000000000211</v>
      </c>
      <c r="F143" s="6">
        <f t="shared" si="9"/>
        <v>8.3293186055871354E-2</v>
      </c>
      <c r="G143" s="6">
        <f t="shared" si="10"/>
        <v>8.3293186055871354E-2</v>
      </c>
      <c r="H143" s="6" t="str">
        <f t="shared" si="14"/>
        <v/>
      </c>
      <c r="I143" s="6" t="str">
        <f t="shared" ca="1" si="11"/>
        <v/>
      </c>
      <c r="K143" s="6">
        <f t="shared" si="15"/>
        <v>-1.7700000000000211</v>
      </c>
      <c r="L143" s="6">
        <f t="shared" si="12"/>
        <v>8.3293186055871354E-2</v>
      </c>
      <c r="M143" s="6" t="str">
        <f t="shared" si="16"/>
        <v/>
      </c>
      <c r="N143" s="6" t="str">
        <f t="shared" si="17"/>
        <v/>
      </c>
    </row>
    <row r="144" spans="5:14" hidden="1">
      <c r="E144" s="6">
        <f t="shared" si="13"/>
        <v>-1.7600000000000211</v>
      </c>
      <c r="F144" s="6">
        <f t="shared" si="9"/>
        <v>8.4776361308019091E-2</v>
      </c>
      <c r="G144" s="6">
        <f t="shared" si="10"/>
        <v>8.4776361308019091E-2</v>
      </c>
      <c r="H144" s="6" t="str">
        <f t="shared" si="14"/>
        <v/>
      </c>
      <c r="I144" s="6" t="str">
        <f t="shared" ca="1" si="11"/>
        <v/>
      </c>
      <c r="K144" s="6">
        <f t="shared" si="15"/>
        <v>-1.7600000000000211</v>
      </c>
      <c r="L144" s="6">
        <f t="shared" si="12"/>
        <v>8.4776361308019091E-2</v>
      </c>
      <c r="M144" s="6" t="str">
        <f t="shared" si="16"/>
        <v/>
      </c>
      <c r="N144" s="6" t="str">
        <f t="shared" si="17"/>
        <v/>
      </c>
    </row>
    <row r="145" spans="5:14" hidden="1">
      <c r="E145" s="6">
        <f t="shared" si="13"/>
        <v>-1.7500000000000211</v>
      </c>
      <c r="F145" s="6">
        <f t="shared" si="9"/>
        <v>8.627731882650834E-2</v>
      </c>
      <c r="G145" s="6">
        <f t="shared" si="10"/>
        <v>8.627731882650834E-2</v>
      </c>
      <c r="H145" s="6" t="str">
        <f t="shared" si="14"/>
        <v/>
      </c>
      <c r="I145" s="6" t="str">
        <f t="shared" ca="1" si="11"/>
        <v/>
      </c>
      <c r="K145" s="6">
        <f t="shared" si="15"/>
        <v>-1.7500000000000211</v>
      </c>
      <c r="L145" s="6">
        <f t="shared" si="12"/>
        <v>8.627731882650834E-2</v>
      </c>
      <c r="M145" s="6" t="str">
        <f t="shared" si="16"/>
        <v/>
      </c>
      <c r="N145" s="6" t="str">
        <f t="shared" si="17"/>
        <v/>
      </c>
    </row>
    <row r="146" spans="5:14" hidden="1">
      <c r="E146" s="6">
        <f t="shared" si="13"/>
        <v>-1.7400000000000211</v>
      </c>
      <c r="F146" s="6">
        <f t="shared" si="9"/>
        <v>8.7796070610902416E-2</v>
      </c>
      <c r="G146" s="6">
        <f t="shared" si="10"/>
        <v>8.7796070610902416E-2</v>
      </c>
      <c r="H146" s="6" t="str">
        <f t="shared" si="14"/>
        <v/>
      </c>
      <c r="I146" s="6" t="str">
        <f t="shared" ca="1" si="11"/>
        <v/>
      </c>
      <c r="K146" s="6">
        <f t="shared" si="15"/>
        <v>-1.7400000000000211</v>
      </c>
      <c r="L146" s="6">
        <f t="shared" si="12"/>
        <v>8.7796070610902416E-2</v>
      </c>
      <c r="M146" s="6" t="str">
        <f t="shared" si="16"/>
        <v/>
      </c>
      <c r="N146" s="6" t="str">
        <f t="shared" si="17"/>
        <v/>
      </c>
    </row>
    <row r="147" spans="5:14" hidden="1">
      <c r="E147" s="6">
        <f t="shared" si="13"/>
        <v>-1.7300000000000211</v>
      </c>
      <c r="F147" s="6">
        <f t="shared" si="9"/>
        <v>8.9332623487651738E-2</v>
      </c>
      <c r="G147" s="6">
        <f t="shared" si="10"/>
        <v>8.9332623487651738E-2</v>
      </c>
      <c r="H147" s="6" t="str">
        <f t="shared" si="14"/>
        <v/>
      </c>
      <c r="I147" s="6" t="str">
        <f t="shared" ca="1" si="11"/>
        <v/>
      </c>
      <c r="K147" s="6">
        <f t="shared" si="15"/>
        <v>-1.7300000000000211</v>
      </c>
      <c r="L147" s="6">
        <f t="shared" si="12"/>
        <v>8.9332623487651738E-2</v>
      </c>
      <c r="M147" s="6" t="str">
        <f t="shared" si="16"/>
        <v/>
      </c>
      <c r="N147" s="6" t="str">
        <f t="shared" si="17"/>
        <v/>
      </c>
    </row>
    <row r="148" spans="5:14" hidden="1">
      <c r="E148" s="6">
        <f t="shared" si="13"/>
        <v>-1.7200000000000211</v>
      </c>
      <c r="F148" s="6">
        <f t="shared" ref="F148:F211" si="18">_xlfn.NORM.S.DIST(E148,0)</f>
        <v>9.0886979016279568E-2</v>
      </c>
      <c r="G148" s="6">
        <f t="shared" ref="G148:G211" si="19">IF(E148&lt;-$G$19,F148,"")</f>
        <v>9.0886979016279568E-2</v>
      </c>
      <c r="H148" s="6" t="str">
        <f t="shared" si="14"/>
        <v/>
      </c>
      <c r="I148" s="6" t="str">
        <f t="shared" ref="I148:I211" ca="1" si="20">IF(AND(E148&lt;=$E$13+0.05,E149&gt;=$E$13),F148,"")</f>
        <v/>
      </c>
      <c r="K148" s="6">
        <f t="shared" si="15"/>
        <v>-1.7200000000000211</v>
      </c>
      <c r="L148" s="6">
        <f t="shared" ref="L148:L211" si="21">_xlfn.NORM.S.DIST(K148,0)</f>
        <v>9.0886979016279568E-2</v>
      </c>
      <c r="M148" s="6" t="str">
        <f t="shared" si="16"/>
        <v/>
      </c>
      <c r="N148" s="6" t="str">
        <f t="shared" si="17"/>
        <v/>
      </c>
    </row>
    <row r="149" spans="5:14" hidden="1">
      <c r="E149" s="6">
        <f t="shared" ref="E149:E212" si="22">E148+0.01</f>
        <v>-1.7100000000000211</v>
      </c>
      <c r="F149" s="6">
        <f t="shared" si="18"/>
        <v>9.2459133396577339E-2</v>
      </c>
      <c r="G149" s="6">
        <f t="shared" si="19"/>
        <v>9.2459133396577339E-2</v>
      </c>
      <c r="H149" s="6" t="str">
        <f t="shared" ref="H149:H212" si="23">IF(E149&gt;$G$19,F149,"")</f>
        <v/>
      </c>
      <c r="I149" s="6" t="str">
        <f t="shared" ca="1" si="20"/>
        <v/>
      </c>
      <c r="K149" s="6">
        <f t="shared" ref="K149:K212" si="24">K148+0.01</f>
        <v>-1.7100000000000211</v>
      </c>
      <c r="L149" s="6">
        <f t="shared" si="21"/>
        <v>9.2459133396577339E-2</v>
      </c>
      <c r="M149" s="6" t="str">
        <f t="shared" ref="M149:M212" si="25">IF(K149&lt;-$M$19,L149,"")</f>
        <v/>
      </c>
      <c r="N149" s="6" t="str">
        <f t="shared" ref="N149:N212" si="26">IF(K149&gt;$M$19,L149,"")</f>
        <v/>
      </c>
    </row>
    <row r="150" spans="5:14" hidden="1">
      <c r="E150" s="6">
        <f t="shared" si="22"/>
        <v>-1.700000000000021</v>
      </c>
      <c r="F150" s="6">
        <f t="shared" si="18"/>
        <v>9.4049077376883561E-2</v>
      </c>
      <c r="G150" s="6">
        <f t="shared" si="19"/>
        <v>9.4049077376883561E-2</v>
      </c>
      <c r="H150" s="6" t="str">
        <f t="shared" si="23"/>
        <v/>
      </c>
      <c r="I150" s="6" t="str">
        <f t="shared" ca="1" si="20"/>
        <v/>
      </c>
      <c r="K150" s="6">
        <f t="shared" si="24"/>
        <v>-1.700000000000021</v>
      </c>
      <c r="L150" s="6">
        <f t="shared" si="21"/>
        <v>9.4049077376883561E-2</v>
      </c>
      <c r="M150" s="6" t="str">
        <f t="shared" si="25"/>
        <v/>
      </c>
      <c r="N150" s="6" t="str">
        <f t="shared" si="26"/>
        <v/>
      </c>
    </row>
    <row r="151" spans="5:14" hidden="1">
      <c r="E151" s="6">
        <f t="shared" si="22"/>
        <v>-1.690000000000021</v>
      </c>
      <c r="F151" s="6">
        <f t="shared" si="18"/>
        <v>9.5656796163520588E-2</v>
      </c>
      <c r="G151" s="6">
        <f t="shared" si="19"/>
        <v>9.5656796163520588E-2</v>
      </c>
      <c r="H151" s="6" t="str">
        <f t="shared" si="23"/>
        <v/>
      </c>
      <c r="I151" s="6" t="str">
        <f t="shared" ca="1" si="20"/>
        <v/>
      </c>
      <c r="K151" s="6">
        <f t="shared" si="24"/>
        <v>-1.690000000000021</v>
      </c>
      <c r="L151" s="6">
        <f t="shared" si="21"/>
        <v>9.5656796163520588E-2</v>
      </c>
      <c r="M151" s="6" t="str">
        <f t="shared" si="25"/>
        <v/>
      </c>
      <c r="N151" s="6" t="str">
        <f t="shared" si="26"/>
        <v/>
      </c>
    </row>
    <row r="152" spans="5:14" hidden="1">
      <c r="E152" s="6">
        <f t="shared" si="22"/>
        <v>-1.680000000000021</v>
      </c>
      <c r="F152" s="6">
        <f t="shared" si="18"/>
        <v>9.7282269331464055E-2</v>
      </c>
      <c r="G152" s="6">
        <f t="shared" si="19"/>
        <v>9.7282269331464055E-2</v>
      </c>
      <c r="H152" s="6" t="str">
        <f t="shared" si="23"/>
        <v/>
      </c>
      <c r="I152" s="6" t="str">
        <f t="shared" ca="1" si="20"/>
        <v/>
      </c>
      <c r="K152" s="6">
        <f t="shared" si="24"/>
        <v>-1.680000000000021</v>
      </c>
      <c r="L152" s="6">
        <f t="shared" si="21"/>
        <v>9.7282269331464055E-2</v>
      </c>
      <c r="M152" s="6" t="str">
        <f t="shared" si="25"/>
        <v/>
      </c>
      <c r="N152" s="6" t="str">
        <f t="shared" si="26"/>
        <v/>
      </c>
    </row>
    <row r="153" spans="5:14" hidden="1">
      <c r="E153" s="6">
        <f t="shared" si="22"/>
        <v>-1.670000000000021</v>
      </c>
      <c r="F153" s="6">
        <f t="shared" si="18"/>
        <v>9.8925470736320256E-2</v>
      </c>
      <c r="G153" s="6">
        <f t="shared" si="19"/>
        <v>9.8925470736320256E-2</v>
      </c>
      <c r="H153" s="6" t="str">
        <f t="shared" si="23"/>
        <v/>
      </c>
      <c r="I153" s="6" t="str">
        <f t="shared" ca="1" si="20"/>
        <v/>
      </c>
      <c r="K153" s="6">
        <f t="shared" si="24"/>
        <v>-1.670000000000021</v>
      </c>
      <c r="L153" s="6">
        <f t="shared" si="21"/>
        <v>9.8925470736320256E-2</v>
      </c>
      <c r="M153" s="6" t="str">
        <f t="shared" si="25"/>
        <v/>
      </c>
      <c r="N153" s="6" t="str">
        <f t="shared" si="26"/>
        <v/>
      </c>
    </row>
    <row r="154" spans="5:14" hidden="1">
      <c r="E154" s="6">
        <f t="shared" si="22"/>
        <v>-1.660000000000021</v>
      </c>
      <c r="F154" s="6">
        <f t="shared" si="18"/>
        <v>0.10058636842768708</v>
      </c>
      <c r="G154" s="6">
        <f t="shared" si="19"/>
        <v>0.10058636842768708</v>
      </c>
      <c r="H154" s="6" t="str">
        <f t="shared" si="23"/>
        <v/>
      </c>
      <c r="I154" s="6" t="str">
        <f t="shared" ca="1" si="20"/>
        <v/>
      </c>
      <c r="K154" s="6">
        <f t="shared" si="24"/>
        <v>-1.660000000000021</v>
      </c>
      <c r="L154" s="6">
        <f t="shared" si="21"/>
        <v>0.10058636842768708</v>
      </c>
      <c r="M154" s="6" t="str">
        <f t="shared" si="25"/>
        <v/>
      </c>
      <c r="N154" s="6" t="str">
        <f t="shared" si="26"/>
        <v/>
      </c>
    </row>
    <row r="155" spans="5:14" hidden="1">
      <c r="E155" s="6">
        <f t="shared" si="22"/>
        <v>-1.650000000000021</v>
      </c>
      <c r="F155" s="6">
        <f t="shared" si="18"/>
        <v>0.10226492456397447</v>
      </c>
      <c r="G155" s="6">
        <f t="shared" si="19"/>
        <v>0.10226492456397447</v>
      </c>
      <c r="H155" s="6" t="str">
        <f t="shared" si="23"/>
        <v/>
      </c>
      <c r="I155" s="6" t="str">
        <f t="shared" ca="1" si="20"/>
        <v/>
      </c>
      <c r="K155" s="6">
        <f t="shared" si="24"/>
        <v>-1.650000000000021</v>
      </c>
      <c r="L155" s="6">
        <f t="shared" si="21"/>
        <v>0.10226492456397447</v>
      </c>
      <c r="M155" s="6" t="str">
        <f t="shared" si="25"/>
        <v/>
      </c>
      <c r="N155" s="6" t="str">
        <f t="shared" si="26"/>
        <v/>
      </c>
    </row>
    <row r="156" spans="5:14" hidden="1">
      <c r="E156" s="6">
        <f t="shared" si="22"/>
        <v>-1.640000000000021</v>
      </c>
      <c r="F156" s="6">
        <f t="shared" si="18"/>
        <v>0.10396109532876062</v>
      </c>
      <c r="G156" s="6" t="str">
        <f t="shared" si="19"/>
        <v/>
      </c>
      <c r="H156" s="6" t="str">
        <f t="shared" si="23"/>
        <v/>
      </c>
      <c r="I156" s="6" t="str">
        <f t="shared" ca="1" si="20"/>
        <v/>
      </c>
      <c r="K156" s="6">
        <f t="shared" si="24"/>
        <v>-1.640000000000021</v>
      </c>
      <c r="L156" s="6">
        <f t="shared" si="21"/>
        <v>0.10396109532876062</v>
      </c>
      <c r="M156" s="6" t="str">
        <f t="shared" si="25"/>
        <v/>
      </c>
      <c r="N156" s="6" t="str">
        <f t="shared" si="26"/>
        <v/>
      </c>
    </row>
    <row r="157" spans="5:14" hidden="1">
      <c r="E157" s="6">
        <f t="shared" si="22"/>
        <v>-1.630000000000021</v>
      </c>
      <c r="F157" s="6">
        <f t="shared" si="18"/>
        <v>0.10567483084876002</v>
      </c>
      <c r="G157" s="6" t="str">
        <f t="shared" si="19"/>
        <v/>
      </c>
      <c r="H157" s="6" t="str">
        <f t="shared" si="23"/>
        <v/>
      </c>
      <c r="I157" s="6" t="str">
        <f t="shared" ca="1" si="20"/>
        <v/>
      </c>
      <c r="K157" s="6">
        <f t="shared" si="24"/>
        <v>-1.630000000000021</v>
      </c>
      <c r="L157" s="6">
        <f t="shared" si="21"/>
        <v>0.10567483084876002</v>
      </c>
      <c r="M157" s="6" t="str">
        <f t="shared" si="25"/>
        <v/>
      </c>
      <c r="N157" s="6" t="str">
        <f t="shared" si="26"/>
        <v/>
      </c>
    </row>
    <row r="158" spans="5:14" hidden="1">
      <c r="E158" s="6">
        <f t="shared" si="22"/>
        <v>-1.620000000000021</v>
      </c>
      <c r="F158" s="6">
        <f t="shared" si="18"/>
        <v>0.10740607511348019</v>
      </c>
      <c r="G158" s="6" t="str">
        <f t="shared" si="19"/>
        <v/>
      </c>
      <c r="H158" s="6" t="str">
        <f t="shared" si="23"/>
        <v/>
      </c>
      <c r="I158" s="6" t="str">
        <f t="shared" ca="1" si="20"/>
        <v/>
      </c>
      <c r="K158" s="6">
        <f t="shared" si="24"/>
        <v>-1.620000000000021</v>
      </c>
      <c r="L158" s="6">
        <f t="shared" si="21"/>
        <v>0.10740607511348019</v>
      </c>
      <c r="M158" s="6" t="str">
        <f t="shared" si="25"/>
        <v/>
      </c>
      <c r="N158" s="6" t="str">
        <f t="shared" si="26"/>
        <v/>
      </c>
    </row>
    <row r="159" spans="5:14" hidden="1">
      <c r="E159" s="6">
        <f t="shared" si="22"/>
        <v>-1.610000000000021</v>
      </c>
      <c r="F159" s="6">
        <f t="shared" si="18"/>
        <v>0.1091547658966437</v>
      </c>
      <c r="G159" s="6" t="str">
        <f t="shared" si="19"/>
        <v/>
      </c>
      <c r="H159" s="6" t="str">
        <f t="shared" si="23"/>
        <v/>
      </c>
      <c r="I159" s="6" t="str">
        <f t="shared" ca="1" si="20"/>
        <v/>
      </c>
      <c r="K159" s="6">
        <f t="shared" si="24"/>
        <v>-1.610000000000021</v>
      </c>
      <c r="L159" s="6">
        <f t="shared" si="21"/>
        <v>0.1091547658966437</v>
      </c>
      <c r="M159" s="6" t="str">
        <f t="shared" si="25"/>
        <v/>
      </c>
      <c r="N159" s="6" t="str">
        <f t="shared" si="26"/>
        <v/>
      </c>
    </row>
    <row r="160" spans="5:14" hidden="1">
      <c r="E160" s="6">
        <f t="shared" si="22"/>
        <v>-1.600000000000021</v>
      </c>
      <c r="F160" s="6">
        <f t="shared" si="18"/>
        <v>0.11092083467945185</v>
      </c>
      <c r="G160" s="6" t="str">
        <f t="shared" si="19"/>
        <v/>
      </c>
      <c r="H160" s="6" t="str">
        <f t="shared" si="23"/>
        <v/>
      </c>
      <c r="I160" s="6" t="str">
        <f t="shared" ca="1" si="20"/>
        <v/>
      </c>
      <c r="K160" s="6">
        <f t="shared" si="24"/>
        <v>-1.600000000000021</v>
      </c>
      <c r="L160" s="6">
        <f t="shared" si="21"/>
        <v>0.11092083467945185</v>
      </c>
      <c r="M160" s="6" t="str">
        <f t="shared" si="25"/>
        <v/>
      </c>
      <c r="N160" s="6" t="str">
        <f t="shared" si="26"/>
        <v/>
      </c>
    </row>
    <row r="161" spans="5:14" hidden="1">
      <c r="E161" s="6">
        <f t="shared" si="22"/>
        <v>-1.590000000000021</v>
      </c>
      <c r="F161" s="6">
        <f t="shared" si="18"/>
        <v>0.1127042065757668</v>
      </c>
      <c r="G161" s="6" t="str">
        <f t="shared" si="19"/>
        <v/>
      </c>
      <c r="H161" s="6" t="str">
        <f t="shared" si="23"/>
        <v/>
      </c>
      <c r="I161" s="6" t="str">
        <f t="shared" ca="1" si="20"/>
        <v/>
      </c>
      <c r="K161" s="6">
        <f t="shared" si="24"/>
        <v>-1.590000000000021</v>
      </c>
      <c r="L161" s="6">
        <f t="shared" si="21"/>
        <v>0.1127042065757668</v>
      </c>
      <c r="M161" s="6" t="str">
        <f t="shared" si="25"/>
        <v/>
      </c>
      <c r="N161" s="6" t="str">
        <f t="shared" si="26"/>
        <v/>
      </c>
    </row>
    <row r="162" spans="5:14" hidden="1">
      <c r="E162" s="6">
        <f t="shared" si="22"/>
        <v>-1.5800000000000209</v>
      </c>
      <c r="F162" s="6">
        <f t="shared" si="18"/>
        <v>0.11450480025928861</v>
      </c>
      <c r="G162" s="6" t="str">
        <f t="shared" si="19"/>
        <v/>
      </c>
      <c r="H162" s="6" t="str">
        <f t="shared" si="23"/>
        <v/>
      </c>
      <c r="I162" s="6" t="str">
        <f t="shared" ca="1" si="20"/>
        <v/>
      </c>
      <c r="K162" s="6">
        <f t="shared" si="24"/>
        <v>-1.5800000000000209</v>
      </c>
      <c r="L162" s="6">
        <f t="shared" si="21"/>
        <v>0.11450480025928861</v>
      </c>
      <c r="M162" s="6" t="str">
        <f t="shared" si="25"/>
        <v/>
      </c>
      <c r="N162" s="6" t="str">
        <f t="shared" si="26"/>
        <v/>
      </c>
    </row>
    <row r="163" spans="5:14" hidden="1">
      <c r="E163" s="6">
        <f t="shared" si="22"/>
        <v>-1.5700000000000209</v>
      </c>
      <c r="F163" s="6">
        <f t="shared" si="18"/>
        <v>0.11632252789280326</v>
      </c>
      <c r="G163" s="6" t="str">
        <f t="shared" si="19"/>
        <v/>
      </c>
      <c r="H163" s="6" t="str">
        <f t="shared" si="23"/>
        <v/>
      </c>
      <c r="I163" s="6" t="str">
        <f t="shared" ca="1" si="20"/>
        <v/>
      </c>
      <c r="K163" s="6">
        <f t="shared" si="24"/>
        <v>-1.5700000000000209</v>
      </c>
      <c r="L163" s="6">
        <f t="shared" si="21"/>
        <v>0.11632252789280326</v>
      </c>
      <c r="M163" s="6" t="str">
        <f t="shared" si="25"/>
        <v/>
      </c>
      <c r="N163" s="6" t="str">
        <f t="shared" si="26"/>
        <v/>
      </c>
    </row>
    <row r="164" spans="5:14" hidden="1">
      <c r="E164" s="6">
        <f t="shared" si="22"/>
        <v>-1.5600000000000209</v>
      </c>
      <c r="F164" s="6">
        <f t="shared" si="18"/>
        <v>0.11815729505957842</v>
      </c>
      <c r="G164" s="6" t="str">
        <f t="shared" si="19"/>
        <v/>
      </c>
      <c r="H164" s="6" t="str">
        <f t="shared" si="23"/>
        <v/>
      </c>
      <c r="I164" s="6" t="str">
        <f t="shared" ca="1" si="20"/>
        <v/>
      </c>
      <c r="K164" s="6">
        <f t="shared" si="24"/>
        <v>-1.5600000000000209</v>
      </c>
      <c r="L164" s="6">
        <f t="shared" si="21"/>
        <v>0.11815729505957842</v>
      </c>
      <c r="M164" s="6" t="str">
        <f t="shared" si="25"/>
        <v/>
      </c>
      <c r="N164" s="6" t="str">
        <f t="shared" si="26"/>
        <v/>
      </c>
    </row>
    <row r="165" spans="5:14" hidden="1">
      <c r="E165" s="6">
        <f t="shared" si="22"/>
        <v>-1.5500000000000209</v>
      </c>
      <c r="F165" s="6">
        <f t="shared" si="18"/>
        <v>0.12000900069698173</v>
      </c>
      <c r="G165" s="6" t="str">
        <f t="shared" si="19"/>
        <v/>
      </c>
      <c r="H165" s="6" t="str">
        <f t="shared" si="23"/>
        <v/>
      </c>
      <c r="I165" s="6" t="str">
        <f t="shared" ca="1" si="20"/>
        <v/>
      </c>
      <c r="K165" s="6">
        <f t="shared" si="24"/>
        <v>-1.5500000000000209</v>
      </c>
      <c r="L165" s="6">
        <f t="shared" si="21"/>
        <v>0.12000900069698173</v>
      </c>
      <c r="M165" s="6" t="str">
        <f t="shared" si="25"/>
        <v/>
      </c>
      <c r="N165" s="6" t="str">
        <f t="shared" si="26"/>
        <v/>
      </c>
    </row>
    <row r="166" spans="5:14" hidden="1">
      <c r="E166" s="6">
        <f t="shared" si="22"/>
        <v>-1.5400000000000209</v>
      </c>
      <c r="F166" s="6">
        <f t="shared" si="18"/>
        <v>0.12187753703239786</v>
      </c>
      <c r="G166" s="6" t="str">
        <f t="shared" si="19"/>
        <v/>
      </c>
      <c r="H166" s="6" t="str">
        <f t="shared" si="23"/>
        <v/>
      </c>
      <c r="I166" s="6" t="str">
        <f t="shared" ca="1" si="20"/>
        <v/>
      </c>
      <c r="K166" s="6">
        <f t="shared" si="24"/>
        <v>-1.5400000000000209</v>
      </c>
      <c r="L166" s="6">
        <f t="shared" si="21"/>
        <v>0.12187753703239786</v>
      </c>
      <c r="M166" s="6" t="str">
        <f t="shared" si="25"/>
        <v/>
      </c>
      <c r="N166" s="6" t="str">
        <f t="shared" si="26"/>
        <v/>
      </c>
    </row>
    <row r="167" spans="5:14" hidden="1">
      <c r="E167" s="6">
        <f t="shared" si="22"/>
        <v>-1.5300000000000209</v>
      </c>
      <c r="F167" s="6">
        <f t="shared" si="18"/>
        <v>0.12376278952151917</v>
      </c>
      <c r="G167" s="6" t="str">
        <f t="shared" si="19"/>
        <v/>
      </c>
      <c r="H167" s="6" t="str">
        <f t="shared" si="23"/>
        <v/>
      </c>
      <c r="I167" s="6" t="str">
        <f t="shared" ca="1" si="20"/>
        <v/>
      </c>
      <c r="K167" s="6">
        <f t="shared" si="24"/>
        <v>-1.5300000000000209</v>
      </c>
      <c r="L167" s="6">
        <f t="shared" si="21"/>
        <v>0.12376278952151917</v>
      </c>
      <c r="M167" s="6" t="str">
        <f t="shared" si="25"/>
        <v/>
      </c>
      <c r="N167" s="6" t="str">
        <f t="shared" si="26"/>
        <v/>
      </c>
    </row>
    <row r="168" spans="5:14" hidden="1">
      <c r="E168" s="6">
        <f t="shared" si="22"/>
        <v>-1.5200000000000209</v>
      </c>
      <c r="F168" s="6">
        <f t="shared" si="18"/>
        <v>0.12566463678908416</v>
      </c>
      <c r="G168" s="6" t="str">
        <f t="shared" si="19"/>
        <v/>
      </c>
      <c r="H168" s="6" t="str">
        <f t="shared" si="23"/>
        <v/>
      </c>
      <c r="I168" s="6" t="str">
        <f t="shared" ca="1" si="20"/>
        <v/>
      </c>
      <c r="K168" s="6">
        <f t="shared" si="24"/>
        <v>-1.5200000000000209</v>
      </c>
      <c r="L168" s="6">
        <f t="shared" si="21"/>
        <v>0.12566463678908416</v>
      </c>
      <c r="M168" s="6" t="str">
        <f t="shared" si="25"/>
        <v/>
      </c>
      <c r="N168" s="6" t="str">
        <f t="shared" si="26"/>
        <v/>
      </c>
    </row>
    <row r="169" spans="5:14" hidden="1">
      <c r="E169" s="6">
        <f t="shared" si="22"/>
        <v>-1.5100000000000209</v>
      </c>
      <c r="F169" s="6">
        <f t="shared" si="18"/>
        <v>0.12758295057213787</v>
      </c>
      <c r="G169" s="6" t="str">
        <f t="shared" si="19"/>
        <v/>
      </c>
      <c r="H169" s="6" t="str">
        <f t="shared" si="23"/>
        <v/>
      </c>
      <c r="I169" s="6" t="str">
        <f t="shared" ca="1" si="20"/>
        <v/>
      </c>
      <c r="K169" s="6">
        <f t="shared" si="24"/>
        <v>-1.5100000000000209</v>
      </c>
      <c r="L169" s="6">
        <f t="shared" si="21"/>
        <v>0.12758295057213787</v>
      </c>
      <c r="M169" s="6" t="str">
        <f t="shared" si="25"/>
        <v/>
      </c>
      <c r="N169" s="6" t="str">
        <f t="shared" si="26"/>
        <v/>
      </c>
    </row>
    <row r="170" spans="5:14" hidden="1">
      <c r="E170" s="6">
        <f t="shared" si="22"/>
        <v>-1.5000000000000209</v>
      </c>
      <c r="F170" s="6">
        <f t="shared" si="18"/>
        <v>0.12951759566588769</v>
      </c>
      <c r="G170" s="6" t="str">
        <f t="shared" si="19"/>
        <v/>
      </c>
      <c r="H170" s="6" t="str">
        <f t="shared" si="23"/>
        <v/>
      </c>
      <c r="I170" s="6" t="str">
        <f t="shared" ca="1" si="20"/>
        <v/>
      </c>
      <c r="K170" s="6">
        <f t="shared" si="24"/>
        <v>-1.5000000000000209</v>
      </c>
      <c r="L170" s="6">
        <f t="shared" si="21"/>
        <v>0.12951759566588769</v>
      </c>
      <c r="M170" s="6" t="str">
        <f t="shared" si="25"/>
        <v/>
      </c>
      <c r="N170" s="6" t="str">
        <f t="shared" si="26"/>
        <v/>
      </c>
    </row>
    <row r="171" spans="5:14" hidden="1">
      <c r="E171" s="6">
        <f t="shared" si="22"/>
        <v>-1.4900000000000209</v>
      </c>
      <c r="F171" s="6">
        <f t="shared" si="18"/>
        <v>0.13146842987222696</v>
      </c>
      <c r="G171" s="6" t="str">
        <f t="shared" si="19"/>
        <v/>
      </c>
      <c r="H171" s="6" t="str">
        <f t="shared" si="23"/>
        <v/>
      </c>
      <c r="I171" s="6" t="str">
        <f t="shared" ca="1" si="20"/>
        <v/>
      </c>
      <c r="K171" s="6">
        <f t="shared" si="24"/>
        <v>-1.4900000000000209</v>
      </c>
      <c r="L171" s="6">
        <f t="shared" si="21"/>
        <v>0.13146842987222696</v>
      </c>
      <c r="M171" s="6" t="str">
        <f t="shared" si="25"/>
        <v/>
      </c>
      <c r="N171" s="6" t="str">
        <f t="shared" si="26"/>
        <v/>
      </c>
    </row>
    <row r="172" spans="5:14" hidden="1">
      <c r="E172" s="6">
        <f t="shared" si="22"/>
        <v>-1.4800000000000209</v>
      </c>
      <c r="F172" s="6">
        <f t="shared" si="18"/>
        <v>0.1334353039509982</v>
      </c>
      <c r="G172" s="6" t="str">
        <f t="shared" si="19"/>
        <v/>
      </c>
      <c r="H172" s="6" t="str">
        <f t="shared" si="23"/>
        <v/>
      </c>
      <c r="I172" s="6" t="str">
        <f t="shared" ca="1" si="20"/>
        <v/>
      </c>
      <c r="K172" s="6">
        <f t="shared" si="24"/>
        <v>-1.4800000000000209</v>
      </c>
      <c r="L172" s="6">
        <f t="shared" si="21"/>
        <v>0.1334353039509982</v>
      </c>
      <c r="M172" s="6" t="str">
        <f t="shared" si="25"/>
        <v/>
      </c>
      <c r="N172" s="6" t="str">
        <f t="shared" si="26"/>
        <v/>
      </c>
    </row>
    <row r="173" spans="5:14" hidden="1">
      <c r="E173" s="6">
        <f t="shared" si="22"/>
        <v>-1.4700000000000208</v>
      </c>
      <c r="F173" s="6">
        <f t="shared" si="18"/>
        <v>0.13541806157406713</v>
      </c>
      <c r="G173" s="6" t="str">
        <f t="shared" si="19"/>
        <v/>
      </c>
      <c r="H173" s="6" t="str">
        <f t="shared" si="23"/>
        <v/>
      </c>
      <c r="I173" s="6" t="str">
        <f t="shared" ca="1" si="20"/>
        <v/>
      </c>
      <c r="K173" s="6">
        <f t="shared" si="24"/>
        <v>-1.4700000000000208</v>
      </c>
      <c r="L173" s="6">
        <f t="shared" si="21"/>
        <v>0.13541806157406713</v>
      </c>
      <c r="M173" s="6" t="str">
        <f t="shared" si="25"/>
        <v/>
      </c>
      <c r="N173" s="6" t="str">
        <f t="shared" si="26"/>
        <v/>
      </c>
    </row>
    <row r="174" spans="5:14" hidden="1">
      <c r="E174" s="6">
        <f t="shared" si="22"/>
        <v>-1.4600000000000208</v>
      </c>
      <c r="F174" s="6">
        <f t="shared" si="18"/>
        <v>0.13741653928227759</v>
      </c>
      <c r="G174" s="6" t="str">
        <f t="shared" si="19"/>
        <v/>
      </c>
      <c r="H174" s="6" t="str">
        <f t="shared" si="23"/>
        <v/>
      </c>
      <c r="I174" s="6" t="str">
        <f t="shared" ca="1" si="20"/>
        <v/>
      </c>
      <c r="K174" s="6">
        <f t="shared" si="24"/>
        <v>-1.4600000000000208</v>
      </c>
      <c r="L174" s="6">
        <f t="shared" si="21"/>
        <v>0.13741653928227759</v>
      </c>
      <c r="M174" s="6" t="str">
        <f t="shared" si="25"/>
        <v/>
      </c>
      <c r="N174" s="6" t="str">
        <f t="shared" si="26"/>
        <v/>
      </c>
    </row>
    <row r="175" spans="5:14" hidden="1">
      <c r="E175" s="6">
        <f t="shared" si="22"/>
        <v>-1.4500000000000208</v>
      </c>
      <c r="F175" s="6">
        <f t="shared" si="18"/>
        <v>0.13943056644535604</v>
      </c>
      <c r="G175" s="6" t="str">
        <f t="shared" si="19"/>
        <v/>
      </c>
      <c r="H175" s="6" t="str">
        <f t="shared" si="23"/>
        <v/>
      </c>
      <c r="I175" s="6" t="str">
        <f t="shared" ca="1" si="20"/>
        <v/>
      </c>
      <c r="K175" s="6">
        <f t="shared" si="24"/>
        <v>-1.4500000000000208</v>
      </c>
      <c r="L175" s="6">
        <f t="shared" si="21"/>
        <v>0.13943056644535604</v>
      </c>
      <c r="M175" s="6" t="str">
        <f t="shared" si="25"/>
        <v/>
      </c>
      <c r="N175" s="6" t="str">
        <f t="shared" si="26"/>
        <v/>
      </c>
    </row>
    <row r="176" spans="5:14" hidden="1">
      <c r="E176" s="6">
        <f t="shared" si="22"/>
        <v>-1.4400000000000208</v>
      </c>
      <c r="F176" s="6">
        <f t="shared" si="18"/>
        <v>0.14145996522483456</v>
      </c>
      <c r="G176" s="6" t="str">
        <f t="shared" si="19"/>
        <v/>
      </c>
      <c r="H176" s="6" t="str">
        <f t="shared" si="23"/>
        <v/>
      </c>
      <c r="I176" s="6" t="str">
        <f t="shared" ca="1" si="20"/>
        <v/>
      </c>
      <c r="K176" s="6">
        <f t="shared" si="24"/>
        <v>-1.4400000000000208</v>
      </c>
      <c r="L176" s="6">
        <f t="shared" si="21"/>
        <v>0.14145996522483456</v>
      </c>
      <c r="M176" s="6" t="str">
        <f t="shared" si="25"/>
        <v/>
      </c>
      <c r="N176" s="6" t="str">
        <f t="shared" si="26"/>
        <v/>
      </c>
    </row>
    <row r="177" spans="5:14" hidden="1">
      <c r="E177" s="6">
        <f t="shared" si="22"/>
        <v>-1.4300000000000208</v>
      </c>
      <c r="F177" s="6">
        <f t="shared" si="18"/>
        <v>0.14350455054005812</v>
      </c>
      <c r="G177" s="6" t="str">
        <f t="shared" si="19"/>
        <v/>
      </c>
      <c r="H177" s="6" t="str">
        <f t="shared" si="23"/>
        <v/>
      </c>
      <c r="I177" s="6" t="str">
        <f t="shared" ca="1" si="20"/>
        <v/>
      </c>
      <c r="K177" s="6">
        <f t="shared" si="24"/>
        <v>-1.4300000000000208</v>
      </c>
      <c r="L177" s="6">
        <f t="shared" si="21"/>
        <v>0.14350455054005812</v>
      </c>
      <c r="M177" s="6" t="str">
        <f t="shared" si="25"/>
        <v/>
      </c>
      <c r="N177" s="6" t="str">
        <f t="shared" si="26"/>
        <v/>
      </c>
    </row>
    <row r="178" spans="5:14" hidden="1">
      <c r="E178" s="6">
        <f t="shared" si="22"/>
        <v>-1.4200000000000208</v>
      </c>
      <c r="F178" s="6">
        <f t="shared" si="18"/>
        <v>0.14556413003734331</v>
      </c>
      <c r="G178" s="6" t="str">
        <f t="shared" si="19"/>
        <v/>
      </c>
      <c r="H178" s="6" t="str">
        <f t="shared" si="23"/>
        <v/>
      </c>
      <c r="I178" s="6" t="str">
        <f t="shared" ca="1" si="20"/>
        <v/>
      </c>
      <c r="K178" s="6">
        <f t="shared" si="24"/>
        <v>-1.4200000000000208</v>
      </c>
      <c r="L178" s="6">
        <f t="shared" si="21"/>
        <v>0.14556413003734331</v>
      </c>
      <c r="M178" s="6" t="str">
        <f t="shared" si="25"/>
        <v/>
      </c>
      <c r="N178" s="6" t="str">
        <f t="shared" si="26"/>
        <v/>
      </c>
    </row>
    <row r="179" spans="5:14" hidden="1">
      <c r="E179" s="6">
        <f t="shared" si="22"/>
        <v>-1.4100000000000208</v>
      </c>
      <c r="F179" s="6">
        <f t="shared" si="18"/>
        <v>0.14763850406235141</v>
      </c>
      <c r="G179" s="6" t="str">
        <f t="shared" si="19"/>
        <v/>
      </c>
      <c r="H179" s="6" t="str">
        <f t="shared" si="23"/>
        <v/>
      </c>
      <c r="I179" s="6" t="str">
        <f t="shared" ca="1" si="20"/>
        <v/>
      </c>
      <c r="K179" s="6">
        <f t="shared" si="24"/>
        <v>-1.4100000000000208</v>
      </c>
      <c r="L179" s="6">
        <f t="shared" si="21"/>
        <v>0.14763850406235141</v>
      </c>
      <c r="M179" s="6" t="str">
        <f t="shared" si="25"/>
        <v/>
      </c>
      <c r="N179" s="6" t="str">
        <f t="shared" si="26"/>
        <v/>
      </c>
    </row>
    <row r="180" spans="5:14" hidden="1">
      <c r="E180" s="6">
        <f t="shared" si="22"/>
        <v>-1.4000000000000208</v>
      </c>
      <c r="F180" s="6">
        <f t="shared" si="18"/>
        <v>0.14972746563574052</v>
      </c>
      <c r="G180" s="6" t="str">
        <f t="shared" si="19"/>
        <v/>
      </c>
      <c r="H180" s="6" t="str">
        <f t="shared" si="23"/>
        <v/>
      </c>
      <c r="I180" s="6" t="str">
        <f t="shared" ca="1" si="20"/>
        <v/>
      </c>
      <c r="K180" s="6">
        <f t="shared" si="24"/>
        <v>-1.4000000000000208</v>
      </c>
      <c r="L180" s="6">
        <f t="shared" si="21"/>
        <v>0.14972746563574052</v>
      </c>
      <c r="M180" s="6" t="str">
        <f t="shared" si="25"/>
        <v/>
      </c>
      <c r="N180" s="6" t="str">
        <f t="shared" si="26"/>
        <v/>
      </c>
    </row>
    <row r="181" spans="5:14" hidden="1">
      <c r="E181" s="6">
        <f t="shared" si="22"/>
        <v>-1.3900000000000208</v>
      </c>
      <c r="F181" s="6">
        <f t="shared" si="18"/>
        <v>0.1518308004321573</v>
      </c>
      <c r="G181" s="6" t="str">
        <f t="shared" si="19"/>
        <v/>
      </c>
      <c r="H181" s="6" t="str">
        <f t="shared" si="23"/>
        <v/>
      </c>
      <c r="I181" s="6" t="str">
        <f t="shared" ca="1" si="20"/>
        <v/>
      </c>
      <c r="K181" s="6">
        <f t="shared" si="24"/>
        <v>-1.3900000000000208</v>
      </c>
      <c r="L181" s="6">
        <f t="shared" si="21"/>
        <v>0.1518308004321573</v>
      </c>
      <c r="M181" s="6" t="str">
        <f t="shared" si="25"/>
        <v/>
      </c>
      <c r="N181" s="6" t="str">
        <f t="shared" si="26"/>
        <v/>
      </c>
    </row>
    <row r="182" spans="5:14" hidden="1">
      <c r="E182" s="6">
        <f t="shared" si="22"/>
        <v>-1.3800000000000208</v>
      </c>
      <c r="F182" s="6">
        <f t="shared" si="18"/>
        <v>0.15394828676262928</v>
      </c>
      <c r="G182" s="6" t="str">
        <f t="shared" si="19"/>
        <v/>
      </c>
      <c r="H182" s="6" t="str">
        <f t="shared" si="23"/>
        <v/>
      </c>
      <c r="I182" s="6" t="str">
        <f t="shared" ca="1" si="20"/>
        <v/>
      </c>
      <c r="K182" s="6">
        <f t="shared" si="24"/>
        <v>-1.3800000000000208</v>
      </c>
      <c r="L182" s="6">
        <f t="shared" si="21"/>
        <v>0.15394828676262928</v>
      </c>
      <c r="M182" s="6" t="str">
        <f t="shared" si="25"/>
        <v/>
      </c>
      <c r="N182" s="6" t="str">
        <f t="shared" si="26"/>
        <v/>
      </c>
    </row>
    <row r="183" spans="5:14" hidden="1">
      <c r="E183" s="6">
        <f t="shared" si="22"/>
        <v>-1.3700000000000208</v>
      </c>
      <c r="F183" s="6">
        <f t="shared" si="18"/>
        <v>0.15607969556041643</v>
      </c>
      <c r="G183" s="6" t="str">
        <f t="shared" si="19"/>
        <v/>
      </c>
      <c r="H183" s="6" t="str">
        <f t="shared" si="23"/>
        <v/>
      </c>
      <c r="I183" s="6" t="str">
        <f t="shared" ca="1" si="20"/>
        <v/>
      </c>
      <c r="K183" s="6">
        <f t="shared" si="24"/>
        <v>-1.3700000000000208</v>
      </c>
      <c r="L183" s="6">
        <f t="shared" si="21"/>
        <v>0.15607969556041643</v>
      </c>
      <c r="M183" s="6" t="str">
        <f t="shared" si="25"/>
        <v/>
      </c>
      <c r="N183" s="6" t="str">
        <f t="shared" si="26"/>
        <v/>
      </c>
    </row>
    <row r="184" spans="5:14" hidden="1">
      <c r="E184" s="6">
        <f t="shared" si="22"/>
        <v>-1.3600000000000207</v>
      </c>
      <c r="F184" s="6">
        <f t="shared" si="18"/>
        <v>0.15822479037037859</v>
      </c>
      <c r="G184" s="6" t="str">
        <f t="shared" si="19"/>
        <v/>
      </c>
      <c r="H184" s="6" t="str">
        <f t="shared" si="23"/>
        <v/>
      </c>
      <c r="I184" s="6" t="str">
        <f t="shared" ca="1" si="20"/>
        <v/>
      </c>
      <c r="K184" s="6">
        <f t="shared" si="24"/>
        <v>-1.3600000000000207</v>
      </c>
      <c r="L184" s="6">
        <f t="shared" si="21"/>
        <v>0.15822479037037859</v>
      </c>
      <c r="M184" s="6" t="str">
        <f t="shared" si="25"/>
        <v/>
      </c>
      <c r="N184" s="6" t="str">
        <f t="shared" si="26"/>
        <v/>
      </c>
    </row>
    <row r="185" spans="5:14" hidden="1">
      <c r="E185" s="6">
        <f t="shared" si="22"/>
        <v>-1.3500000000000207</v>
      </c>
      <c r="F185" s="6">
        <f t="shared" si="18"/>
        <v>0.16038332734191513</v>
      </c>
      <c r="G185" s="6" t="str">
        <f t="shared" si="19"/>
        <v/>
      </c>
      <c r="H185" s="6" t="str">
        <f t="shared" si="23"/>
        <v/>
      </c>
      <c r="I185" s="6" t="str">
        <f t="shared" ca="1" si="20"/>
        <v/>
      </c>
      <c r="K185" s="6">
        <f t="shared" si="24"/>
        <v>-1.3500000000000207</v>
      </c>
      <c r="L185" s="6">
        <f t="shared" si="21"/>
        <v>0.16038332734191513</v>
      </c>
      <c r="M185" s="6" t="str">
        <f t="shared" si="25"/>
        <v/>
      </c>
      <c r="N185" s="6" t="str">
        <f t="shared" si="26"/>
        <v/>
      </c>
    </row>
    <row r="186" spans="5:14" hidden="1">
      <c r="E186" s="6">
        <f t="shared" si="22"/>
        <v>-1.3400000000000207</v>
      </c>
      <c r="F186" s="6">
        <f t="shared" si="18"/>
        <v>0.16255505522552963</v>
      </c>
      <c r="G186" s="6" t="str">
        <f t="shared" si="19"/>
        <v/>
      </c>
      <c r="H186" s="6" t="str">
        <f t="shared" si="23"/>
        <v/>
      </c>
      <c r="I186" s="6" t="str">
        <f t="shared" ca="1" si="20"/>
        <v/>
      </c>
      <c r="K186" s="6">
        <f t="shared" si="24"/>
        <v>-1.3400000000000207</v>
      </c>
      <c r="L186" s="6">
        <f t="shared" si="21"/>
        <v>0.16255505522552963</v>
      </c>
      <c r="M186" s="6" t="str">
        <f t="shared" si="25"/>
        <v/>
      </c>
      <c r="N186" s="6" t="str">
        <f t="shared" si="26"/>
        <v/>
      </c>
    </row>
    <row r="187" spans="5:14" hidden="1">
      <c r="E187" s="6">
        <f t="shared" si="22"/>
        <v>-1.3300000000000207</v>
      </c>
      <c r="F187" s="6">
        <f t="shared" si="18"/>
        <v>0.16473971537307228</v>
      </c>
      <c r="G187" s="6" t="str">
        <f t="shared" si="19"/>
        <v/>
      </c>
      <c r="H187" s="6" t="str">
        <f t="shared" si="23"/>
        <v/>
      </c>
      <c r="I187" s="6" t="str">
        <f t="shared" ca="1" si="20"/>
        <v/>
      </c>
      <c r="K187" s="6">
        <f t="shared" si="24"/>
        <v>-1.3300000000000207</v>
      </c>
      <c r="L187" s="6">
        <f t="shared" si="21"/>
        <v>0.16473971537307228</v>
      </c>
      <c r="M187" s="6" t="str">
        <f t="shared" si="25"/>
        <v/>
      </c>
      <c r="N187" s="6" t="str">
        <f t="shared" si="26"/>
        <v/>
      </c>
    </row>
    <row r="188" spans="5:14" hidden="1">
      <c r="E188" s="6">
        <f t="shared" si="22"/>
        <v>-1.3200000000000207</v>
      </c>
      <c r="F188" s="6">
        <f t="shared" si="18"/>
        <v>0.16693704174170929</v>
      </c>
      <c r="G188" s="6" t="str">
        <f t="shared" si="19"/>
        <v/>
      </c>
      <c r="H188" s="6" t="str">
        <f t="shared" si="23"/>
        <v/>
      </c>
      <c r="I188" s="6" t="str">
        <f t="shared" ca="1" si="20"/>
        <v/>
      </c>
      <c r="K188" s="6">
        <f t="shared" si="24"/>
        <v>-1.3200000000000207</v>
      </c>
      <c r="L188" s="6">
        <f t="shared" si="21"/>
        <v>0.16693704174170929</v>
      </c>
      <c r="M188" s="6" t="str">
        <f t="shared" si="25"/>
        <v/>
      </c>
      <c r="N188" s="6" t="str">
        <f t="shared" si="26"/>
        <v/>
      </c>
    </row>
    <row r="189" spans="5:14" hidden="1">
      <c r="E189" s="6">
        <f t="shared" si="22"/>
        <v>-1.3100000000000207</v>
      </c>
      <c r="F189" s="6">
        <f t="shared" si="18"/>
        <v>0.16914676090166783</v>
      </c>
      <c r="G189" s="6" t="str">
        <f t="shared" si="19"/>
        <v/>
      </c>
      <c r="H189" s="6" t="str">
        <f t="shared" si="23"/>
        <v/>
      </c>
      <c r="I189" s="6" t="str">
        <f t="shared" ca="1" si="20"/>
        <v/>
      </c>
      <c r="K189" s="6">
        <f t="shared" si="24"/>
        <v>-1.3100000000000207</v>
      </c>
      <c r="L189" s="6">
        <f t="shared" si="21"/>
        <v>0.16914676090166783</v>
      </c>
      <c r="M189" s="6" t="str">
        <f t="shared" si="25"/>
        <v/>
      </c>
      <c r="N189" s="6" t="str">
        <f t="shared" si="26"/>
        <v/>
      </c>
    </row>
    <row r="190" spans="5:14" hidden="1">
      <c r="E190" s="6">
        <f t="shared" si="22"/>
        <v>-1.3000000000000207</v>
      </c>
      <c r="F190" s="6">
        <f t="shared" si="18"/>
        <v>0.17136859204780275</v>
      </c>
      <c r="G190" s="6" t="str">
        <f t="shared" si="19"/>
        <v/>
      </c>
      <c r="H190" s="6" t="str">
        <f t="shared" si="23"/>
        <v/>
      </c>
      <c r="I190" s="6" t="str">
        <f t="shared" ca="1" si="20"/>
        <v/>
      </c>
      <c r="K190" s="6">
        <f t="shared" si="24"/>
        <v>-1.3000000000000207</v>
      </c>
      <c r="L190" s="6">
        <f t="shared" si="21"/>
        <v>0.17136859204780275</v>
      </c>
      <c r="M190" s="6" t="str">
        <f t="shared" si="25"/>
        <v/>
      </c>
      <c r="N190" s="6" t="str">
        <f t="shared" si="26"/>
        <v/>
      </c>
    </row>
    <row r="191" spans="5:14" hidden="1">
      <c r="E191" s="6">
        <f t="shared" si="22"/>
        <v>-1.2900000000000207</v>
      </c>
      <c r="F191" s="6">
        <f t="shared" si="18"/>
        <v>0.17360224701502835</v>
      </c>
      <c r="G191" s="6" t="str">
        <f t="shared" si="19"/>
        <v/>
      </c>
      <c r="H191" s="6" t="str">
        <f t="shared" si="23"/>
        <v/>
      </c>
      <c r="I191" s="6" t="str">
        <f t="shared" ca="1" si="20"/>
        <v/>
      </c>
      <c r="K191" s="6">
        <f t="shared" si="24"/>
        <v>-1.2900000000000207</v>
      </c>
      <c r="L191" s="6">
        <f t="shared" si="21"/>
        <v>0.17360224701502835</v>
      </c>
      <c r="M191" s="6" t="str">
        <f t="shared" si="25"/>
        <v/>
      </c>
      <c r="N191" s="6" t="str">
        <f t="shared" si="26"/>
        <v/>
      </c>
    </row>
    <row r="192" spans="5:14" hidden="1">
      <c r="E192" s="6">
        <f t="shared" si="22"/>
        <v>-1.2800000000000207</v>
      </c>
      <c r="F192" s="6">
        <f t="shared" si="18"/>
        <v>0.17584743029765773</v>
      </c>
      <c r="G192" s="6" t="str">
        <f t="shared" si="19"/>
        <v/>
      </c>
      <c r="H192" s="6" t="str">
        <f t="shared" si="23"/>
        <v/>
      </c>
      <c r="I192" s="6" t="str">
        <f t="shared" ca="1" si="20"/>
        <v/>
      </c>
      <c r="K192" s="6">
        <f t="shared" si="24"/>
        <v>-1.2800000000000207</v>
      </c>
      <c r="L192" s="6">
        <f t="shared" si="21"/>
        <v>0.17584743029765773</v>
      </c>
      <c r="M192" s="6" t="str">
        <f t="shared" si="25"/>
        <v/>
      </c>
      <c r="N192" s="6" t="str">
        <f t="shared" si="26"/>
        <v/>
      </c>
    </row>
    <row r="193" spans="5:14" hidden="1">
      <c r="E193" s="6">
        <f t="shared" si="22"/>
        <v>-1.2700000000000207</v>
      </c>
      <c r="F193" s="6">
        <f t="shared" si="18"/>
        <v>0.17810383907268892</v>
      </c>
      <c r="G193" s="6" t="str">
        <f t="shared" si="19"/>
        <v/>
      </c>
      <c r="H193" s="6" t="str">
        <f t="shared" si="23"/>
        <v/>
      </c>
      <c r="I193" s="6" t="str">
        <f t="shared" ca="1" si="20"/>
        <v/>
      </c>
      <c r="K193" s="6">
        <f t="shared" si="24"/>
        <v>-1.2700000000000207</v>
      </c>
      <c r="L193" s="6">
        <f t="shared" si="21"/>
        <v>0.17810383907268892</v>
      </c>
      <c r="M193" s="6" t="str">
        <f t="shared" si="25"/>
        <v/>
      </c>
      <c r="N193" s="6" t="str">
        <f t="shared" si="26"/>
        <v/>
      </c>
    </row>
    <row r="194" spans="5:14" hidden="1">
      <c r="E194" s="6">
        <f t="shared" si="22"/>
        <v>-1.2600000000000207</v>
      </c>
      <c r="F194" s="6">
        <f t="shared" si="18"/>
        <v>0.18037116322707564</v>
      </c>
      <c r="G194" s="6" t="str">
        <f t="shared" si="19"/>
        <v/>
      </c>
      <c r="H194" s="6" t="str">
        <f t="shared" si="23"/>
        <v/>
      </c>
      <c r="I194" s="6" t="str">
        <f t="shared" ca="1" si="20"/>
        <v/>
      </c>
      <c r="K194" s="6">
        <f t="shared" si="24"/>
        <v>-1.2600000000000207</v>
      </c>
      <c r="L194" s="6">
        <f t="shared" si="21"/>
        <v>0.18037116322707564</v>
      </c>
      <c r="M194" s="6" t="str">
        <f t="shared" si="25"/>
        <v/>
      </c>
      <c r="N194" s="6" t="str">
        <f t="shared" si="26"/>
        <v/>
      </c>
    </row>
    <row r="195" spans="5:14" hidden="1">
      <c r="E195" s="6">
        <f t="shared" si="22"/>
        <v>-1.2500000000000207</v>
      </c>
      <c r="F195" s="6">
        <f t="shared" si="18"/>
        <v>0.1826490853890172</v>
      </c>
      <c r="G195" s="6" t="str">
        <f t="shared" si="19"/>
        <v/>
      </c>
      <c r="H195" s="6" t="str">
        <f t="shared" si="23"/>
        <v/>
      </c>
      <c r="I195" s="6" t="str">
        <f t="shared" ca="1" si="20"/>
        <v/>
      </c>
      <c r="K195" s="6">
        <f t="shared" si="24"/>
        <v>-1.2500000000000207</v>
      </c>
      <c r="L195" s="6">
        <f t="shared" si="21"/>
        <v>0.1826490853890172</v>
      </c>
      <c r="M195" s="6" t="str">
        <f t="shared" si="25"/>
        <v/>
      </c>
      <c r="N195" s="6" t="str">
        <f t="shared" si="26"/>
        <v/>
      </c>
    </row>
    <row r="196" spans="5:14" hidden="1">
      <c r="E196" s="6">
        <f t="shared" si="22"/>
        <v>-1.2400000000000206</v>
      </c>
      <c r="F196" s="6">
        <f t="shared" si="18"/>
        <v>0.18493728096330059</v>
      </c>
      <c r="G196" s="6" t="str">
        <f t="shared" si="19"/>
        <v/>
      </c>
      <c r="H196" s="6" t="str">
        <f t="shared" si="23"/>
        <v/>
      </c>
      <c r="I196" s="6" t="str">
        <f t="shared" ca="1" si="20"/>
        <v/>
      </c>
      <c r="K196" s="6">
        <f t="shared" si="24"/>
        <v>-1.2400000000000206</v>
      </c>
      <c r="L196" s="6">
        <f t="shared" si="21"/>
        <v>0.18493728096330059</v>
      </c>
      <c r="M196" s="6" t="str">
        <f t="shared" si="25"/>
        <v/>
      </c>
      <c r="N196" s="6" t="str">
        <f t="shared" si="26"/>
        <v/>
      </c>
    </row>
    <row r="197" spans="5:14" hidden="1">
      <c r="E197" s="6">
        <f t="shared" si="22"/>
        <v>-1.2300000000000206</v>
      </c>
      <c r="F197" s="6">
        <f t="shared" si="18"/>
        <v>0.18723541817072478</v>
      </c>
      <c r="G197" s="6" t="str">
        <f t="shared" si="19"/>
        <v/>
      </c>
      <c r="H197" s="6" t="str">
        <f t="shared" si="23"/>
        <v/>
      </c>
      <c r="I197" s="6" t="str">
        <f t="shared" ca="1" si="20"/>
        <v/>
      </c>
      <c r="K197" s="6">
        <f t="shared" si="24"/>
        <v>-1.2300000000000206</v>
      </c>
      <c r="L197" s="6">
        <f t="shared" si="21"/>
        <v>0.18723541817072478</v>
      </c>
      <c r="M197" s="6" t="str">
        <f t="shared" si="25"/>
        <v/>
      </c>
      <c r="N197" s="6" t="str">
        <f t="shared" si="26"/>
        <v/>
      </c>
    </row>
    <row r="198" spans="5:14" hidden="1">
      <c r="E198" s="6">
        <f t="shared" si="22"/>
        <v>-1.2200000000000206</v>
      </c>
      <c r="F198" s="6">
        <f t="shared" si="18"/>
        <v>0.18954315809163547</v>
      </c>
      <c r="G198" s="6" t="str">
        <f t="shared" si="19"/>
        <v/>
      </c>
      <c r="H198" s="6" t="str">
        <f t="shared" si="23"/>
        <v/>
      </c>
      <c r="I198" s="6" t="str">
        <f t="shared" ca="1" si="20"/>
        <v/>
      </c>
      <c r="K198" s="6">
        <f t="shared" si="24"/>
        <v>-1.2200000000000206</v>
      </c>
      <c r="L198" s="6">
        <f t="shared" si="21"/>
        <v>0.18954315809163547</v>
      </c>
      <c r="M198" s="6" t="str">
        <f t="shared" si="25"/>
        <v/>
      </c>
      <c r="N198" s="6" t="str">
        <f t="shared" si="26"/>
        <v/>
      </c>
    </row>
    <row r="199" spans="5:14" hidden="1">
      <c r="E199" s="6">
        <f t="shared" si="22"/>
        <v>-1.2100000000000206</v>
      </c>
      <c r="F199" s="6">
        <f t="shared" si="18"/>
        <v>0.19186015471359458</v>
      </c>
      <c r="G199" s="6" t="str">
        <f t="shared" si="19"/>
        <v/>
      </c>
      <c r="H199" s="6" t="str">
        <f t="shared" si="23"/>
        <v/>
      </c>
      <c r="I199" s="6" t="str">
        <f t="shared" ca="1" si="20"/>
        <v/>
      </c>
      <c r="K199" s="6">
        <f t="shared" si="24"/>
        <v>-1.2100000000000206</v>
      </c>
      <c r="L199" s="6">
        <f t="shared" si="21"/>
        <v>0.19186015471359458</v>
      </c>
      <c r="M199" s="6" t="str">
        <f t="shared" si="25"/>
        <v/>
      </c>
      <c r="N199" s="6" t="str">
        <f t="shared" si="26"/>
        <v/>
      </c>
    </row>
    <row r="200" spans="5:14" hidden="1">
      <c r="E200" s="6">
        <f t="shared" si="22"/>
        <v>-1.2000000000000206</v>
      </c>
      <c r="F200" s="6">
        <f t="shared" si="18"/>
        <v>0.19418605498320815</v>
      </c>
      <c r="G200" s="6" t="str">
        <f t="shared" si="19"/>
        <v/>
      </c>
      <c r="H200" s="6" t="str">
        <f t="shared" si="23"/>
        <v/>
      </c>
      <c r="I200" s="6" t="str">
        <f t="shared" ca="1" si="20"/>
        <v/>
      </c>
      <c r="K200" s="6">
        <f t="shared" si="24"/>
        <v>-1.2000000000000206</v>
      </c>
      <c r="L200" s="6">
        <f t="shared" si="21"/>
        <v>0.19418605498320815</v>
      </c>
      <c r="M200" s="6" t="str">
        <f t="shared" si="25"/>
        <v/>
      </c>
      <c r="N200" s="6" t="str">
        <f t="shared" si="26"/>
        <v/>
      </c>
    </row>
    <row r="201" spans="5:14" hidden="1">
      <c r="E201" s="6">
        <f t="shared" si="22"/>
        <v>-1.1900000000000206</v>
      </c>
      <c r="F201" s="6">
        <f t="shared" si="18"/>
        <v>0.19652049886213172</v>
      </c>
      <c r="G201" s="6" t="str">
        <f t="shared" si="19"/>
        <v/>
      </c>
      <c r="H201" s="6" t="str">
        <f t="shared" si="23"/>
        <v/>
      </c>
      <c r="I201" s="6" t="str">
        <f t="shared" ca="1" si="20"/>
        <v/>
      </c>
      <c r="K201" s="6">
        <f t="shared" si="24"/>
        <v>-1.1900000000000206</v>
      </c>
      <c r="L201" s="6">
        <f t="shared" si="21"/>
        <v>0.19652049886213172</v>
      </c>
      <c r="M201" s="6" t="str">
        <f t="shared" si="25"/>
        <v/>
      </c>
      <c r="N201" s="6" t="str">
        <f t="shared" si="26"/>
        <v/>
      </c>
    </row>
    <row r="202" spans="5:14" hidden="1">
      <c r="E202" s="6">
        <f t="shared" si="22"/>
        <v>-1.1800000000000206</v>
      </c>
      <c r="F202" s="6">
        <f t="shared" si="18"/>
        <v>0.19886311938727108</v>
      </c>
      <c r="G202" s="6" t="str">
        <f t="shared" si="19"/>
        <v/>
      </c>
      <c r="H202" s="6" t="str">
        <f t="shared" si="23"/>
        <v/>
      </c>
      <c r="I202" s="6" t="str">
        <f t="shared" ca="1" si="20"/>
        <v/>
      </c>
      <c r="K202" s="6">
        <f t="shared" si="24"/>
        <v>-1.1800000000000206</v>
      </c>
      <c r="L202" s="6">
        <f t="shared" si="21"/>
        <v>0.19886311938727108</v>
      </c>
      <c r="M202" s="6" t="str">
        <f t="shared" si="25"/>
        <v/>
      </c>
      <c r="N202" s="6" t="str">
        <f t="shared" si="26"/>
        <v/>
      </c>
    </row>
    <row r="203" spans="5:14" hidden="1">
      <c r="E203" s="6">
        <f t="shared" si="22"/>
        <v>-1.1700000000000206</v>
      </c>
      <c r="F203" s="6">
        <f t="shared" si="18"/>
        <v>0.20121354273519254</v>
      </c>
      <c r="G203" s="6" t="str">
        <f t="shared" si="19"/>
        <v/>
      </c>
      <c r="H203" s="6" t="str">
        <f t="shared" si="23"/>
        <v/>
      </c>
      <c r="I203" s="6" t="str">
        <f t="shared" ca="1" si="20"/>
        <v/>
      </c>
      <c r="K203" s="6">
        <f t="shared" si="24"/>
        <v>-1.1700000000000206</v>
      </c>
      <c r="L203" s="6">
        <f t="shared" si="21"/>
        <v>0.20121354273519254</v>
      </c>
      <c r="M203" s="6" t="str">
        <f t="shared" si="25"/>
        <v/>
      </c>
      <c r="N203" s="6" t="str">
        <f t="shared" si="26"/>
        <v/>
      </c>
    </row>
    <row r="204" spans="5:14" hidden="1">
      <c r="E204" s="6">
        <f t="shared" si="22"/>
        <v>-1.1600000000000206</v>
      </c>
      <c r="F204" s="6">
        <f t="shared" si="18"/>
        <v>0.20357138829075461</v>
      </c>
      <c r="G204" s="6" t="str">
        <f t="shared" si="19"/>
        <v/>
      </c>
      <c r="H204" s="6" t="str">
        <f t="shared" si="23"/>
        <v/>
      </c>
      <c r="I204" s="6" t="str">
        <f t="shared" ca="1" si="20"/>
        <v/>
      </c>
      <c r="K204" s="6">
        <f t="shared" si="24"/>
        <v>-1.1600000000000206</v>
      </c>
      <c r="L204" s="6">
        <f t="shared" si="21"/>
        <v>0.20357138829075461</v>
      </c>
      <c r="M204" s="6" t="str">
        <f t="shared" si="25"/>
        <v/>
      </c>
      <c r="N204" s="6" t="str">
        <f t="shared" si="26"/>
        <v/>
      </c>
    </row>
    <row r="205" spans="5:14" hidden="1">
      <c r="E205" s="6">
        <f t="shared" si="22"/>
        <v>-1.1500000000000206</v>
      </c>
      <c r="F205" s="6">
        <f t="shared" si="18"/>
        <v>0.20593626871996987</v>
      </c>
      <c r="G205" s="6" t="str">
        <f t="shared" si="19"/>
        <v/>
      </c>
      <c r="H205" s="6" t="str">
        <f t="shared" si="23"/>
        <v/>
      </c>
      <c r="I205" s="6" t="str">
        <f t="shared" ca="1" si="20"/>
        <v/>
      </c>
      <c r="K205" s="6">
        <f t="shared" si="24"/>
        <v>-1.1500000000000206</v>
      </c>
      <c r="L205" s="6">
        <f t="shared" si="21"/>
        <v>0.20593626871996987</v>
      </c>
      <c r="M205" s="6" t="str">
        <f t="shared" si="25"/>
        <v/>
      </c>
      <c r="N205" s="6" t="str">
        <f t="shared" si="26"/>
        <v/>
      </c>
    </row>
    <row r="206" spans="5:14" hidden="1">
      <c r="E206" s="6">
        <f t="shared" si="22"/>
        <v>-1.1400000000000206</v>
      </c>
      <c r="F206" s="6">
        <f t="shared" si="18"/>
        <v>0.20830779004710348</v>
      </c>
      <c r="G206" s="6" t="str">
        <f t="shared" si="19"/>
        <v/>
      </c>
      <c r="H206" s="6" t="str">
        <f t="shared" si="23"/>
        <v/>
      </c>
      <c r="I206" s="6" t="str">
        <f t="shared" ca="1" si="20"/>
        <v/>
      </c>
      <c r="K206" s="6">
        <f t="shared" si="24"/>
        <v>-1.1400000000000206</v>
      </c>
      <c r="L206" s="6">
        <f t="shared" si="21"/>
        <v>0.20830779004710348</v>
      </c>
      <c r="M206" s="6" t="str">
        <f t="shared" si="25"/>
        <v/>
      </c>
      <c r="N206" s="6" t="str">
        <f t="shared" si="26"/>
        <v/>
      </c>
    </row>
    <row r="207" spans="5:14" hidden="1">
      <c r="E207" s="6">
        <f t="shared" si="22"/>
        <v>-1.1300000000000205</v>
      </c>
      <c r="F207" s="6">
        <f t="shared" si="18"/>
        <v>0.21068555173601042</v>
      </c>
      <c r="G207" s="6" t="str">
        <f t="shared" si="19"/>
        <v/>
      </c>
      <c r="H207" s="6" t="str">
        <f t="shared" si="23"/>
        <v/>
      </c>
      <c r="I207" s="6" t="str">
        <f t="shared" ca="1" si="20"/>
        <v/>
      </c>
      <c r="K207" s="6">
        <f t="shared" si="24"/>
        <v>-1.1300000000000205</v>
      </c>
      <c r="L207" s="6">
        <f t="shared" si="21"/>
        <v>0.21068555173601042</v>
      </c>
      <c r="M207" s="6" t="str">
        <f t="shared" si="25"/>
        <v/>
      </c>
      <c r="N207" s="6" t="str">
        <f t="shared" si="26"/>
        <v/>
      </c>
    </row>
    <row r="208" spans="5:14" hidden="1">
      <c r="E208" s="6">
        <f t="shared" si="22"/>
        <v>-1.1200000000000205</v>
      </c>
      <c r="F208" s="6">
        <f t="shared" si="18"/>
        <v>0.21306914677571298</v>
      </c>
      <c r="G208" s="6" t="str">
        <f t="shared" si="19"/>
        <v/>
      </c>
      <c r="H208" s="6" t="str">
        <f t="shared" si="23"/>
        <v/>
      </c>
      <c r="I208" s="6" t="str">
        <f t="shared" ca="1" si="20"/>
        <v/>
      </c>
      <c r="K208" s="6">
        <f t="shared" si="24"/>
        <v>-1.1200000000000205</v>
      </c>
      <c r="L208" s="6">
        <f t="shared" si="21"/>
        <v>0.21306914677571298</v>
      </c>
      <c r="M208" s="6" t="str">
        <f t="shared" si="25"/>
        <v/>
      </c>
      <c r="N208" s="6" t="str">
        <f t="shared" si="26"/>
        <v/>
      </c>
    </row>
    <row r="209" spans="5:14" hidden="1">
      <c r="E209" s="6">
        <f t="shared" si="22"/>
        <v>-1.1100000000000205</v>
      </c>
      <c r="F209" s="6">
        <f t="shared" si="18"/>
        <v>0.21545816177021482</v>
      </c>
      <c r="G209" s="6" t="str">
        <f t="shared" si="19"/>
        <v/>
      </c>
      <c r="H209" s="6" t="str">
        <f t="shared" si="23"/>
        <v/>
      </c>
      <c r="I209" s="6" t="str">
        <f t="shared" ca="1" si="20"/>
        <v/>
      </c>
      <c r="K209" s="6">
        <f t="shared" si="24"/>
        <v>-1.1100000000000205</v>
      </c>
      <c r="L209" s="6">
        <f t="shared" si="21"/>
        <v>0.21545816177021482</v>
      </c>
      <c r="M209" s="6" t="str">
        <f t="shared" si="25"/>
        <v/>
      </c>
      <c r="N209" s="6" t="str">
        <f t="shared" si="26"/>
        <v/>
      </c>
    </row>
    <row r="210" spans="5:14" hidden="1">
      <c r="E210" s="6">
        <f t="shared" si="22"/>
        <v>-1.1000000000000205</v>
      </c>
      <c r="F210" s="6">
        <f t="shared" si="18"/>
        <v>0.21785217703254561</v>
      </c>
      <c r="G210" s="6" t="str">
        <f t="shared" si="19"/>
        <v/>
      </c>
      <c r="H210" s="6" t="str">
        <f t="shared" si="23"/>
        <v/>
      </c>
      <c r="I210" s="6" t="str">
        <f t="shared" ca="1" si="20"/>
        <v/>
      </c>
      <c r="K210" s="6">
        <f t="shared" si="24"/>
        <v>-1.1000000000000205</v>
      </c>
      <c r="L210" s="6">
        <f t="shared" si="21"/>
        <v>0.21785217703254561</v>
      </c>
      <c r="M210" s="6" t="str">
        <f t="shared" si="25"/>
        <v/>
      </c>
      <c r="N210" s="6" t="str">
        <f t="shared" si="26"/>
        <v/>
      </c>
    </row>
    <row r="211" spans="5:14" hidden="1">
      <c r="E211" s="6">
        <f t="shared" si="22"/>
        <v>-1.0900000000000205</v>
      </c>
      <c r="F211" s="6">
        <f t="shared" si="18"/>
        <v>0.22025076668302834</v>
      </c>
      <c r="G211" s="6" t="str">
        <f t="shared" si="19"/>
        <v/>
      </c>
      <c r="H211" s="6" t="str">
        <f t="shared" si="23"/>
        <v/>
      </c>
      <c r="I211" s="6" t="str">
        <f t="shared" ca="1" si="20"/>
        <v/>
      </c>
      <c r="K211" s="6">
        <f t="shared" si="24"/>
        <v>-1.0900000000000205</v>
      </c>
      <c r="L211" s="6">
        <f t="shared" si="21"/>
        <v>0.22025076668302834</v>
      </c>
      <c r="M211" s="6" t="str">
        <f t="shared" si="25"/>
        <v/>
      </c>
      <c r="N211" s="6" t="str">
        <f t="shared" si="26"/>
        <v/>
      </c>
    </row>
    <row r="212" spans="5:14" hidden="1">
      <c r="E212" s="6">
        <f t="shared" si="22"/>
        <v>-1.0800000000000205</v>
      </c>
      <c r="F212" s="6">
        <f t="shared" ref="F212:F275" si="27">_xlfn.NORM.S.DIST(E212,0)</f>
        <v>0.22265349875175622</v>
      </c>
      <c r="G212" s="6" t="str">
        <f t="shared" ref="G212:G275" si="28">IF(E212&lt;-$G$19,F212,"")</f>
        <v/>
      </c>
      <c r="H212" s="6" t="str">
        <f t="shared" si="23"/>
        <v/>
      </c>
      <c r="I212" s="6" t="str">
        <f t="shared" ref="I212:I275" ca="1" si="29">IF(AND(E212&lt;=$E$13+0.05,E213&gt;=$E$13),F212,"")</f>
        <v/>
      </c>
      <c r="K212" s="6">
        <f t="shared" si="24"/>
        <v>-1.0800000000000205</v>
      </c>
      <c r="L212" s="6">
        <f t="shared" ref="L212:L275" si="30">_xlfn.NORM.S.DIST(K212,0)</f>
        <v>0.22265349875175622</v>
      </c>
      <c r="M212" s="6" t="str">
        <f t="shared" si="25"/>
        <v/>
      </c>
      <c r="N212" s="6" t="str">
        <f t="shared" si="26"/>
        <v/>
      </c>
    </row>
    <row r="213" spans="5:14" hidden="1">
      <c r="E213" s="6">
        <f t="shared" ref="E213:E276" si="31">E212+0.01</f>
        <v>-1.0700000000000205</v>
      </c>
      <c r="F213" s="6">
        <f t="shared" si="27"/>
        <v>0.22505993528526475</v>
      </c>
      <c r="G213" s="6" t="str">
        <f t="shared" si="28"/>
        <v/>
      </c>
      <c r="H213" s="6" t="str">
        <f t="shared" ref="H213:H276" si="32">IF(E213&gt;$G$19,F213,"")</f>
        <v/>
      </c>
      <c r="I213" s="6" t="str">
        <f t="shared" ca="1" si="29"/>
        <v/>
      </c>
      <c r="K213" s="6">
        <f t="shared" ref="K213:K276" si="33">K212+0.01</f>
        <v>-1.0700000000000205</v>
      </c>
      <c r="L213" s="6">
        <f t="shared" si="30"/>
        <v>0.22505993528526475</v>
      </c>
      <c r="M213" s="6" t="str">
        <f t="shared" ref="M213:M276" si="34">IF(K213&lt;-$M$19,L213,"")</f>
        <v/>
      </c>
      <c r="N213" s="6" t="str">
        <f t="shared" ref="N213:N276" si="35">IF(K213&gt;$M$19,L213,"")</f>
        <v/>
      </c>
    </row>
    <row r="214" spans="5:14" hidden="1">
      <c r="E214" s="6">
        <f t="shared" si="31"/>
        <v>-1.0600000000000205</v>
      </c>
      <c r="F214" s="6">
        <f t="shared" si="27"/>
        <v>0.22746963245738094</v>
      </c>
      <c r="G214" s="6" t="str">
        <f t="shared" si="28"/>
        <v/>
      </c>
      <c r="H214" s="6" t="str">
        <f t="shared" si="32"/>
        <v/>
      </c>
      <c r="I214" s="6" t="str">
        <f t="shared" ca="1" si="29"/>
        <v/>
      </c>
      <c r="K214" s="6">
        <f t="shared" si="33"/>
        <v>-1.0600000000000205</v>
      </c>
      <c r="L214" s="6">
        <f t="shared" si="30"/>
        <v>0.22746963245738094</v>
      </c>
      <c r="M214" s="6" t="str">
        <f t="shared" si="34"/>
        <v/>
      </c>
      <c r="N214" s="6" t="str">
        <f t="shared" si="35"/>
        <v/>
      </c>
    </row>
    <row r="215" spans="5:14" hidden="1">
      <c r="E215" s="6">
        <f t="shared" si="31"/>
        <v>-1.0500000000000205</v>
      </c>
      <c r="F215" s="6">
        <f t="shared" si="27"/>
        <v>0.2298821406842281</v>
      </c>
      <c r="G215" s="6" t="str">
        <f t="shared" si="28"/>
        <v/>
      </c>
      <c r="H215" s="6" t="str">
        <f t="shared" si="32"/>
        <v/>
      </c>
      <c r="I215" s="6" t="str">
        <f t="shared" ca="1" si="29"/>
        <v/>
      </c>
      <c r="K215" s="6">
        <f t="shared" si="33"/>
        <v>-1.0500000000000205</v>
      </c>
      <c r="L215" s="6">
        <f t="shared" si="30"/>
        <v>0.2298821406842281</v>
      </c>
      <c r="M215" s="6" t="str">
        <f t="shared" si="34"/>
        <v/>
      </c>
      <c r="N215" s="6" t="str">
        <f t="shared" si="35"/>
        <v/>
      </c>
    </row>
    <row r="216" spans="5:14" hidden="1">
      <c r="E216" s="6">
        <f t="shared" si="31"/>
        <v>-1.0400000000000205</v>
      </c>
      <c r="F216" s="6">
        <f t="shared" si="27"/>
        <v>0.23229700474336126</v>
      </c>
      <c r="G216" s="6" t="str">
        <f t="shared" si="28"/>
        <v/>
      </c>
      <c r="H216" s="6" t="str">
        <f t="shared" si="32"/>
        <v/>
      </c>
      <c r="I216" s="6" t="str">
        <f t="shared" ca="1" si="29"/>
        <v/>
      </c>
      <c r="K216" s="6">
        <f t="shared" si="33"/>
        <v>-1.0400000000000205</v>
      </c>
      <c r="L216" s="6">
        <f t="shared" si="30"/>
        <v>0.23229700474336126</v>
      </c>
      <c r="M216" s="6" t="str">
        <f t="shared" si="34"/>
        <v/>
      </c>
      <c r="N216" s="6" t="str">
        <f t="shared" si="35"/>
        <v/>
      </c>
    </row>
    <row r="217" spans="5:14" hidden="1">
      <c r="E217" s="6">
        <f t="shared" si="31"/>
        <v>-1.0300000000000205</v>
      </c>
      <c r="F217" s="6">
        <f t="shared" si="27"/>
        <v>0.23471376389700688</v>
      </c>
      <c r="G217" s="6" t="str">
        <f t="shared" si="28"/>
        <v/>
      </c>
      <c r="H217" s="6" t="str">
        <f t="shared" si="32"/>
        <v/>
      </c>
      <c r="I217" s="6" t="str">
        <f t="shared" ca="1" si="29"/>
        <v/>
      </c>
      <c r="K217" s="6">
        <f t="shared" si="33"/>
        <v>-1.0300000000000205</v>
      </c>
      <c r="L217" s="6">
        <f t="shared" si="30"/>
        <v>0.23471376389700688</v>
      </c>
      <c r="M217" s="6" t="str">
        <f t="shared" si="34"/>
        <v/>
      </c>
      <c r="N217" s="6" t="str">
        <f t="shared" si="35"/>
        <v/>
      </c>
    </row>
    <row r="218" spans="5:14" hidden="1">
      <c r="E218" s="6">
        <f t="shared" si="31"/>
        <v>-1.0200000000000204</v>
      </c>
      <c r="F218" s="6">
        <f t="shared" si="27"/>
        <v>0.23713195201937465</v>
      </c>
      <c r="G218" s="6" t="str">
        <f t="shared" si="28"/>
        <v/>
      </c>
      <c r="H218" s="6" t="str">
        <f t="shared" si="32"/>
        <v/>
      </c>
      <c r="I218" s="6" t="str">
        <f t="shared" ca="1" si="29"/>
        <v/>
      </c>
      <c r="K218" s="6">
        <f t="shared" si="33"/>
        <v>-1.0200000000000204</v>
      </c>
      <c r="L218" s="6">
        <f t="shared" si="30"/>
        <v>0.23713195201937465</v>
      </c>
      <c r="M218" s="6" t="str">
        <f t="shared" si="34"/>
        <v/>
      </c>
      <c r="N218" s="6" t="str">
        <f t="shared" si="35"/>
        <v/>
      </c>
    </row>
    <row r="219" spans="5:14" hidden="1">
      <c r="E219" s="6">
        <f t="shared" si="31"/>
        <v>-1.0100000000000204</v>
      </c>
      <c r="F219" s="6">
        <f t="shared" si="27"/>
        <v>0.23955109772800845</v>
      </c>
      <c r="G219" s="6" t="str">
        <f t="shared" si="28"/>
        <v/>
      </c>
      <c r="H219" s="6" t="str">
        <f t="shared" si="32"/>
        <v/>
      </c>
      <c r="I219" s="6" t="str">
        <f t="shared" ca="1" si="29"/>
        <v/>
      </c>
      <c r="K219" s="6">
        <f t="shared" si="33"/>
        <v>-1.0100000000000204</v>
      </c>
      <c r="L219" s="6">
        <f t="shared" si="30"/>
        <v>0.23955109772800845</v>
      </c>
      <c r="M219" s="6" t="str">
        <f t="shared" si="34"/>
        <v/>
      </c>
      <c r="N219" s="6" t="str">
        <f t="shared" si="35"/>
        <v/>
      </c>
    </row>
    <row r="220" spans="5:14" hidden="1">
      <c r="E220" s="6">
        <f t="shared" si="31"/>
        <v>-1.0000000000000204</v>
      </c>
      <c r="F220" s="6">
        <f t="shared" si="27"/>
        <v>0.2419707245191384</v>
      </c>
      <c r="G220" s="6" t="str">
        <f t="shared" si="28"/>
        <v/>
      </c>
      <c r="H220" s="6" t="str">
        <f t="shared" si="32"/>
        <v/>
      </c>
      <c r="I220" s="6" t="str">
        <f t="shared" ca="1" si="29"/>
        <v/>
      </c>
      <c r="K220" s="6">
        <f t="shared" si="33"/>
        <v>-1.0000000000000204</v>
      </c>
      <c r="L220" s="6">
        <f t="shared" si="30"/>
        <v>0.2419707245191384</v>
      </c>
      <c r="M220" s="6" t="str">
        <f t="shared" si="34"/>
        <v/>
      </c>
      <c r="N220" s="6" t="str">
        <f t="shared" si="35"/>
        <v/>
      </c>
    </row>
    <row r="221" spans="5:14" hidden="1">
      <c r="E221" s="6">
        <f t="shared" si="31"/>
        <v>-0.99000000000002042</v>
      </c>
      <c r="F221" s="6">
        <f t="shared" si="27"/>
        <v>0.24439035090699465</v>
      </c>
      <c r="G221" s="6" t="str">
        <f t="shared" si="28"/>
        <v/>
      </c>
      <c r="H221" s="6" t="str">
        <f t="shared" si="32"/>
        <v/>
      </c>
      <c r="I221" s="6" t="str">
        <f t="shared" ca="1" si="29"/>
        <v/>
      </c>
      <c r="K221" s="6">
        <f t="shared" si="33"/>
        <v>-0.99000000000002042</v>
      </c>
      <c r="L221" s="6">
        <f t="shared" si="30"/>
        <v>0.24439035090699465</v>
      </c>
      <c r="M221" s="6" t="str">
        <f t="shared" si="34"/>
        <v/>
      </c>
      <c r="N221" s="6" t="str">
        <f t="shared" si="35"/>
        <v/>
      </c>
    </row>
    <row r="222" spans="5:14" hidden="1">
      <c r="E222" s="6">
        <f t="shared" si="31"/>
        <v>-0.98000000000002041</v>
      </c>
      <c r="F222" s="6">
        <f t="shared" si="27"/>
        <v>0.24680949056703777</v>
      </c>
      <c r="G222" s="6" t="str">
        <f t="shared" si="28"/>
        <v/>
      </c>
      <c r="H222" s="6" t="str">
        <f t="shared" si="32"/>
        <v/>
      </c>
      <c r="I222" s="6" t="str">
        <f t="shared" ca="1" si="29"/>
        <v/>
      </c>
      <c r="K222" s="6">
        <f t="shared" si="33"/>
        <v>-0.98000000000002041</v>
      </c>
      <c r="L222" s="6">
        <f t="shared" si="30"/>
        <v>0.24680949056703777</v>
      </c>
      <c r="M222" s="6" t="str">
        <f t="shared" si="34"/>
        <v/>
      </c>
      <c r="N222" s="6" t="str">
        <f t="shared" si="35"/>
        <v/>
      </c>
    </row>
    <row r="223" spans="5:14" hidden="1">
      <c r="E223" s="6">
        <f t="shared" si="31"/>
        <v>-0.9700000000000204</v>
      </c>
      <c r="F223" s="6">
        <f t="shared" si="27"/>
        <v>0.24922765248306097</v>
      </c>
      <c r="G223" s="6" t="str">
        <f t="shared" si="28"/>
        <v/>
      </c>
      <c r="H223" s="6" t="str">
        <f t="shared" si="32"/>
        <v/>
      </c>
      <c r="I223" s="6" t="str">
        <f t="shared" ca="1" si="29"/>
        <v/>
      </c>
      <c r="K223" s="6">
        <f t="shared" si="33"/>
        <v>-0.9700000000000204</v>
      </c>
      <c r="L223" s="6">
        <f t="shared" si="30"/>
        <v>0.24922765248306097</v>
      </c>
      <c r="M223" s="6" t="str">
        <f t="shared" si="34"/>
        <v/>
      </c>
      <c r="N223" s="6" t="str">
        <f t="shared" si="35"/>
        <v/>
      </c>
    </row>
    <row r="224" spans="5:14" hidden="1">
      <c r="E224" s="6">
        <f t="shared" si="31"/>
        <v>-0.96000000000002039</v>
      </c>
      <c r="F224" s="6">
        <f t="shared" si="27"/>
        <v>0.25164434109811218</v>
      </c>
      <c r="G224" s="6" t="str">
        <f t="shared" si="28"/>
        <v/>
      </c>
      <c r="H224" s="6" t="str">
        <f t="shared" si="32"/>
        <v/>
      </c>
      <c r="I224" s="6" t="str">
        <f t="shared" ca="1" si="29"/>
        <v/>
      </c>
      <c r="K224" s="6">
        <f t="shared" si="33"/>
        <v>-0.96000000000002039</v>
      </c>
      <c r="L224" s="6">
        <f t="shared" si="30"/>
        <v>0.25164434109811218</v>
      </c>
      <c r="M224" s="6" t="str">
        <f t="shared" si="34"/>
        <v/>
      </c>
      <c r="N224" s="6" t="str">
        <f t="shared" si="35"/>
        <v/>
      </c>
    </row>
    <row r="225" spans="5:14" hidden="1">
      <c r="E225" s="6">
        <f t="shared" si="31"/>
        <v>-0.95000000000002038</v>
      </c>
      <c r="F225" s="6">
        <f t="shared" si="27"/>
        <v>0.25405905646918409</v>
      </c>
      <c r="G225" s="6" t="str">
        <f t="shared" si="28"/>
        <v/>
      </c>
      <c r="H225" s="6" t="str">
        <f t="shared" si="32"/>
        <v/>
      </c>
      <c r="I225" s="6" t="str">
        <f t="shared" ca="1" si="29"/>
        <v/>
      </c>
      <c r="K225" s="6">
        <f t="shared" si="33"/>
        <v>-0.95000000000002038</v>
      </c>
      <c r="L225" s="6">
        <f t="shared" si="30"/>
        <v>0.25405905646918409</v>
      </c>
      <c r="M225" s="6" t="str">
        <f t="shared" si="34"/>
        <v/>
      </c>
      <c r="N225" s="6" t="str">
        <f t="shared" si="35"/>
        <v/>
      </c>
    </row>
    <row r="226" spans="5:14" hidden="1">
      <c r="E226" s="6">
        <f t="shared" si="31"/>
        <v>-0.94000000000002037</v>
      </c>
      <c r="F226" s="6">
        <f t="shared" si="27"/>
        <v>0.25647129442561545</v>
      </c>
      <c r="G226" s="6" t="str">
        <f t="shared" si="28"/>
        <v/>
      </c>
      <c r="H226" s="6" t="str">
        <f t="shared" si="32"/>
        <v/>
      </c>
      <c r="I226" s="6" t="str">
        <f t="shared" ca="1" si="29"/>
        <v/>
      </c>
      <c r="K226" s="6">
        <f t="shared" si="33"/>
        <v>-0.94000000000002037</v>
      </c>
      <c r="L226" s="6">
        <f t="shared" si="30"/>
        <v>0.25647129442561545</v>
      </c>
      <c r="M226" s="6" t="str">
        <f t="shared" si="34"/>
        <v/>
      </c>
      <c r="N226" s="6" t="str">
        <f t="shared" si="35"/>
        <v/>
      </c>
    </row>
    <row r="227" spans="5:14" hidden="1">
      <c r="E227" s="6">
        <f t="shared" si="31"/>
        <v>-0.93000000000002037</v>
      </c>
      <c r="F227" s="6">
        <f t="shared" si="27"/>
        <v>0.25888054673114397</v>
      </c>
      <c r="G227" s="6" t="str">
        <f t="shared" si="28"/>
        <v/>
      </c>
      <c r="H227" s="6" t="str">
        <f t="shared" si="32"/>
        <v/>
      </c>
      <c r="I227" s="6" t="str">
        <f t="shared" ca="1" si="29"/>
        <v/>
      </c>
      <c r="K227" s="6">
        <f t="shared" si="33"/>
        <v>-0.93000000000002037</v>
      </c>
      <c r="L227" s="6">
        <f t="shared" si="30"/>
        <v>0.25888054673114397</v>
      </c>
      <c r="M227" s="6" t="str">
        <f t="shared" si="34"/>
        <v/>
      </c>
      <c r="N227" s="6" t="str">
        <f t="shared" si="35"/>
        <v/>
      </c>
    </row>
    <row r="228" spans="5:14" hidden="1">
      <c r="E228" s="6">
        <f t="shared" si="31"/>
        <v>-0.92000000000002036</v>
      </c>
      <c r="F228" s="6">
        <f t="shared" si="27"/>
        <v>0.26128630124954827</v>
      </c>
      <c r="G228" s="6" t="str">
        <f t="shared" si="28"/>
        <v/>
      </c>
      <c r="H228" s="6" t="str">
        <f t="shared" si="32"/>
        <v/>
      </c>
      <c r="I228" s="6" t="str">
        <f t="shared" ca="1" si="29"/>
        <v/>
      </c>
      <c r="K228" s="6">
        <f t="shared" si="33"/>
        <v>-0.92000000000002036</v>
      </c>
      <c r="L228" s="6">
        <f t="shared" si="30"/>
        <v>0.26128630124954827</v>
      </c>
      <c r="M228" s="6" t="str">
        <f t="shared" si="34"/>
        <v/>
      </c>
      <c r="N228" s="6" t="str">
        <f t="shared" si="35"/>
        <v/>
      </c>
    </row>
    <row r="229" spans="5:14" hidden="1">
      <c r="E229" s="6">
        <f t="shared" si="31"/>
        <v>-0.91000000000002035</v>
      </c>
      <c r="F229" s="6">
        <f t="shared" si="27"/>
        <v>0.2636880421138133</v>
      </c>
      <c r="G229" s="6" t="str">
        <f t="shared" si="28"/>
        <v/>
      </c>
      <c r="H229" s="6" t="str">
        <f t="shared" si="32"/>
        <v/>
      </c>
      <c r="I229" s="6" t="str">
        <f t="shared" ca="1" si="29"/>
        <v/>
      </c>
      <c r="K229" s="6">
        <f t="shared" si="33"/>
        <v>-0.91000000000002035</v>
      </c>
      <c r="L229" s="6">
        <f t="shared" si="30"/>
        <v>0.2636880421138133</v>
      </c>
      <c r="M229" s="6" t="str">
        <f t="shared" si="34"/>
        <v/>
      </c>
      <c r="N229" s="6" t="str">
        <f t="shared" si="35"/>
        <v/>
      </c>
    </row>
    <row r="230" spans="5:14" hidden="1">
      <c r="E230" s="6">
        <f t="shared" si="31"/>
        <v>-0.90000000000002034</v>
      </c>
      <c r="F230" s="6">
        <f t="shared" si="27"/>
        <v>0.26608524989874993</v>
      </c>
      <c r="G230" s="6" t="str">
        <f t="shared" si="28"/>
        <v/>
      </c>
      <c r="H230" s="6" t="str">
        <f t="shared" si="32"/>
        <v/>
      </c>
      <c r="I230" s="6" t="str">
        <f t="shared" ca="1" si="29"/>
        <v/>
      </c>
      <c r="K230" s="6">
        <f t="shared" si="33"/>
        <v>-0.90000000000002034</v>
      </c>
      <c r="L230" s="6">
        <f t="shared" si="30"/>
        <v>0.26608524989874993</v>
      </c>
      <c r="M230" s="6" t="str">
        <f t="shared" si="34"/>
        <v/>
      </c>
      <c r="N230" s="6" t="str">
        <f t="shared" si="35"/>
        <v/>
      </c>
    </row>
    <row r="231" spans="5:14" hidden="1">
      <c r="E231" s="6">
        <f t="shared" si="31"/>
        <v>-0.89000000000002033</v>
      </c>
      <c r="F231" s="6">
        <f t="shared" si="27"/>
        <v>0.26847740179699753</v>
      </c>
      <c r="G231" s="6" t="str">
        <f t="shared" si="28"/>
        <v/>
      </c>
      <c r="H231" s="6" t="str">
        <f t="shared" si="32"/>
        <v/>
      </c>
      <c r="I231" s="6" t="str">
        <f t="shared" ca="1" si="29"/>
        <v/>
      </c>
      <c r="K231" s="6">
        <f t="shared" si="33"/>
        <v>-0.89000000000002033</v>
      </c>
      <c r="L231" s="6">
        <f t="shared" si="30"/>
        <v>0.26847740179699753</v>
      </c>
      <c r="M231" s="6" t="str">
        <f t="shared" si="34"/>
        <v/>
      </c>
      <c r="N231" s="6" t="str">
        <f t="shared" si="35"/>
        <v/>
      </c>
    </row>
    <row r="232" spans="5:14" hidden="1">
      <c r="E232" s="6">
        <f t="shared" si="31"/>
        <v>-0.88000000000002032</v>
      </c>
      <c r="F232" s="6">
        <f t="shared" si="27"/>
        <v>0.27086397179833316</v>
      </c>
      <c r="G232" s="6" t="str">
        <f t="shared" si="28"/>
        <v/>
      </c>
      <c r="H232" s="6" t="str">
        <f t="shared" si="32"/>
        <v/>
      </c>
      <c r="I232" s="6" t="str">
        <f t="shared" ca="1" si="29"/>
        <v/>
      </c>
      <c r="K232" s="6">
        <f t="shared" si="33"/>
        <v>-0.88000000000002032</v>
      </c>
      <c r="L232" s="6">
        <f t="shared" si="30"/>
        <v>0.27086397179833316</v>
      </c>
      <c r="M232" s="6" t="str">
        <f t="shared" si="34"/>
        <v/>
      </c>
      <c r="N232" s="6" t="str">
        <f t="shared" si="35"/>
        <v/>
      </c>
    </row>
    <row r="233" spans="5:14" hidden="1">
      <c r="E233" s="6">
        <f t="shared" si="31"/>
        <v>-0.87000000000002031</v>
      </c>
      <c r="F233" s="6">
        <f t="shared" si="27"/>
        <v>0.27324443087221145</v>
      </c>
      <c r="G233" s="6" t="str">
        <f t="shared" si="28"/>
        <v/>
      </c>
      <c r="H233" s="6" t="str">
        <f t="shared" si="32"/>
        <v/>
      </c>
      <c r="I233" s="6" t="str">
        <f t="shared" ca="1" si="29"/>
        <v/>
      </c>
      <c r="K233" s="6">
        <f t="shared" si="33"/>
        <v>-0.87000000000002031</v>
      </c>
      <c r="L233" s="6">
        <f t="shared" si="30"/>
        <v>0.27324443087221145</v>
      </c>
      <c r="M233" s="6" t="str">
        <f t="shared" si="34"/>
        <v/>
      </c>
      <c r="N233" s="6" t="str">
        <f t="shared" si="35"/>
        <v/>
      </c>
    </row>
    <row r="234" spans="5:14" hidden="1">
      <c r="E234" s="6">
        <f t="shared" si="31"/>
        <v>-0.8600000000000203</v>
      </c>
      <c r="F234" s="6">
        <f t="shared" si="27"/>
        <v>0.27561824715345185</v>
      </c>
      <c r="G234" s="6" t="str">
        <f t="shared" si="28"/>
        <v/>
      </c>
      <c r="H234" s="6" t="str">
        <f t="shared" si="32"/>
        <v/>
      </c>
      <c r="I234" s="6" t="str">
        <f t="shared" ca="1" si="29"/>
        <v/>
      </c>
      <c r="K234" s="6">
        <f t="shared" si="33"/>
        <v>-0.8600000000000203</v>
      </c>
      <c r="L234" s="6">
        <f t="shared" si="30"/>
        <v>0.27561824715345185</v>
      </c>
      <c r="M234" s="6" t="str">
        <f t="shared" si="34"/>
        <v/>
      </c>
      <c r="N234" s="6" t="str">
        <f t="shared" si="35"/>
        <v/>
      </c>
    </row>
    <row r="235" spans="5:14" hidden="1">
      <c r="E235" s="6">
        <f t="shared" si="31"/>
        <v>-0.85000000000002029</v>
      </c>
      <c r="F235" s="6">
        <f t="shared" si="27"/>
        <v>0.2779848861309917</v>
      </c>
      <c r="G235" s="6" t="str">
        <f t="shared" si="28"/>
        <v/>
      </c>
      <c r="H235" s="6" t="str">
        <f t="shared" si="32"/>
        <v/>
      </c>
      <c r="I235" s="6" t="str">
        <f t="shared" ca="1" si="29"/>
        <v/>
      </c>
      <c r="K235" s="6">
        <f t="shared" si="33"/>
        <v>-0.85000000000002029</v>
      </c>
      <c r="L235" s="6">
        <f t="shared" si="30"/>
        <v>0.2779848861309917</v>
      </c>
      <c r="M235" s="6" t="str">
        <f t="shared" si="34"/>
        <v/>
      </c>
      <c r="N235" s="6" t="str">
        <f t="shared" si="35"/>
        <v/>
      </c>
    </row>
    <row r="236" spans="5:14" hidden="1">
      <c r="E236" s="6">
        <f t="shared" si="31"/>
        <v>-0.84000000000002029</v>
      </c>
      <c r="F236" s="6">
        <f t="shared" si="27"/>
        <v>0.28034381083961579</v>
      </c>
      <c r="G236" s="6" t="str">
        <f t="shared" si="28"/>
        <v/>
      </c>
      <c r="H236" s="6" t="str">
        <f t="shared" si="32"/>
        <v/>
      </c>
      <c r="I236" s="6" t="str">
        <f t="shared" ca="1" si="29"/>
        <v/>
      </c>
      <c r="K236" s="6">
        <f t="shared" si="33"/>
        <v>-0.84000000000002029</v>
      </c>
      <c r="L236" s="6">
        <f t="shared" si="30"/>
        <v>0.28034381083961579</v>
      </c>
      <c r="M236" s="6" t="str">
        <f t="shared" si="34"/>
        <v/>
      </c>
      <c r="N236" s="6" t="str">
        <f t="shared" si="35"/>
        <v/>
      </c>
    </row>
    <row r="237" spans="5:14" hidden="1">
      <c r="E237" s="6">
        <f t="shared" si="31"/>
        <v>-0.83000000000002028</v>
      </c>
      <c r="F237" s="6">
        <f t="shared" si="27"/>
        <v>0.28269448205457548</v>
      </c>
      <c r="G237" s="6" t="str">
        <f t="shared" si="28"/>
        <v/>
      </c>
      <c r="H237" s="6" t="str">
        <f t="shared" si="32"/>
        <v/>
      </c>
      <c r="I237" s="6" t="str">
        <f t="shared" ca="1" si="29"/>
        <v/>
      </c>
      <c r="K237" s="6">
        <f t="shared" si="33"/>
        <v>-0.83000000000002028</v>
      </c>
      <c r="L237" s="6">
        <f t="shared" si="30"/>
        <v>0.28269448205457548</v>
      </c>
      <c r="M237" s="6" t="str">
        <f t="shared" si="34"/>
        <v/>
      </c>
      <c r="N237" s="6" t="str">
        <f t="shared" si="35"/>
        <v/>
      </c>
    </row>
    <row r="238" spans="5:14" hidden="1">
      <c r="E238" s="6">
        <f t="shared" si="31"/>
        <v>-0.82000000000002027</v>
      </c>
      <c r="F238" s="6">
        <f t="shared" si="27"/>
        <v>0.28503635848900249</v>
      </c>
      <c r="G238" s="6" t="str">
        <f t="shared" si="28"/>
        <v/>
      </c>
      <c r="H238" s="6" t="str">
        <f t="shared" si="32"/>
        <v/>
      </c>
      <c r="I238" s="6" t="str">
        <f t="shared" ca="1" si="29"/>
        <v/>
      </c>
      <c r="K238" s="6">
        <f t="shared" si="33"/>
        <v>-0.82000000000002027</v>
      </c>
      <c r="L238" s="6">
        <f t="shared" si="30"/>
        <v>0.28503635848900249</v>
      </c>
      <c r="M238" s="6" t="str">
        <f t="shared" si="34"/>
        <v/>
      </c>
      <c r="N238" s="6" t="str">
        <f t="shared" si="35"/>
        <v/>
      </c>
    </row>
    <row r="239" spans="5:14" hidden="1">
      <c r="E239" s="6">
        <f t="shared" si="31"/>
        <v>-0.81000000000002026</v>
      </c>
      <c r="F239" s="6">
        <f t="shared" si="27"/>
        <v>0.28736889699402357</v>
      </c>
      <c r="G239" s="6" t="str">
        <f t="shared" si="28"/>
        <v/>
      </c>
      <c r="H239" s="6" t="str">
        <f t="shared" si="32"/>
        <v/>
      </c>
      <c r="I239" s="6" t="str">
        <f t="shared" ca="1" si="29"/>
        <v/>
      </c>
      <c r="K239" s="6">
        <f t="shared" si="33"/>
        <v>-0.81000000000002026</v>
      </c>
      <c r="L239" s="6">
        <f t="shared" si="30"/>
        <v>0.28736889699402357</v>
      </c>
      <c r="M239" s="6" t="str">
        <f t="shared" si="34"/>
        <v/>
      </c>
      <c r="N239" s="6" t="str">
        <f t="shared" si="35"/>
        <v/>
      </c>
    </row>
    <row r="240" spans="5:14" hidden="1">
      <c r="E240" s="6">
        <f t="shared" si="31"/>
        <v>-0.80000000000002025</v>
      </c>
      <c r="F240" s="6">
        <f t="shared" si="27"/>
        <v>0.28969155276147807</v>
      </c>
      <c r="G240" s="6" t="str">
        <f t="shared" si="28"/>
        <v/>
      </c>
      <c r="H240" s="6" t="str">
        <f t="shared" si="32"/>
        <v/>
      </c>
      <c r="I240" s="6" t="str">
        <f t="shared" ca="1" si="29"/>
        <v/>
      </c>
      <c r="K240" s="6">
        <f t="shared" si="33"/>
        <v>-0.80000000000002025</v>
      </c>
      <c r="L240" s="6">
        <f t="shared" si="30"/>
        <v>0.28969155276147807</v>
      </c>
      <c r="M240" s="6" t="str">
        <f t="shared" si="34"/>
        <v/>
      </c>
      <c r="N240" s="6" t="str">
        <f t="shared" si="35"/>
        <v/>
      </c>
    </row>
    <row r="241" spans="5:14" hidden="1">
      <c r="E241" s="6">
        <f t="shared" si="31"/>
        <v>-0.79000000000002024</v>
      </c>
      <c r="F241" s="6">
        <f t="shared" si="27"/>
        <v>0.29200377952913675</v>
      </c>
      <c r="G241" s="6" t="str">
        <f t="shared" si="28"/>
        <v/>
      </c>
      <c r="H241" s="6" t="str">
        <f t="shared" si="32"/>
        <v/>
      </c>
      <c r="I241" s="6" t="str">
        <f t="shared" ca="1" si="29"/>
        <v/>
      </c>
      <c r="K241" s="6">
        <f t="shared" si="33"/>
        <v>-0.79000000000002024</v>
      </c>
      <c r="L241" s="6">
        <f t="shared" si="30"/>
        <v>0.29200377952913675</v>
      </c>
      <c r="M241" s="6" t="str">
        <f t="shared" si="34"/>
        <v/>
      </c>
      <c r="N241" s="6" t="str">
        <f t="shared" si="35"/>
        <v/>
      </c>
    </row>
    <row r="242" spans="5:14" hidden="1">
      <c r="E242" s="6">
        <f t="shared" si="31"/>
        <v>-0.78000000000002023</v>
      </c>
      <c r="F242" s="6">
        <f t="shared" si="27"/>
        <v>0.29430502978832052</v>
      </c>
      <c r="G242" s="6" t="str">
        <f t="shared" si="28"/>
        <v/>
      </c>
      <c r="H242" s="6" t="str">
        <f t="shared" si="32"/>
        <v/>
      </c>
      <c r="I242" s="6" t="str">
        <f t="shared" ca="1" si="29"/>
        <v/>
      </c>
      <c r="K242" s="6">
        <f t="shared" si="33"/>
        <v>-0.78000000000002023</v>
      </c>
      <c r="L242" s="6">
        <f t="shared" si="30"/>
        <v>0.29430502978832052</v>
      </c>
      <c r="M242" s="6" t="str">
        <f t="shared" si="34"/>
        <v/>
      </c>
      <c r="N242" s="6" t="str">
        <f t="shared" si="35"/>
        <v/>
      </c>
    </row>
    <row r="243" spans="5:14" hidden="1">
      <c r="E243" s="6">
        <f t="shared" si="31"/>
        <v>-0.77000000000002022</v>
      </c>
      <c r="F243" s="6">
        <f t="shared" si="27"/>
        <v>0.2965947549938111</v>
      </c>
      <c r="G243" s="6" t="str">
        <f t="shared" si="28"/>
        <v/>
      </c>
      <c r="H243" s="6" t="str">
        <f t="shared" si="32"/>
        <v/>
      </c>
      <c r="I243" s="6" t="str">
        <f t="shared" ca="1" si="29"/>
        <v/>
      </c>
      <c r="K243" s="6">
        <f t="shared" si="33"/>
        <v>-0.77000000000002022</v>
      </c>
      <c r="L243" s="6">
        <f t="shared" si="30"/>
        <v>0.2965947549938111</v>
      </c>
      <c r="M243" s="6" t="str">
        <f t="shared" si="34"/>
        <v/>
      </c>
      <c r="N243" s="6" t="str">
        <f t="shared" si="35"/>
        <v/>
      </c>
    </row>
    <row r="244" spans="5:14" hidden="1">
      <c r="E244" s="6">
        <f t="shared" si="31"/>
        <v>-0.76000000000002021</v>
      </c>
      <c r="F244" s="6">
        <f t="shared" si="27"/>
        <v>0.2988724057759482</v>
      </c>
      <c r="G244" s="6" t="str">
        <f t="shared" si="28"/>
        <v/>
      </c>
      <c r="H244" s="6" t="str">
        <f t="shared" si="32"/>
        <v/>
      </c>
      <c r="I244" s="6" t="str">
        <f t="shared" ca="1" si="29"/>
        <v/>
      </c>
      <c r="K244" s="6">
        <f t="shared" si="33"/>
        <v>-0.76000000000002021</v>
      </c>
      <c r="L244" s="6">
        <f t="shared" si="30"/>
        <v>0.2988724057759482</v>
      </c>
      <c r="M244" s="6" t="str">
        <f t="shared" si="34"/>
        <v/>
      </c>
      <c r="N244" s="6" t="str">
        <f t="shared" si="35"/>
        <v/>
      </c>
    </row>
    <row r="245" spans="5:14" hidden="1">
      <c r="E245" s="6">
        <f t="shared" si="31"/>
        <v>-0.75000000000002021</v>
      </c>
      <c r="F245" s="6">
        <f t="shared" si="27"/>
        <v>0.30113743215479988</v>
      </c>
      <c r="G245" s="6" t="str">
        <f t="shared" si="28"/>
        <v/>
      </c>
      <c r="H245" s="6" t="str">
        <f t="shared" si="32"/>
        <v/>
      </c>
      <c r="I245" s="6" t="str">
        <f t="shared" ca="1" si="29"/>
        <v/>
      </c>
      <c r="K245" s="6">
        <f t="shared" si="33"/>
        <v>-0.75000000000002021</v>
      </c>
      <c r="L245" s="6">
        <f t="shared" si="30"/>
        <v>0.30113743215479988</v>
      </c>
      <c r="M245" s="6" t="str">
        <f t="shared" si="34"/>
        <v/>
      </c>
      <c r="N245" s="6" t="str">
        <f t="shared" si="35"/>
        <v/>
      </c>
    </row>
    <row r="246" spans="5:14" hidden="1">
      <c r="E246" s="6">
        <f t="shared" si="31"/>
        <v>-0.7400000000000202</v>
      </c>
      <c r="F246" s="6">
        <f t="shared" si="27"/>
        <v>0.30338928375629559</v>
      </c>
      <c r="G246" s="6" t="str">
        <f t="shared" si="28"/>
        <v/>
      </c>
      <c r="H246" s="6" t="str">
        <f t="shared" si="32"/>
        <v/>
      </c>
      <c r="I246" s="6" t="str">
        <f t="shared" ca="1" si="29"/>
        <v/>
      </c>
      <c r="K246" s="6">
        <f t="shared" si="33"/>
        <v>-0.7400000000000202</v>
      </c>
      <c r="L246" s="6">
        <f t="shared" si="30"/>
        <v>0.30338928375629559</v>
      </c>
      <c r="M246" s="6" t="str">
        <f t="shared" si="34"/>
        <v/>
      </c>
      <c r="N246" s="6" t="str">
        <f t="shared" si="35"/>
        <v/>
      </c>
    </row>
    <row r="247" spans="5:14" hidden="1">
      <c r="E247" s="6">
        <f t="shared" si="31"/>
        <v>-0.73000000000002019</v>
      </c>
      <c r="F247" s="6">
        <f t="shared" si="27"/>
        <v>0.30562741003020538</v>
      </c>
      <c r="G247" s="6" t="str">
        <f t="shared" si="28"/>
        <v/>
      </c>
      <c r="H247" s="6" t="str">
        <f t="shared" si="32"/>
        <v/>
      </c>
      <c r="I247" s="6" t="str">
        <f t="shared" ca="1" si="29"/>
        <v/>
      </c>
      <c r="K247" s="6">
        <f t="shared" si="33"/>
        <v>-0.73000000000002019</v>
      </c>
      <c r="L247" s="6">
        <f t="shared" si="30"/>
        <v>0.30562741003020538</v>
      </c>
      <c r="M247" s="6" t="str">
        <f t="shared" si="34"/>
        <v/>
      </c>
      <c r="N247" s="6" t="str">
        <f t="shared" si="35"/>
        <v/>
      </c>
    </row>
    <row r="248" spans="5:14" hidden="1">
      <c r="E248" s="6">
        <f t="shared" si="31"/>
        <v>-0.72000000000002018</v>
      </c>
      <c r="F248" s="6">
        <f t="shared" si="27"/>
        <v>0.30785126046984851</v>
      </c>
      <c r="G248" s="6" t="str">
        <f t="shared" si="28"/>
        <v/>
      </c>
      <c r="H248" s="6" t="str">
        <f t="shared" si="32"/>
        <v/>
      </c>
      <c r="I248" s="6" t="str">
        <f t="shared" ca="1" si="29"/>
        <v/>
      </c>
      <c r="K248" s="6">
        <f t="shared" si="33"/>
        <v>-0.72000000000002018</v>
      </c>
      <c r="L248" s="6">
        <f t="shared" si="30"/>
        <v>0.30785126046984851</v>
      </c>
      <c r="M248" s="6" t="str">
        <f t="shared" si="34"/>
        <v/>
      </c>
      <c r="N248" s="6" t="str">
        <f t="shared" si="35"/>
        <v/>
      </c>
    </row>
    <row r="249" spans="5:14" hidden="1">
      <c r="E249" s="6">
        <f t="shared" si="31"/>
        <v>-0.71000000000002017</v>
      </c>
      <c r="F249" s="6">
        <f t="shared" si="27"/>
        <v>0.31006028483341169</v>
      </c>
      <c r="G249" s="6" t="str">
        <f t="shared" si="28"/>
        <v/>
      </c>
      <c r="H249" s="6" t="str">
        <f t="shared" si="32"/>
        <v/>
      </c>
      <c r="I249" s="6">
        <f t="shared" ca="1" si="29"/>
        <v>0.31006028483341169</v>
      </c>
      <c r="K249" s="6">
        <f t="shared" si="33"/>
        <v>-0.71000000000002017</v>
      </c>
      <c r="L249" s="6">
        <f t="shared" si="30"/>
        <v>0.31006028483341169</v>
      </c>
      <c r="M249" s="6" t="str">
        <f t="shared" si="34"/>
        <v/>
      </c>
      <c r="N249" s="6" t="str">
        <f t="shared" si="35"/>
        <v/>
      </c>
    </row>
    <row r="250" spans="5:14" hidden="1">
      <c r="E250" s="6">
        <f t="shared" si="31"/>
        <v>-0.70000000000002016</v>
      </c>
      <c r="F250" s="6">
        <f t="shared" si="27"/>
        <v>0.31225393336675689</v>
      </c>
      <c r="G250" s="6" t="str">
        <f t="shared" si="28"/>
        <v/>
      </c>
      <c r="H250" s="6" t="str">
        <f t="shared" si="32"/>
        <v/>
      </c>
      <c r="I250" s="6">
        <f t="shared" ca="1" si="29"/>
        <v>0.31225393336675689</v>
      </c>
      <c r="K250" s="6">
        <f t="shared" si="33"/>
        <v>-0.70000000000002016</v>
      </c>
      <c r="L250" s="6">
        <f t="shared" si="30"/>
        <v>0.31225393336675689</v>
      </c>
      <c r="M250" s="6" t="str">
        <f t="shared" si="34"/>
        <v/>
      </c>
      <c r="N250" s="6" t="str">
        <f t="shared" si="35"/>
        <v/>
      </c>
    </row>
    <row r="251" spans="5:14" hidden="1">
      <c r="E251" s="6">
        <f t="shared" si="31"/>
        <v>-0.69000000000002015</v>
      </c>
      <c r="F251" s="6">
        <f t="shared" si="27"/>
        <v>0.31443165702759296</v>
      </c>
      <c r="G251" s="6" t="str">
        <f t="shared" si="28"/>
        <v/>
      </c>
      <c r="H251" s="6" t="str">
        <f t="shared" si="32"/>
        <v/>
      </c>
      <c r="I251" s="6">
        <f t="shared" ca="1" si="29"/>
        <v>0.31443165702759296</v>
      </c>
      <c r="K251" s="6">
        <f t="shared" si="33"/>
        <v>-0.69000000000002015</v>
      </c>
      <c r="L251" s="6">
        <f t="shared" si="30"/>
        <v>0.31443165702759296</v>
      </c>
      <c r="M251" s="6" t="str">
        <f t="shared" si="34"/>
        <v/>
      </c>
      <c r="N251" s="6" t="str">
        <f t="shared" si="35"/>
        <v/>
      </c>
    </row>
    <row r="252" spans="5:14" hidden="1">
      <c r="E252" s="6">
        <f t="shared" si="31"/>
        <v>-0.68000000000002014</v>
      </c>
      <c r="F252" s="6">
        <f t="shared" si="27"/>
        <v>0.31659290771088849</v>
      </c>
      <c r="G252" s="6" t="str">
        <f t="shared" si="28"/>
        <v/>
      </c>
      <c r="H252" s="6" t="str">
        <f t="shared" si="32"/>
        <v/>
      </c>
      <c r="I252" s="6">
        <f t="shared" ca="1" si="29"/>
        <v>0.31659290771088849</v>
      </c>
      <c r="K252" s="6">
        <f t="shared" si="33"/>
        <v>-0.68000000000002014</v>
      </c>
      <c r="L252" s="6">
        <f t="shared" si="30"/>
        <v>0.31659290771088849</v>
      </c>
      <c r="M252" s="6" t="str">
        <f t="shared" si="34"/>
        <v/>
      </c>
      <c r="N252" s="6" t="str">
        <f t="shared" si="35"/>
        <v/>
      </c>
    </row>
    <row r="253" spans="5:14" hidden="1">
      <c r="E253" s="6">
        <f t="shared" si="31"/>
        <v>-0.67000000000002014</v>
      </c>
      <c r="F253" s="6">
        <f t="shared" si="27"/>
        <v>0.31873713847539725</v>
      </c>
      <c r="G253" s="6" t="str">
        <f t="shared" si="28"/>
        <v/>
      </c>
      <c r="H253" s="6" t="str">
        <f t="shared" si="32"/>
        <v/>
      </c>
      <c r="I253" s="6">
        <f t="shared" ca="1" si="29"/>
        <v>0.31873713847539725</v>
      </c>
      <c r="K253" s="6">
        <f t="shared" si="33"/>
        <v>-0.67000000000002014</v>
      </c>
      <c r="L253" s="6">
        <f t="shared" si="30"/>
        <v>0.31873713847539725</v>
      </c>
      <c r="M253" s="6" t="str">
        <f t="shared" si="34"/>
        <v/>
      </c>
      <c r="N253" s="6" t="str">
        <f t="shared" si="35"/>
        <v/>
      </c>
    </row>
    <row r="254" spans="5:14" hidden="1">
      <c r="E254" s="6">
        <f t="shared" si="31"/>
        <v>-0.66000000000002013</v>
      </c>
      <c r="F254" s="6">
        <f t="shared" si="27"/>
        <v>0.32086380377116824</v>
      </c>
      <c r="G254" s="6" t="str">
        <f t="shared" si="28"/>
        <v/>
      </c>
      <c r="H254" s="6" t="str">
        <f t="shared" si="32"/>
        <v/>
      </c>
      <c r="I254" s="6">
        <f t="shared" ca="1" si="29"/>
        <v>0.32086380377116824</v>
      </c>
      <c r="K254" s="6">
        <f t="shared" si="33"/>
        <v>-0.66000000000002013</v>
      </c>
      <c r="L254" s="6">
        <f t="shared" si="30"/>
        <v>0.32086380377116824</v>
      </c>
      <c r="M254" s="6" t="str">
        <f t="shared" si="34"/>
        <v/>
      </c>
      <c r="N254" s="6" t="str">
        <f t="shared" si="35"/>
        <v/>
      </c>
    </row>
    <row r="255" spans="5:14" hidden="1">
      <c r="E255" s="6">
        <f t="shared" si="31"/>
        <v>-0.65000000000002012</v>
      </c>
      <c r="F255" s="6">
        <f t="shared" si="27"/>
        <v>0.3229723596679101</v>
      </c>
      <c r="G255" s="6" t="str">
        <f t="shared" si="28"/>
        <v/>
      </c>
      <c r="H255" s="6" t="str">
        <f t="shared" si="32"/>
        <v/>
      </c>
      <c r="I255" s="6" t="str">
        <f t="shared" ca="1" si="29"/>
        <v/>
      </c>
      <c r="K255" s="6">
        <f t="shared" si="33"/>
        <v>-0.65000000000002012</v>
      </c>
      <c r="L255" s="6">
        <f t="shared" si="30"/>
        <v>0.3229723596679101</v>
      </c>
      <c r="M255" s="6" t="str">
        <f t="shared" si="34"/>
        <v/>
      </c>
      <c r="N255" s="6" t="str">
        <f t="shared" si="35"/>
        <v/>
      </c>
    </row>
    <row r="256" spans="5:14" hidden="1">
      <c r="E256" s="6">
        <f t="shared" si="31"/>
        <v>-0.64000000000002011</v>
      </c>
      <c r="F256" s="6">
        <f t="shared" si="27"/>
        <v>0.32506226408407796</v>
      </c>
      <c r="G256" s="6" t="str">
        <f t="shared" si="28"/>
        <v/>
      </c>
      <c r="H256" s="6" t="str">
        <f t="shared" si="32"/>
        <v/>
      </c>
      <c r="I256" s="6" t="str">
        <f t="shared" ca="1" si="29"/>
        <v/>
      </c>
      <c r="K256" s="6">
        <f t="shared" si="33"/>
        <v>-0.64000000000002011</v>
      </c>
      <c r="L256" s="6">
        <f t="shared" si="30"/>
        <v>0.32506226408407796</v>
      </c>
      <c r="M256" s="6" t="str">
        <f t="shared" si="34"/>
        <v/>
      </c>
      <c r="N256" s="6" t="str">
        <f t="shared" si="35"/>
        <v/>
      </c>
    </row>
    <row r="257" spans="5:14" hidden="1">
      <c r="E257" s="6">
        <f t="shared" si="31"/>
        <v>-0.6300000000000201</v>
      </c>
      <c r="F257" s="6">
        <f t="shared" si="27"/>
        <v>0.32713297701655031</v>
      </c>
      <c r="G257" s="6" t="str">
        <f t="shared" si="28"/>
        <v/>
      </c>
      <c r="H257" s="6" t="str">
        <f t="shared" si="32"/>
        <v/>
      </c>
      <c r="I257" s="6" t="str">
        <f t="shared" ca="1" si="29"/>
        <v/>
      </c>
      <c r="K257" s="6">
        <f t="shared" si="33"/>
        <v>-0.6300000000000201</v>
      </c>
      <c r="L257" s="6">
        <f t="shared" si="30"/>
        <v>0.32713297701655031</v>
      </c>
      <c r="M257" s="6" t="str">
        <f t="shared" si="34"/>
        <v/>
      </c>
      <c r="N257" s="6" t="str">
        <f t="shared" si="35"/>
        <v/>
      </c>
    </row>
    <row r="258" spans="5:14" hidden="1">
      <c r="E258" s="6">
        <f t="shared" si="31"/>
        <v>-0.62000000000002009</v>
      </c>
      <c r="F258" s="6">
        <f t="shared" si="27"/>
        <v>0.32918396077076073</v>
      </c>
      <c r="G258" s="6" t="str">
        <f t="shared" si="28"/>
        <v/>
      </c>
      <c r="H258" s="6" t="str">
        <f t="shared" si="32"/>
        <v/>
      </c>
      <c r="I258" s="6" t="str">
        <f t="shared" ca="1" si="29"/>
        <v/>
      </c>
      <c r="K258" s="6">
        <f t="shared" si="33"/>
        <v>-0.62000000000002009</v>
      </c>
      <c r="L258" s="6">
        <f t="shared" si="30"/>
        <v>0.32918396077076073</v>
      </c>
      <c r="M258" s="6" t="str">
        <f t="shared" si="34"/>
        <v/>
      </c>
      <c r="N258" s="6" t="str">
        <f t="shared" si="35"/>
        <v/>
      </c>
    </row>
    <row r="259" spans="5:14" hidden="1">
      <c r="E259" s="6">
        <f t="shared" si="31"/>
        <v>-0.61000000000002008</v>
      </c>
      <c r="F259" s="6">
        <f t="shared" si="27"/>
        <v>0.33121468019114891</v>
      </c>
      <c r="G259" s="6" t="str">
        <f t="shared" si="28"/>
        <v/>
      </c>
      <c r="H259" s="6" t="str">
        <f t="shared" si="32"/>
        <v/>
      </c>
      <c r="I259" s="6" t="str">
        <f t="shared" ca="1" si="29"/>
        <v/>
      </c>
      <c r="K259" s="6">
        <f t="shared" si="33"/>
        <v>-0.61000000000002008</v>
      </c>
      <c r="L259" s="6">
        <f t="shared" si="30"/>
        <v>0.33121468019114891</v>
      </c>
      <c r="M259" s="6" t="str">
        <f t="shared" si="34"/>
        <v/>
      </c>
      <c r="N259" s="6" t="str">
        <f t="shared" si="35"/>
        <v/>
      </c>
    </row>
    <row r="260" spans="5:14" hidden="1">
      <c r="E260" s="6">
        <f t="shared" si="31"/>
        <v>-0.60000000000002007</v>
      </c>
      <c r="F260" s="6">
        <f t="shared" si="27"/>
        <v>0.33322460289179567</v>
      </c>
      <c r="G260" s="6" t="str">
        <f t="shared" si="28"/>
        <v/>
      </c>
      <c r="H260" s="6" t="str">
        <f t="shared" si="32"/>
        <v/>
      </c>
      <c r="I260" s="6" t="str">
        <f t="shared" ca="1" si="29"/>
        <v/>
      </c>
      <c r="K260" s="6">
        <f t="shared" si="33"/>
        <v>-0.60000000000002007</v>
      </c>
      <c r="L260" s="6">
        <f t="shared" si="30"/>
        <v>0.33322460289179567</v>
      </c>
      <c r="M260" s="6" t="str">
        <f t="shared" si="34"/>
        <v/>
      </c>
      <c r="N260" s="6" t="str">
        <f t="shared" si="35"/>
        <v/>
      </c>
    </row>
    <row r="261" spans="5:14" hidden="1">
      <c r="E261" s="6">
        <f t="shared" si="31"/>
        <v>-0.59000000000002006</v>
      </c>
      <c r="F261" s="6">
        <f t="shared" si="27"/>
        <v>0.33521319948710215</v>
      </c>
      <c r="G261" s="6" t="str">
        <f t="shared" si="28"/>
        <v/>
      </c>
      <c r="H261" s="6" t="str">
        <f t="shared" si="32"/>
        <v/>
      </c>
      <c r="I261" s="6" t="str">
        <f t="shared" ca="1" si="29"/>
        <v/>
      </c>
      <c r="K261" s="6">
        <f t="shared" si="33"/>
        <v>-0.59000000000002006</v>
      </c>
      <c r="L261" s="6">
        <f t="shared" si="30"/>
        <v>0.33521319948710215</v>
      </c>
      <c r="M261" s="6" t="str">
        <f t="shared" si="34"/>
        <v/>
      </c>
      <c r="N261" s="6" t="str">
        <f t="shared" si="35"/>
        <v/>
      </c>
    </row>
    <row r="262" spans="5:14" hidden="1">
      <c r="E262" s="6">
        <f t="shared" si="31"/>
        <v>-0.58000000000002006</v>
      </c>
      <c r="F262" s="6">
        <f t="shared" si="27"/>
        <v>0.33717994382237665</v>
      </c>
      <c r="G262" s="6" t="str">
        <f t="shared" si="28"/>
        <v/>
      </c>
      <c r="H262" s="6" t="str">
        <f t="shared" si="32"/>
        <v/>
      </c>
      <c r="I262" s="6" t="str">
        <f t="shared" ca="1" si="29"/>
        <v/>
      </c>
      <c r="K262" s="6">
        <f t="shared" si="33"/>
        <v>-0.58000000000002006</v>
      </c>
      <c r="L262" s="6">
        <f t="shared" si="30"/>
        <v>0.33717994382237665</v>
      </c>
      <c r="M262" s="6" t="str">
        <f t="shared" si="34"/>
        <v/>
      </c>
      <c r="N262" s="6" t="str">
        <f t="shared" si="35"/>
        <v/>
      </c>
    </row>
    <row r="263" spans="5:14" hidden="1">
      <c r="E263" s="6">
        <f t="shared" si="31"/>
        <v>-0.57000000000002005</v>
      </c>
      <c r="F263" s="6">
        <f t="shared" si="27"/>
        <v>0.33912431320418829</v>
      </c>
      <c r="G263" s="6" t="str">
        <f t="shared" si="28"/>
        <v/>
      </c>
      <c r="H263" s="6" t="str">
        <f t="shared" si="32"/>
        <v/>
      </c>
      <c r="I263" s="6" t="str">
        <f t="shared" ca="1" si="29"/>
        <v/>
      </c>
      <c r="K263" s="6">
        <f t="shared" si="33"/>
        <v>-0.57000000000002005</v>
      </c>
      <c r="L263" s="6">
        <f t="shared" si="30"/>
        <v>0.33912431320418829</v>
      </c>
      <c r="M263" s="6" t="str">
        <f t="shared" si="34"/>
        <v/>
      </c>
      <c r="N263" s="6" t="str">
        <f t="shared" si="35"/>
        <v/>
      </c>
    </row>
    <row r="264" spans="5:14" hidden="1">
      <c r="E264" s="6">
        <f t="shared" si="31"/>
        <v>-0.56000000000002004</v>
      </c>
      <c r="F264" s="6">
        <f t="shared" si="27"/>
        <v>0.34104578863034873</v>
      </c>
      <c r="G264" s="6" t="str">
        <f t="shared" si="28"/>
        <v/>
      </c>
      <c r="H264" s="6" t="str">
        <f t="shared" si="32"/>
        <v/>
      </c>
      <c r="I264" s="6" t="str">
        <f t="shared" ca="1" si="29"/>
        <v/>
      </c>
      <c r="K264" s="6">
        <f t="shared" si="33"/>
        <v>-0.56000000000002004</v>
      </c>
      <c r="L264" s="6">
        <f t="shared" si="30"/>
        <v>0.34104578863034873</v>
      </c>
      <c r="M264" s="6" t="str">
        <f t="shared" si="34"/>
        <v/>
      </c>
      <c r="N264" s="6" t="str">
        <f t="shared" si="35"/>
        <v/>
      </c>
    </row>
    <row r="265" spans="5:14" hidden="1">
      <c r="E265" s="6">
        <f t="shared" si="31"/>
        <v>-0.55000000000002003</v>
      </c>
      <c r="F265" s="6">
        <f t="shared" si="27"/>
        <v>0.34294385501938013</v>
      </c>
      <c r="G265" s="6" t="str">
        <f t="shared" si="28"/>
        <v/>
      </c>
      <c r="H265" s="6" t="str">
        <f t="shared" si="32"/>
        <v/>
      </c>
      <c r="I265" s="6" t="str">
        <f t="shared" ca="1" si="29"/>
        <v/>
      </c>
      <c r="K265" s="6">
        <f t="shared" si="33"/>
        <v>-0.55000000000002003</v>
      </c>
      <c r="L265" s="6">
        <f t="shared" si="30"/>
        <v>0.34294385501938013</v>
      </c>
      <c r="M265" s="6" t="str">
        <f t="shared" si="34"/>
        <v/>
      </c>
      <c r="N265" s="6" t="str">
        <f t="shared" si="35"/>
        <v/>
      </c>
    </row>
    <row r="266" spans="5:14" hidden="1">
      <c r="E266" s="6">
        <f t="shared" si="31"/>
        <v>-0.54000000000002002</v>
      </c>
      <c r="F266" s="6">
        <f t="shared" si="27"/>
        <v>0.34481800143932961</v>
      </c>
      <c r="G266" s="6" t="str">
        <f t="shared" si="28"/>
        <v/>
      </c>
      <c r="H266" s="6" t="str">
        <f t="shared" si="32"/>
        <v/>
      </c>
      <c r="I266" s="6" t="str">
        <f t="shared" ca="1" si="29"/>
        <v/>
      </c>
      <c r="K266" s="6">
        <f t="shared" si="33"/>
        <v>-0.54000000000002002</v>
      </c>
      <c r="L266" s="6">
        <f t="shared" si="30"/>
        <v>0.34481800143932961</v>
      </c>
      <c r="M266" s="6" t="str">
        <f t="shared" si="34"/>
        <v/>
      </c>
      <c r="N266" s="6" t="str">
        <f t="shared" si="35"/>
        <v/>
      </c>
    </row>
    <row r="267" spans="5:14" hidden="1">
      <c r="E267" s="6">
        <f t="shared" si="31"/>
        <v>-0.53000000000002001</v>
      </c>
      <c r="F267" s="6">
        <f t="shared" si="27"/>
        <v>0.34666772133578794</v>
      </c>
      <c r="G267" s="6" t="str">
        <f t="shared" si="28"/>
        <v/>
      </c>
      <c r="H267" s="6" t="str">
        <f t="shared" si="32"/>
        <v/>
      </c>
      <c r="I267" s="6" t="str">
        <f t="shared" ca="1" si="29"/>
        <v/>
      </c>
      <c r="K267" s="6">
        <f t="shared" si="33"/>
        <v>-0.53000000000002001</v>
      </c>
      <c r="L267" s="6">
        <f t="shared" si="30"/>
        <v>0.34666772133578794</v>
      </c>
      <c r="M267" s="6" t="str">
        <f t="shared" si="34"/>
        <v/>
      </c>
      <c r="N267" s="6" t="str">
        <f t="shared" si="35"/>
        <v/>
      </c>
    </row>
    <row r="268" spans="5:14" hidden="1">
      <c r="E268" s="6">
        <f t="shared" si="31"/>
        <v>-0.52000000000002</v>
      </c>
      <c r="F268" s="6">
        <f t="shared" si="27"/>
        <v>0.34849251275897092</v>
      </c>
      <c r="G268" s="6" t="str">
        <f t="shared" si="28"/>
        <v/>
      </c>
      <c r="H268" s="6" t="str">
        <f t="shared" si="32"/>
        <v/>
      </c>
      <c r="I268" s="6" t="str">
        <f t="shared" ca="1" si="29"/>
        <v/>
      </c>
      <c r="K268" s="6">
        <f t="shared" si="33"/>
        <v>-0.52000000000002</v>
      </c>
      <c r="L268" s="6">
        <f t="shared" si="30"/>
        <v>0.34849251275897092</v>
      </c>
      <c r="M268" s="6" t="str">
        <f t="shared" si="34"/>
        <v/>
      </c>
      <c r="N268" s="6" t="str">
        <f t="shared" si="35"/>
        <v/>
      </c>
    </row>
    <row r="269" spans="5:14" hidden="1">
      <c r="E269" s="6">
        <f t="shared" si="31"/>
        <v>-0.51000000000001999</v>
      </c>
      <c r="F269" s="6">
        <f t="shared" si="27"/>
        <v>0.35029187858972227</v>
      </c>
      <c r="G269" s="6" t="str">
        <f t="shared" si="28"/>
        <v/>
      </c>
      <c r="H269" s="6" t="str">
        <f t="shared" si="32"/>
        <v/>
      </c>
      <c r="I269" s="6" t="str">
        <f t="shared" ca="1" si="29"/>
        <v/>
      </c>
      <c r="K269" s="6">
        <f t="shared" si="33"/>
        <v>-0.51000000000001999</v>
      </c>
      <c r="L269" s="6">
        <f t="shared" si="30"/>
        <v>0.35029187858972227</v>
      </c>
      <c r="M269" s="6" t="str">
        <f t="shared" si="34"/>
        <v/>
      </c>
      <c r="N269" s="6" t="str">
        <f t="shared" si="35"/>
        <v/>
      </c>
    </row>
    <row r="270" spans="5:14" hidden="1">
      <c r="E270" s="6">
        <f t="shared" si="31"/>
        <v>-0.50000000000001998</v>
      </c>
      <c r="F270" s="6">
        <f t="shared" si="27"/>
        <v>0.35206532676429597</v>
      </c>
      <c r="G270" s="6" t="str">
        <f t="shared" si="28"/>
        <v/>
      </c>
      <c r="H270" s="6" t="str">
        <f t="shared" si="32"/>
        <v/>
      </c>
      <c r="I270" s="6" t="str">
        <f t="shared" ca="1" si="29"/>
        <v/>
      </c>
      <c r="K270" s="6">
        <f t="shared" si="33"/>
        <v>-0.50000000000001998</v>
      </c>
      <c r="L270" s="6">
        <f t="shared" si="30"/>
        <v>0.35206532676429597</v>
      </c>
      <c r="M270" s="6" t="str">
        <f t="shared" si="34"/>
        <v/>
      </c>
      <c r="N270" s="6" t="str">
        <f t="shared" si="35"/>
        <v/>
      </c>
    </row>
    <row r="271" spans="5:14" hidden="1">
      <c r="E271" s="6">
        <f t="shared" si="31"/>
        <v>-0.49000000000001998</v>
      </c>
      <c r="F271" s="6">
        <f t="shared" si="27"/>
        <v>0.3538123704977762</v>
      </c>
      <c r="G271" s="6" t="str">
        <f t="shared" si="28"/>
        <v/>
      </c>
      <c r="H271" s="6" t="str">
        <f t="shared" si="32"/>
        <v/>
      </c>
      <c r="I271" s="6" t="str">
        <f t="shared" ca="1" si="29"/>
        <v/>
      </c>
      <c r="K271" s="6">
        <f t="shared" si="33"/>
        <v>-0.49000000000001998</v>
      </c>
      <c r="L271" s="6">
        <f t="shared" si="30"/>
        <v>0.3538123704977762</v>
      </c>
      <c r="M271" s="6" t="str">
        <f t="shared" si="34"/>
        <v/>
      </c>
      <c r="N271" s="6" t="str">
        <f t="shared" si="35"/>
        <v/>
      </c>
    </row>
    <row r="272" spans="5:14" hidden="1">
      <c r="E272" s="6">
        <f t="shared" si="31"/>
        <v>-0.48000000000001997</v>
      </c>
      <c r="F272" s="6">
        <f t="shared" si="27"/>
        <v>0.35553252850599371</v>
      </c>
      <c r="G272" s="6" t="str">
        <f t="shared" si="28"/>
        <v/>
      </c>
      <c r="H272" s="6" t="str">
        <f t="shared" si="32"/>
        <v/>
      </c>
      <c r="I272" s="6" t="str">
        <f t="shared" ca="1" si="29"/>
        <v/>
      </c>
      <c r="K272" s="6">
        <f t="shared" si="33"/>
        <v>-0.48000000000001997</v>
      </c>
      <c r="L272" s="6">
        <f t="shared" si="30"/>
        <v>0.35553252850599371</v>
      </c>
      <c r="M272" s="6" t="str">
        <f t="shared" si="34"/>
        <v/>
      </c>
      <c r="N272" s="6" t="str">
        <f t="shared" si="35"/>
        <v/>
      </c>
    </row>
    <row r="273" spans="5:14" hidden="1">
      <c r="E273" s="6">
        <f t="shared" si="31"/>
        <v>-0.47000000000001996</v>
      </c>
      <c r="F273" s="6">
        <f t="shared" si="27"/>
        <v>0.35722532522579747</v>
      </c>
      <c r="G273" s="6" t="str">
        <f t="shared" si="28"/>
        <v/>
      </c>
      <c r="H273" s="6" t="str">
        <f t="shared" si="32"/>
        <v/>
      </c>
      <c r="I273" s="6" t="str">
        <f t="shared" ca="1" si="29"/>
        <v/>
      </c>
      <c r="K273" s="6">
        <f t="shared" si="33"/>
        <v>-0.47000000000001996</v>
      </c>
      <c r="L273" s="6">
        <f t="shared" si="30"/>
        <v>0.35722532522579747</v>
      </c>
      <c r="M273" s="6" t="str">
        <f t="shared" si="34"/>
        <v/>
      </c>
      <c r="N273" s="6" t="str">
        <f t="shared" si="35"/>
        <v/>
      </c>
    </row>
    <row r="274" spans="5:14" hidden="1">
      <c r="E274" s="6">
        <f t="shared" si="31"/>
        <v>-0.46000000000001995</v>
      </c>
      <c r="F274" s="6">
        <f t="shared" si="27"/>
        <v>0.35889029103354136</v>
      </c>
      <c r="G274" s="6" t="str">
        <f t="shared" si="28"/>
        <v/>
      </c>
      <c r="H274" s="6" t="str">
        <f t="shared" si="32"/>
        <v/>
      </c>
      <c r="I274" s="6" t="str">
        <f t="shared" ca="1" si="29"/>
        <v/>
      </c>
      <c r="K274" s="6">
        <f t="shared" si="33"/>
        <v>-0.46000000000001995</v>
      </c>
      <c r="L274" s="6">
        <f t="shared" si="30"/>
        <v>0.35889029103354136</v>
      </c>
      <c r="M274" s="6" t="str">
        <f t="shared" si="34"/>
        <v/>
      </c>
      <c r="N274" s="6" t="str">
        <f t="shared" si="35"/>
        <v/>
      </c>
    </row>
    <row r="275" spans="5:14" hidden="1">
      <c r="E275" s="6">
        <f t="shared" si="31"/>
        <v>-0.45000000000001994</v>
      </c>
      <c r="F275" s="6">
        <f t="shared" si="27"/>
        <v>0.36052696246164473</v>
      </c>
      <c r="G275" s="6" t="str">
        <f t="shared" si="28"/>
        <v/>
      </c>
      <c r="H275" s="6" t="str">
        <f t="shared" si="32"/>
        <v/>
      </c>
      <c r="I275" s="6" t="str">
        <f t="shared" ca="1" si="29"/>
        <v/>
      </c>
      <c r="K275" s="6">
        <f t="shared" si="33"/>
        <v>-0.45000000000001994</v>
      </c>
      <c r="L275" s="6">
        <f t="shared" si="30"/>
        <v>0.36052696246164473</v>
      </c>
      <c r="M275" s="6" t="str">
        <f t="shared" si="34"/>
        <v/>
      </c>
      <c r="N275" s="6" t="str">
        <f t="shared" si="35"/>
        <v/>
      </c>
    </row>
    <row r="276" spans="5:14" hidden="1">
      <c r="E276" s="6">
        <f t="shared" si="31"/>
        <v>-0.44000000000001993</v>
      </c>
      <c r="F276" s="6">
        <f t="shared" ref="F276:F339" si="36">_xlfn.NORM.S.DIST(E276,0)</f>
        <v>0.36213488241308905</v>
      </c>
      <c r="G276" s="6" t="str">
        <f t="shared" ref="G276:G339" si="37">IF(E276&lt;-$G$19,F276,"")</f>
        <v/>
      </c>
      <c r="H276" s="6" t="str">
        <f t="shared" si="32"/>
        <v/>
      </c>
      <c r="I276" s="6" t="str">
        <f t="shared" ref="I276:I339" ca="1" si="38">IF(AND(E276&lt;=$E$13+0.05,E277&gt;=$E$13),F276,"")</f>
        <v/>
      </c>
      <c r="K276" s="6">
        <f t="shared" si="33"/>
        <v>-0.44000000000001993</v>
      </c>
      <c r="L276" s="6">
        <f t="shared" ref="L276:L339" si="39">_xlfn.NORM.S.DIST(K276,0)</f>
        <v>0.36213488241308905</v>
      </c>
      <c r="M276" s="6" t="str">
        <f t="shared" si="34"/>
        <v/>
      </c>
      <c r="N276" s="6" t="str">
        <f t="shared" si="35"/>
        <v/>
      </c>
    </row>
    <row r="277" spans="5:14" hidden="1">
      <c r="E277" s="6">
        <f t="shared" ref="E277:E340" si="40">E276+0.01</f>
        <v>-0.43000000000001992</v>
      </c>
      <c r="F277" s="6">
        <f t="shared" si="36"/>
        <v>0.36371360037371031</v>
      </c>
      <c r="G277" s="6" t="str">
        <f t="shared" si="37"/>
        <v/>
      </c>
      <c r="H277" s="6" t="str">
        <f t="shared" ref="H277:H340" si="41">IF(E277&gt;$G$19,F277,"")</f>
        <v/>
      </c>
      <c r="I277" s="6" t="str">
        <f t="shared" ca="1" si="38"/>
        <v/>
      </c>
      <c r="K277" s="6">
        <f t="shared" ref="K277:K340" si="42">K276+0.01</f>
        <v>-0.43000000000001992</v>
      </c>
      <c r="L277" s="6">
        <f t="shared" si="39"/>
        <v>0.36371360037371031</v>
      </c>
      <c r="M277" s="6" t="str">
        <f t="shared" ref="M277:M340" si="43">IF(K277&lt;-$M$19,L277,"")</f>
        <v/>
      </c>
      <c r="N277" s="6" t="str">
        <f t="shared" ref="N277:N340" si="44">IF(K277&gt;$M$19,L277,"")</f>
        <v/>
      </c>
    </row>
    <row r="278" spans="5:14" hidden="1">
      <c r="E278" s="6">
        <f t="shared" si="40"/>
        <v>-0.42000000000001991</v>
      </c>
      <c r="F278" s="6">
        <f t="shared" si="36"/>
        <v>0.36526267262215084</v>
      </c>
      <c r="G278" s="6" t="str">
        <f t="shared" si="37"/>
        <v/>
      </c>
      <c r="H278" s="6" t="str">
        <f t="shared" si="41"/>
        <v/>
      </c>
      <c r="I278" s="6" t="str">
        <f t="shared" ca="1" si="38"/>
        <v/>
      </c>
      <c r="K278" s="6">
        <f t="shared" si="42"/>
        <v>-0.42000000000001991</v>
      </c>
      <c r="L278" s="6">
        <f t="shared" si="39"/>
        <v>0.36526267262215084</v>
      </c>
      <c r="M278" s="6" t="str">
        <f t="shared" si="43"/>
        <v/>
      </c>
      <c r="N278" s="6" t="str">
        <f t="shared" si="44"/>
        <v/>
      </c>
    </row>
    <row r="279" spans="5:14" hidden="1">
      <c r="E279" s="6">
        <f t="shared" si="40"/>
        <v>-0.4100000000000199</v>
      </c>
      <c r="F279" s="6">
        <f t="shared" si="36"/>
        <v>0.36678166243733312</v>
      </c>
      <c r="G279" s="6" t="str">
        <f t="shared" si="37"/>
        <v/>
      </c>
      <c r="H279" s="6" t="str">
        <f t="shared" si="41"/>
        <v/>
      </c>
      <c r="I279" s="6" t="str">
        <f t="shared" ca="1" si="38"/>
        <v/>
      </c>
      <c r="K279" s="6">
        <f t="shared" si="42"/>
        <v>-0.4100000000000199</v>
      </c>
      <c r="L279" s="6">
        <f t="shared" si="39"/>
        <v>0.36678166243733312</v>
      </c>
      <c r="M279" s="6" t="str">
        <f t="shared" si="43"/>
        <v/>
      </c>
      <c r="N279" s="6" t="str">
        <f t="shared" si="44"/>
        <v/>
      </c>
    </row>
    <row r="280" spans="5:14" hidden="1">
      <c r="E280" s="6">
        <f t="shared" si="40"/>
        <v>-0.4000000000000199</v>
      </c>
      <c r="F280" s="6">
        <f t="shared" si="36"/>
        <v>0.36827014030332039</v>
      </c>
      <c r="G280" s="6" t="str">
        <f t="shared" si="37"/>
        <v/>
      </c>
      <c r="H280" s="6" t="str">
        <f t="shared" si="41"/>
        <v/>
      </c>
      <c r="I280" s="6" t="str">
        <f t="shared" ca="1" si="38"/>
        <v/>
      </c>
      <c r="K280" s="6">
        <f t="shared" si="42"/>
        <v>-0.4000000000000199</v>
      </c>
      <c r="L280" s="6">
        <f t="shared" si="39"/>
        <v>0.36827014030332039</v>
      </c>
      <c r="M280" s="6" t="str">
        <f t="shared" si="43"/>
        <v/>
      </c>
      <c r="N280" s="6" t="str">
        <f t="shared" si="44"/>
        <v/>
      </c>
    </row>
    <row r="281" spans="5:14" hidden="1">
      <c r="E281" s="6">
        <f t="shared" si="40"/>
        <v>-0.39000000000001989</v>
      </c>
      <c r="F281" s="6">
        <f t="shared" si="36"/>
        <v>0.36972768411142948</v>
      </c>
      <c r="G281" s="6" t="str">
        <f t="shared" si="37"/>
        <v/>
      </c>
      <c r="H281" s="6" t="str">
        <f t="shared" si="41"/>
        <v/>
      </c>
      <c r="I281" s="6" t="str">
        <f t="shared" ca="1" si="38"/>
        <v/>
      </c>
      <c r="K281" s="6">
        <f t="shared" si="42"/>
        <v>-0.39000000000001989</v>
      </c>
      <c r="L281" s="6">
        <f t="shared" si="39"/>
        <v>0.36972768411142948</v>
      </c>
      <c r="M281" s="6" t="str">
        <f t="shared" si="43"/>
        <v/>
      </c>
      <c r="N281" s="6" t="str">
        <f t="shared" si="44"/>
        <v/>
      </c>
    </row>
    <row r="282" spans="5:14" hidden="1">
      <c r="E282" s="6">
        <f t="shared" si="40"/>
        <v>-0.38000000000001988</v>
      </c>
      <c r="F282" s="6">
        <f t="shared" si="36"/>
        <v>0.3711538793594632</v>
      </c>
      <c r="G282" s="6" t="str">
        <f t="shared" si="37"/>
        <v/>
      </c>
      <c r="H282" s="6" t="str">
        <f t="shared" si="41"/>
        <v/>
      </c>
      <c r="I282" s="6" t="str">
        <f t="shared" ca="1" si="38"/>
        <v/>
      </c>
      <c r="K282" s="6">
        <f t="shared" si="42"/>
        <v>-0.38000000000001988</v>
      </c>
      <c r="L282" s="6">
        <f t="shared" si="39"/>
        <v>0.3711538793594632</v>
      </c>
      <c r="M282" s="6" t="str">
        <f t="shared" si="43"/>
        <v/>
      </c>
      <c r="N282" s="6" t="str">
        <f t="shared" si="44"/>
        <v/>
      </c>
    </row>
    <row r="283" spans="5:14" hidden="1">
      <c r="E283" s="6">
        <f t="shared" si="40"/>
        <v>-0.37000000000001987</v>
      </c>
      <c r="F283" s="6">
        <f t="shared" si="36"/>
        <v>0.37254831934793065</v>
      </c>
      <c r="G283" s="6" t="str">
        <f t="shared" si="37"/>
        <v/>
      </c>
      <c r="H283" s="6" t="str">
        <f t="shared" si="41"/>
        <v/>
      </c>
      <c r="I283" s="6" t="str">
        <f t="shared" ca="1" si="38"/>
        <v/>
      </c>
      <c r="K283" s="6">
        <f t="shared" si="42"/>
        <v>-0.37000000000001987</v>
      </c>
      <c r="L283" s="6">
        <f t="shared" si="39"/>
        <v>0.37254831934793065</v>
      </c>
      <c r="M283" s="6" t="str">
        <f t="shared" si="43"/>
        <v/>
      </c>
      <c r="N283" s="6" t="str">
        <f t="shared" si="44"/>
        <v/>
      </c>
    </row>
    <row r="284" spans="5:14" hidden="1">
      <c r="E284" s="6">
        <f t="shared" si="40"/>
        <v>-0.36000000000001986</v>
      </c>
      <c r="F284" s="6">
        <f t="shared" si="36"/>
        <v>0.3739106053731257</v>
      </c>
      <c r="G284" s="6" t="str">
        <f t="shared" si="37"/>
        <v/>
      </c>
      <c r="H284" s="6" t="str">
        <f t="shared" si="41"/>
        <v/>
      </c>
      <c r="I284" s="6" t="str">
        <f t="shared" ca="1" si="38"/>
        <v/>
      </c>
      <c r="K284" s="6">
        <f t="shared" si="42"/>
        <v>-0.36000000000001986</v>
      </c>
      <c r="L284" s="6">
        <f t="shared" si="39"/>
        <v>0.3739106053731257</v>
      </c>
      <c r="M284" s="6" t="str">
        <f t="shared" si="43"/>
        <v/>
      </c>
      <c r="N284" s="6" t="str">
        <f t="shared" si="44"/>
        <v/>
      </c>
    </row>
    <row r="285" spans="5:14" hidden="1">
      <c r="E285" s="6">
        <f t="shared" si="40"/>
        <v>-0.35000000000001985</v>
      </c>
      <c r="F285" s="6">
        <f t="shared" si="36"/>
        <v>0.37524034691693531</v>
      </c>
      <c r="G285" s="6" t="str">
        <f t="shared" si="37"/>
        <v/>
      </c>
      <c r="H285" s="6" t="str">
        <f t="shared" si="41"/>
        <v/>
      </c>
      <c r="I285" s="6" t="str">
        <f t="shared" ca="1" si="38"/>
        <v/>
      </c>
      <c r="K285" s="6">
        <f t="shared" si="42"/>
        <v>-0.35000000000001985</v>
      </c>
      <c r="L285" s="6">
        <f t="shared" si="39"/>
        <v>0.37524034691693531</v>
      </c>
      <c r="M285" s="6" t="str">
        <f t="shared" si="43"/>
        <v/>
      </c>
      <c r="N285" s="6" t="str">
        <f t="shared" si="44"/>
        <v/>
      </c>
    </row>
    <row r="286" spans="5:14" hidden="1">
      <c r="E286" s="6">
        <f t="shared" si="40"/>
        <v>-0.34000000000001984</v>
      </c>
      <c r="F286" s="6">
        <f t="shared" si="36"/>
        <v>0.37653716183325142</v>
      </c>
      <c r="G286" s="6" t="str">
        <f t="shared" si="37"/>
        <v/>
      </c>
      <c r="H286" s="6" t="str">
        <f t="shared" si="41"/>
        <v/>
      </c>
      <c r="I286" s="6" t="str">
        <f t="shared" ca="1" si="38"/>
        <v/>
      </c>
      <c r="K286" s="6">
        <f t="shared" si="42"/>
        <v>-0.34000000000001984</v>
      </c>
      <c r="L286" s="6">
        <f t="shared" si="39"/>
        <v>0.37653716183325142</v>
      </c>
      <c r="M286" s="6" t="str">
        <f t="shared" si="43"/>
        <v/>
      </c>
      <c r="N286" s="6" t="str">
        <f t="shared" si="44"/>
        <v/>
      </c>
    </row>
    <row r="287" spans="5:14" hidden="1">
      <c r="E287" s="6">
        <f t="shared" si="40"/>
        <v>-0.33000000000001983</v>
      </c>
      <c r="F287" s="6">
        <f t="shared" si="36"/>
        <v>0.37780067653086213</v>
      </c>
      <c r="G287" s="6" t="str">
        <f t="shared" si="37"/>
        <v/>
      </c>
      <c r="H287" s="6" t="str">
        <f t="shared" si="41"/>
        <v/>
      </c>
      <c r="I287" s="6" t="str">
        <f t="shared" ca="1" si="38"/>
        <v/>
      </c>
      <c r="K287" s="6">
        <f t="shared" si="42"/>
        <v>-0.33000000000001983</v>
      </c>
      <c r="L287" s="6">
        <f t="shared" si="39"/>
        <v>0.37780067653086213</v>
      </c>
      <c r="M287" s="6" t="str">
        <f t="shared" si="43"/>
        <v/>
      </c>
      <c r="N287" s="6" t="str">
        <f t="shared" si="44"/>
        <v/>
      </c>
    </row>
    <row r="288" spans="5:14" hidden="1">
      <c r="E288" s="6">
        <f t="shared" si="40"/>
        <v>-0.32000000000001982</v>
      </c>
      <c r="F288" s="6">
        <f t="shared" si="36"/>
        <v>0.37903052615269928</v>
      </c>
      <c r="G288" s="6" t="str">
        <f t="shared" si="37"/>
        <v/>
      </c>
      <c r="H288" s="6" t="str">
        <f t="shared" si="41"/>
        <v/>
      </c>
      <c r="I288" s="6" t="str">
        <f t="shared" ca="1" si="38"/>
        <v/>
      </c>
      <c r="K288" s="6">
        <f t="shared" si="42"/>
        <v>-0.32000000000001982</v>
      </c>
      <c r="L288" s="6">
        <f t="shared" si="39"/>
        <v>0.37903052615269928</v>
      </c>
      <c r="M288" s="6" t="str">
        <f t="shared" si="43"/>
        <v/>
      </c>
      <c r="N288" s="6" t="str">
        <f t="shared" si="44"/>
        <v/>
      </c>
    </row>
    <row r="289" spans="5:14" hidden="1">
      <c r="E289" s="6">
        <f t="shared" si="40"/>
        <v>-0.31000000000001982</v>
      </c>
      <c r="F289" s="6">
        <f t="shared" si="36"/>
        <v>0.38022635475132255</v>
      </c>
      <c r="G289" s="6" t="str">
        <f t="shared" si="37"/>
        <v/>
      </c>
      <c r="H289" s="6" t="str">
        <f t="shared" si="41"/>
        <v/>
      </c>
      <c r="I289" s="6" t="str">
        <f t="shared" ca="1" si="38"/>
        <v/>
      </c>
      <c r="K289" s="6">
        <f t="shared" si="42"/>
        <v>-0.31000000000001982</v>
      </c>
      <c r="L289" s="6">
        <f t="shared" si="39"/>
        <v>0.38022635475132255</v>
      </c>
      <c r="M289" s="6" t="str">
        <f t="shared" si="43"/>
        <v/>
      </c>
      <c r="N289" s="6" t="str">
        <f t="shared" si="44"/>
        <v/>
      </c>
    </row>
    <row r="290" spans="5:14" hidden="1">
      <c r="E290" s="6">
        <f t="shared" si="40"/>
        <v>-0.30000000000001981</v>
      </c>
      <c r="F290" s="6">
        <f t="shared" si="36"/>
        <v>0.38138781546052181</v>
      </c>
      <c r="G290" s="6" t="str">
        <f t="shared" si="37"/>
        <v/>
      </c>
      <c r="H290" s="6" t="str">
        <f t="shared" si="41"/>
        <v/>
      </c>
      <c r="I290" s="6" t="str">
        <f t="shared" ca="1" si="38"/>
        <v/>
      </c>
      <c r="K290" s="6">
        <f t="shared" si="42"/>
        <v>-0.30000000000001981</v>
      </c>
      <c r="L290" s="6">
        <f t="shared" si="39"/>
        <v>0.38138781546052181</v>
      </c>
      <c r="M290" s="6" t="str">
        <f t="shared" si="43"/>
        <v/>
      </c>
      <c r="N290" s="6" t="str">
        <f t="shared" si="44"/>
        <v/>
      </c>
    </row>
    <row r="291" spans="5:14" hidden="1">
      <c r="E291" s="6">
        <f t="shared" si="40"/>
        <v>-0.2900000000000198</v>
      </c>
      <c r="F291" s="6">
        <f t="shared" si="36"/>
        <v>0.38251457066292188</v>
      </c>
      <c r="G291" s="6" t="str">
        <f t="shared" si="37"/>
        <v/>
      </c>
      <c r="H291" s="6" t="str">
        <f t="shared" si="41"/>
        <v/>
      </c>
      <c r="I291" s="6" t="str">
        <f t="shared" ca="1" si="38"/>
        <v/>
      </c>
      <c r="K291" s="6">
        <f t="shared" si="42"/>
        <v>-0.2900000000000198</v>
      </c>
      <c r="L291" s="6">
        <f t="shared" si="39"/>
        <v>0.38251457066292188</v>
      </c>
      <c r="M291" s="6" t="str">
        <f t="shared" si="43"/>
        <v/>
      </c>
      <c r="N291" s="6" t="str">
        <f t="shared" si="44"/>
        <v/>
      </c>
    </row>
    <row r="292" spans="5:14" hidden="1">
      <c r="E292" s="6">
        <f t="shared" si="40"/>
        <v>-0.28000000000001979</v>
      </c>
      <c r="F292" s="6">
        <f t="shared" si="36"/>
        <v>0.38360629215347641</v>
      </c>
      <c r="G292" s="6" t="str">
        <f t="shared" si="37"/>
        <v/>
      </c>
      <c r="H292" s="6" t="str">
        <f t="shared" si="41"/>
        <v/>
      </c>
      <c r="I292" s="6" t="str">
        <f t="shared" ca="1" si="38"/>
        <v/>
      </c>
      <c r="K292" s="6">
        <f t="shared" si="42"/>
        <v>-0.28000000000001979</v>
      </c>
      <c r="L292" s="6">
        <f t="shared" si="39"/>
        <v>0.38360629215347641</v>
      </c>
      <c r="M292" s="6" t="str">
        <f t="shared" si="43"/>
        <v/>
      </c>
      <c r="N292" s="6" t="str">
        <f t="shared" si="44"/>
        <v/>
      </c>
    </row>
    <row r="293" spans="5:14" hidden="1">
      <c r="E293" s="6">
        <f t="shared" si="40"/>
        <v>-0.27000000000001978</v>
      </c>
      <c r="F293" s="6">
        <f t="shared" si="36"/>
        <v>0.38466266129874072</v>
      </c>
      <c r="G293" s="6" t="str">
        <f t="shared" si="37"/>
        <v/>
      </c>
      <c r="H293" s="6" t="str">
        <f t="shared" si="41"/>
        <v/>
      </c>
      <c r="I293" s="6" t="str">
        <f t="shared" ca="1" si="38"/>
        <v/>
      </c>
      <c r="K293" s="6">
        <f t="shared" si="42"/>
        <v>-0.27000000000001978</v>
      </c>
      <c r="L293" s="6">
        <f t="shared" si="39"/>
        <v>0.38466266129874072</v>
      </c>
      <c r="M293" s="6" t="str">
        <f t="shared" si="43"/>
        <v/>
      </c>
      <c r="N293" s="6" t="str">
        <f t="shared" si="44"/>
        <v/>
      </c>
    </row>
    <row r="294" spans="5:14" hidden="1">
      <c r="E294" s="6">
        <f t="shared" si="40"/>
        <v>-0.26000000000001977</v>
      </c>
      <c r="F294" s="6">
        <f t="shared" si="36"/>
        <v>0.38568336919181412</v>
      </c>
      <c r="G294" s="6" t="str">
        <f t="shared" si="37"/>
        <v/>
      </c>
      <c r="H294" s="6" t="str">
        <f t="shared" si="41"/>
        <v/>
      </c>
      <c r="I294" s="6" t="str">
        <f t="shared" ca="1" si="38"/>
        <v/>
      </c>
      <c r="K294" s="6">
        <f t="shared" si="42"/>
        <v>-0.26000000000001977</v>
      </c>
      <c r="L294" s="6">
        <f t="shared" si="39"/>
        <v>0.38568336919181412</v>
      </c>
      <c r="M294" s="6" t="str">
        <f t="shared" si="43"/>
        <v/>
      </c>
      <c r="N294" s="6" t="str">
        <f t="shared" si="44"/>
        <v/>
      </c>
    </row>
    <row r="295" spans="5:14" hidden="1">
      <c r="E295" s="6">
        <f t="shared" si="40"/>
        <v>-0.25000000000001976</v>
      </c>
      <c r="F295" s="6">
        <f t="shared" si="36"/>
        <v>0.38666811680284729</v>
      </c>
      <c r="G295" s="6" t="str">
        <f t="shared" si="37"/>
        <v/>
      </c>
      <c r="H295" s="6" t="str">
        <f t="shared" si="41"/>
        <v/>
      </c>
      <c r="I295" s="6" t="str">
        <f t="shared" ca="1" si="38"/>
        <v/>
      </c>
      <c r="K295" s="6">
        <f t="shared" si="42"/>
        <v>-0.25000000000001976</v>
      </c>
      <c r="L295" s="6">
        <f t="shared" si="39"/>
        <v>0.38666811680284729</v>
      </c>
      <c r="M295" s="6" t="str">
        <f t="shared" si="43"/>
        <v/>
      </c>
      <c r="N295" s="6" t="str">
        <f t="shared" si="44"/>
        <v/>
      </c>
    </row>
    <row r="296" spans="5:14" hidden="1">
      <c r="E296" s="6">
        <f t="shared" si="40"/>
        <v>-0.24000000000001975</v>
      </c>
      <c r="F296" s="6">
        <f t="shared" si="36"/>
        <v>0.38761661512501228</v>
      </c>
      <c r="G296" s="6" t="str">
        <f t="shared" si="37"/>
        <v/>
      </c>
      <c r="H296" s="6" t="str">
        <f t="shared" si="41"/>
        <v/>
      </c>
      <c r="I296" s="6" t="str">
        <f t="shared" ca="1" si="38"/>
        <v/>
      </c>
      <c r="K296" s="6">
        <f t="shared" si="42"/>
        <v>-0.24000000000001975</v>
      </c>
      <c r="L296" s="6">
        <f t="shared" si="39"/>
        <v>0.38761661512501228</v>
      </c>
      <c r="M296" s="6" t="str">
        <f t="shared" si="43"/>
        <v/>
      </c>
      <c r="N296" s="6" t="str">
        <f t="shared" si="44"/>
        <v/>
      </c>
    </row>
    <row r="297" spans="5:14" hidden="1">
      <c r="E297" s="6">
        <f t="shared" si="40"/>
        <v>-0.23000000000001974</v>
      </c>
      <c r="F297" s="6">
        <f t="shared" si="36"/>
        <v>0.38852858531583417</v>
      </c>
      <c r="G297" s="6" t="str">
        <f t="shared" si="37"/>
        <v/>
      </c>
      <c r="H297" s="6" t="str">
        <f t="shared" si="41"/>
        <v/>
      </c>
      <c r="I297" s="6" t="str">
        <f t="shared" ca="1" si="38"/>
        <v/>
      </c>
      <c r="K297" s="6">
        <f t="shared" si="42"/>
        <v>-0.23000000000001974</v>
      </c>
      <c r="L297" s="6">
        <f t="shared" si="39"/>
        <v>0.38852858531583417</v>
      </c>
      <c r="M297" s="6" t="str">
        <f t="shared" si="43"/>
        <v/>
      </c>
      <c r="N297" s="6" t="str">
        <f t="shared" si="44"/>
        <v/>
      </c>
    </row>
    <row r="298" spans="5:14" hidden="1">
      <c r="E298" s="6">
        <f t="shared" si="40"/>
        <v>-0.22000000000001974</v>
      </c>
      <c r="F298" s="6">
        <f t="shared" si="36"/>
        <v>0.38940375883378875</v>
      </c>
      <c r="G298" s="6" t="str">
        <f t="shared" si="37"/>
        <v/>
      </c>
      <c r="H298" s="6" t="str">
        <f t="shared" si="41"/>
        <v/>
      </c>
      <c r="I298" s="6" t="str">
        <f t="shared" ca="1" si="38"/>
        <v/>
      </c>
      <c r="K298" s="6">
        <f t="shared" si="42"/>
        <v>-0.22000000000001974</v>
      </c>
      <c r="L298" s="6">
        <f t="shared" si="39"/>
        <v>0.38940375883378875</v>
      </c>
      <c r="M298" s="6" t="str">
        <f t="shared" si="43"/>
        <v/>
      </c>
      <c r="N298" s="6" t="str">
        <f t="shared" si="44"/>
        <v/>
      </c>
    </row>
    <row r="299" spans="5:14" hidden="1">
      <c r="E299" s="6">
        <f t="shared" si="40"/>
        <v>-0.21000000000001973</v>
      </c>
      <c r="F299" s="6">
        <f t="shared" si="36"/>
        <v>0.39024187757007267</v>
      </c>
      <c r="G299" s="6" t="str">
        <f t="shared" si="37"/>
        <v/>
      </c>
      <c r="H299" s="6" t="str">
        <f t="shared" si="41"/>
        <v/>
      </c>
      <c r="I299" s="6" t="str">
        <f t="shared" ca="1" si="38"/>
        <v/>
      </c>
      <c r="K299" s="6">
        <f t="shared" si="42"/>
        <v>-0.21000000000001973</v>
      </c>
      <c r="L299" s="6">
        <f t="shared" si="39"/>
        <v>0.39024187757007267</v>
      </c>
      <c r="M299" s="6" t="str">
        <f t="shared" si="43"/>
        <v/>
      </c>
      <c r="N299" s="6" t="str">
        <f t="shared" si="44"/>
        <v/>
      </c>
    </row>
    <row r="300" spans="5:14" hidden="1">
      <c r="E300" s="6">
        <f t="shared" si="40"/>
        <v>-0.20000000000001972</v>
      </c>
      <c r="F300" s="6">
        <f t="shared" si="36"/>
        <v>0.39104269397545438</v>
      </c>
      <c r="G300" s="6" t="str">
        <f t="shared" si="37"/>
        <v/>
      </c>
      <c r="H300" s="6" t="str">
        <f t="shared" si="41"/>
        <v/>
      </c>
      <c r="I300" s="6" t="str">
        <f t="shared" ca="1" si="38"/>
        <v/>
      </c>
      <c r="K300" s="6">
        <f t="shared" si="42"/>
        <v>-0.20000000000001972</v>
      </c>
      <c r="L300" s="6">
        <f t="shared" si="39"/>
        <v>0.39104269397545438</v>
      </c>
      <c r="M300" s="6" t="str">
        <f t="shared" si="43"/>
        <v/>
      </c>
      <c r="N300" s="6" t="str">
        <f t="shared" si="44"/>
        <v/>
      </c>
    </row>
    <row r="301" spans="5:14" hidden="1">
      <c r="E301" s="6">
        <f t="shared" si="40"/>
        <v>-0.19000000000001971</v>
      </c>
      <c r="F301" s="6">
        <f t="shared" si="36"/>
        <v>0.39180597118211963</v>
      </c>
      <c r="G301" s="6" t="str">
        <f t="shared" si="37"/>
        <v/>
      </c>
      <c r="H301" s="6" t="str">
        <f t="shared" si="41"/>
        <v/>
      </c>
      <c r="I301" s="6" t="str">
        <f t="shared" ca="1" si="38"/>
        <v/>
      </c>
      <c r="K301" s="6">
        <f t="shared" si="42"/>
        <v>-0.19000000000001971</v>
      </c>
      <c r="L301" s="6">
        <f t="shared" si="39"/>
        <v>0.39180597118211963</v>
      </c>
      <c r="M301" s="6" t="str">
        <f t="shared" si="43"/>
        <v/>
      </c>
      <c r="N301" s="6" t="str">
        <f t="shared" si="44"/>
        <v/>
      </c>
    </row>
    <row r="302" spans="5:14" hidden="1">
      <c r="E302" s="6">
        <f t="shared" si="40"/>
        <v>-0.1800000000000197</v>
      </c>
      <c r="F302" s="6">
        <f t="shared" si="36"/>
        <v>0.39253148312042752</v>
      </c>
      <c r="G302" s="6" t="str">
        <f t="shared" si="37"/>
        <v/>
      </c>
      <c r="H302" s="6" t="str">
        <f t="shared" si="41"/>
        <v/>
      </c>
      <c r="I302" s="6" t="str">
        <f t="shared" ca="1" si="38"/>
        <v/>
      </c>
      <c r="K302" s="6">
        <f t="shared" si="42"/>
        <v>-0.1800000000000197</v>
      </c>
      <c r="L302" s="6">
        <f t="shared" si="39"/>
        <v>0.39253148312042752</v>
      </c>
      <c r="M302" s="6" t="str">
        <f t="shared" si="43"/>
        <v/>
      </c>
      <c r="N302" s="6" t="str">
        <f t="shared" si="44"/>
        <v/>
      </c>
    </row>
    <row r="303" spans="5:14" hidden="1">
      <c r="E303" s="6">
        <f t="shared" si="40"/>
        <v>-0.17000000000001969</v>
      </c>
      <c r="F303" s="6">
        <f t="shared" si="36"/>
        <v>0.39321901463049591</v>
      </c>
      <c r="G303" s="6" t="str">
        <f t="shared" si="37"/>
        <v/>
      </c>
      <c r="H303" s="6" t="str">
        <f t="shared" si="41"/>
        <v/>
      </c>
      <c r="I303" s="6" t="str">
        <f t="shared" ca="1" si="38"/>
        <v/>
      </c>
      <c r="K303" s="6">
        <f t="shared" si="42"/>
        <v>-0.17000000000001969</v>
      </c>
      <c r="L303" s="6">
        <f t="shared" si="39"/>
        <v>0.39321901463049591</v>
      </c>
      <c r="M303" s="6" t="str">
        <f t="shared" si="43"/>
        <v/>
      </c>
      <c r="N303" s="6" t="str">
        <f t="shared" si="44"/>
        <v/>
      </c>
    </row>
    <row r="304" spans="5:14" hidden="1">
      <c r="E304" s="6">
        <f t="shared" si="40"/>
        <v>-0.16000000000001968</v>
      </c>
      <c r="F304" s="6">
        <f t="shared" si="36"/>
        <v>0.3938683615685396</v>
      </c>
      <c r="G304" s="6" t="str">
        <f t="shared" si="37"/>
        <v/>
      </c>
      <c r="H304" s="6" t="str">
        <f t="shared" si="41"/>
        <v/>
      </c>
      <c r="I304" s="6" t="str">
        <f t="shared" ca="1" si="38"/>
        <v/>
      </c>
      <c r="K304" s="6">
        <f t="shared" si="42"/>
        <v>-0.16000000000001968</v>
      </c>
      <c r="L304" s="6">
        <f t="shared" si="39"/>
        <v>0.3938683615685396</v>
      </c>
      <c r="M304" s="6" t="str">
        <f t="shared" si="43"/>
        <v/>
      </c>
      <c r="N304" s="6" t="str">
        <f t="shared" si="44"/>
        <v/>
      </c>
    </row>
    <row r="305" spans="5:14" hidden="1">
      <c r="E305" s="6">
        <f t="shared" si="40"/>
        <v>-0.15000000000001967</v>
      </c>
      <c r="F305" s="6">
        <f t="shared" si="36"/>
        <v>0.39447933090788773</v>
      </c>
      <c r="G305" s="6" t="str">
        <f t="shared" si="37"/>
        <v/>
      </c>
      <c r="H305" s="6" t="str">
        <f t="shared" si="41"/>
        <v/>
      </c>
      <c r="I305" s="6" t="str">
        <f t="shared" ca="1" si="38"/>
        <v/>
      </c>
      <c r="K305" s="6">
        <f t="shared" si="42"/>
        <v>-0.15000000000001967</v>
      </c>
      <c r="L305" s="6">
        <f t="shared" si="39"/>
        <v>0.39447933090788773</v>
      </c>
      <c r="M305" s="6" t="str">
        <f t="shared" si="43"/>
        <v/>
      </c>
      <c r="N305" s="6" t="str">
        <f t="shared" si="44"/>
        <v/>
      </c>
    </row>
    <row r="306" spans="5:14" hidden="1">
      <c r="E306" s="6">
        <f t="shared" si="40"/>
        <v>-0.14000000000001966</v>
      </c>
      <c r="F306" s="6">
        <f t="shared" si="36"/>
        <v>0.3950517408346102</v>
      </c>
      <c r="G306" s="6" t="str">
        <f t="shared" si="37"/>
        <v/>
      </c>
      <c r="H306" s="6" t="str">
        <f t="shared" si="41"/>
        <v/>
      </c>
      <c r="I306" s="6" t="str">
        <f t="shared" ca="1" si="38"/>
        <v/>
      </c>
      <c r="K306" s="6">
        <f t="shared" si="42"/>
        <v>-0.14000000000001966</v>
      </c>
      <c r="L306" s="6">
        <f t="shared" si="39"/>
        <v>0.3950517408346102</v>
      </c>
      <c r="M306" s="6" t="str">
        <f t="shared" si="43"/>
        <v/>
      </c>
      <c r="N306" s="6" t="str">
        <f t="shared" si="44"/>
        <v/>
      </c>
    </row>
    <row r="307" spans="5:14" hidden="1">
      <c r="E307" s="6">
        <f t="shared" si="40"/>
        <v>-0.13000000000001966</v>
      </c>
      <c r="F307" s="6">
        <f t="shared" si="36"/>
        <v>0.39558542083768639</v>
      </c>
      <c r="G307" s="6" t="str">
        <f t="shared" si="37"/>
        <v/>
      </c>
      <c r="H307" s="6" t="str">
        <f t="shared" si="41"/>
        <v/>
      </c>
      <c r="I307" s="6" t="str">
        <f t="shared" ca="1" si="38"/>
        <v/>
      </c>
      <c r="K307" s="6">
        <f t="shared" si="42"/>
        <v>-0.13000000000001966</v>
      </c>
      <c r="L307" s="6">
        <f t="shared" si="39"/>
        <v>0.39558542083768639</v>
      </c>
      <c r="M307" s="6" t="str">
        <f t="shared" si="43"/>
        <v/>
      </c>
      <c r="N307" s="6" t="str">
        <f t="shared" si="44"/>
        <v/>
      </c>
    </row>
    <row r="308" spans="5:14" hidden="1">
      <c r="E308" s="6">
        <f t="shared" si="40"/>
        <v>-0.12000000000001966</v>
      </c>
      <c r="F308" s="6">
        <f t="shared" si="36"/>
        <v>0.39608021179365516</v>
      </c>
      <c r="G308" s="6" t="str">
        <f t="shared" si="37"/>
        <v/>
      </c>
      <c r="H308" s="6" t="str">
        <f t="shared" si="41"/>
        <v/>
      </c>
      <c r="I308" s="6" t="str">
        <f t="shared" ca="1" si="38"/>
        <v/>
      </c>
      <c r="K308" s="6">
        <f t="shared" si="42"/>
        <v>-0.12000000000001966</v>
      </c>
      <c r="L308" s="6">
        <f t="shared" si="39"/>
        <v>0.39608021179365516</v>
      </c>
      <c r="M308" s="6" t="str">
        <f t="shared" si="43"/>
        <v/>
      </c>
      <c r="N308" s="6" t="str">
        <f t="shared" si="44"/>
        <v/>
      </c>
    </row>
    <row r="309" spans="5:14" hidden="1">
      <c r="E309" s="6">
        <f t="shared" si="40"/>
        <v>-0.11000000000001967</v>
      </c>
      <c r="F309" s="6">
        <f t="shared" si="36"/>
        <v>0.39653596604568492</v>
      </c>
      <c r="G309" s="6" t="str">
        <f t="shared" si="37"/>
        <v/>
      </c>
      <c r="H309" s="6" t="str">
        <f t="shared" si="41"/>
        <v/>
      </c>
      <c r="I309" s="6" t="str">
        <f t="shared" ca="1" si="38"/>
        <v/>
      </c>
      <c r="K309" s="6">
        <f t="shared" si="42"/>
        <v>-0.11000000000001967</v>
      </c>
      <c r="L309" s="6">
        <f t="shared" si="39"/>
        <v>0.39653596604568492</v>
      </c>
      <c r="M309" s="6" t="str">
        <f t="shared" si="43"/>
        <v/>
      </c>
      <c r="N309" s="6" t="str">
        <f t="shared" si="44"/>
        <v/>
      </c>
    </row>
    <row r="310" spans="5:14" hidden="1">
      <c r="E310" s="6">
        <f t="shared" si="40"/>
        <v>-0.10000000000001967</v>
      </c>
      <c r="F310" s="6">
        <f t="shared" si="36"/>
        <v>0.39695254747701098</v>
      </c>
      <c r="G310" s="6" t="str">
        <f t="shared" si="37"/>
        <v/>
      </c>
      <c r="H310" s="6" t="str">
        <f t="shared" si="41"/>
        <v/>
      </c>
      <c r="I310" s="6" t="str">
        <f t="shared" ca="1" si="38"/>
        <v/>
      </c>
      <c r="K310" s="6">
        <f t="shared" si="42"/>
        <v>-0.10000000000001967</v>
      </c>
      <c r="L310" s="6">
        <f t="shared" si="39"/>
        <v>0.39695254747701098</v>
      </c>
      <c r="M310" s="6" t="str">
        <f t="shared" si="43"/>
        <v/>
      </c>
      <c r="N310" s="6" t="str">
        <f t="shared" si="44"/>
        <v/>
      </c>
    </row>
    <row r="311" spans="5:14" hidden="1">
      <c r="E311" s="6">
        <f t="shared" si="40"/>
        <v>-9.0000000000019675E-2</v>
      </c>
      <c r="F311" s="6">
        <f t="shared" si="36"/>
        <v>0.39732983157868762</v>
      </c>
      <c r="G311" s="6" t="str">
        <f t="shared" si="37"/>
        <v/>
      </c>
      <c r="H311" s="6" t="str">
        <f t="shared" si="41"/>
        <v/>
      </c>
      <c r="I311" s="6" t="str">
        <f t="shared" ca="1" si="38"/>
        <v/>
      </c>
      <c r="K311" s="6">
        <f t="shared" si="42"/>
        <v>-9.0000000000019675E-2</v>
      </c>
      <c r="L311" s="6">
        <f t="shared" si="39"/>
        <v>0.39732983157868762</v>
      </c>
      <c r="M311" s="6" t="str">
        <f t="shared" si="43"/>
        <v/>
      </c>
      <c r="N311" s="6" t="str">
        <f t="shared" si="44"/>
        <v/>
      </c>
    </row>
    <row r="312" spans="5:14" hidden="1">
      <c r="E312" s="6">
        <f t="shared" si="40"/>
        <v>-8.000000000001968E-2</v>
      </c>
      <c r="F312" s="6">
        <f t="shared" si="36"/>
        <v>0.39766770551160824</v>
      </c>
      <c r="G312" s="6" t="str">
        <f t="shared" si="37"/>
        <v/>
      </c>
      <c r="H312" s="6" t="str">
        <f t="shared" si="41"/>
        <v/>
      </c>
      <c r="I312" s="6" t="str">
        <f t="shared" ca="1" si="38"/>
        <v/>
      </c>
      <c r="K312" s="6">
        <f t="shared" si="42"/>
        <v>-8.000000000001968E-2</v>
      </c>
      <c r="L312" s="6">
        <f t="shared" si="39"/>
        <v>0.39766770551160824</v>
      </c>
      <c r="M312" s="6" t="str">
        <f t="shared" si="43"/>
        <v/>
      </c>
      <c r="N312" s="6" t="str">
        <f t="shared" si="44"/>
        <v/>
      </c>
    </row>
    <row r="313" spans="5:14" hidden="1">
      <c r="E313" s="6">
        <f t="shared" si="40"/>
        <v>-7.0000000000019685E-2</v>
      </c>
      <c r="F313" s="6">
        <f t="shared" si="36"/>
        <v>0.39796606816275049</v>
      </c>
      <c r="G313" s="6" t="str">
        <f t="shared" si="37"/>
        <v/>
      </c>
      <c r="H313" s="6" t="str">
        <f t="shared" si="41"/>
        <v/>
      </c>
      <c r="I313" s="6" t="str">
        <f t="shared" ca="1" si="38"/>
        <v/>
      </c>
      <c r="K313" s="6">
        <f t="shared" si="42"/>
        <v>-7.0000000000019685E-2</v>
      </c>
      <c r="L313" s="6">
        <f t="shared" si="39"/>
        <v>0.39796606816275049</v>
      </c>
      <c r="M313" s="6" t="str">
        <f t="shared" si="43"/>
        <v/>
      </c>
      <c r="N313" s="6" t="str">
        <f t="shared" si="44"/>
        <v/>
      </c>
    </row>
    <row r="314" spans="5:14" hidden="1">
      <c r="E314" s="6">
        <f t="shared" si="40"/>
        <v>-6.0000000000019683E-2</v>
      </c>
      <c r="F314" s="6">
        <f t="shared" si="36"/>
        <v>0.39822483019560645</v>
      </c>
      <c r="G314" s="6" t="str">
        <f t="shared" si="37"/>
        <v/>
      </c>
      <c r="H314" s="6" t="str">
        <f t="shared" si="41"/>
        <v/>
      </c>
      <c r="I314" s="6" t="str">
        <f t="shared" ca="1" si="38"/>
        <v/>
      </c>
      <c r="K314" s="6">
        <f t="shared" si="42"/>
        <v>-6.0000000000019683E-2</v>
      </c>
      <c r="L314" s="6">
        <f t="shared" si="39"/>
        <v>0.39822483019560645</v>
      </c>
      <c r="M314" s="6" t="str">
        <f t="shared" si="43"/>
        <v/>
      </c>
      <c r="N314" s="6" t="str">
        <f t="shared" si="44"/>
        <v/>
      </c>
    </row>
    <row r="315" spans="5:14" hidden="1">
      <c r="E315" s="6">
        <f t="shared" si="40"/>
        <v>-5.0000000000019681E-2</v>
      </c>
      <c r="F315" s="6">
        <f t="shared" si="36"/>
        <v>0.39844391409476365</v>
      </c>
      <c r="G315" s="6" t="str">
        <f t="shared" si="37"/>
        <v/>
      </c>
      <c r="H315" s="6" t="str">
        <f t="shared" si="41"/>
        <v/>
      </c>
      <c r="I315" s="6" t="str">
        <f t="shared" ca="1" si="38"/>
        <v/>
      </c>
      <c r="K315" s="6">
        <f t="shared" si="42"/>
        <v>-5.0000000000019681E-2</v>
      </c>
      <c r="L315" s="6">
        <f t="shared" si="39"/>
        <v>0.39844391409476365</v>
      </c>
      <c r="M315" s="6" t="str">
        <f t="shared" si="43"/>
        <v/>
      </c>
      <c r="N315" s="6" t="str">
        <f t="shared" si="44"/>
        <v/>
      </c>
    </row>
    <row r="316" spans="5:14" hidden="1">
      <c r="E316" s="6">
        <f t="shared" si="40"/>
        <v>-4.000000000001968E-2</v>
      </c>
      <c r="F316" s="6">
        <f t="shared" si="36"/>
        <v>0.3986232542046047</v>
      </c>
      <c r="G316" s="6" t="str">
        <f t="shared" si="37"/>
        <v/>
      </c>
      <c r="H316" s="6" t="str">
        <f t="shared" si="41"/>
        <v/>
      </c>
      <c r="I316" s="6" t="str">
        <f t="shared" ca="1" si="38"/>
        <v/>
      </c>
      <c r="K316" s="6">
        <f t="shared" si="42"/>
        <v>-4.000000000001968E-2</v>
      </c>
      <c r="L316" s="6">
        <f t="shared" si="39"/>
        <v>0.3986232542046047</v>
      </c>
      <c r="M316" s="6" t="str">
        <f t="shared" si="43"/>
        <v/>
      </c>
      <c r="N316" s="6" t="str">
        <f t="shared" si="44"/>
        <v/>
      </c>
    </row>
    <row r="317" spans="5:14" hidden="1">
      <c r="E317" s="6">
        <f t="shared" si="40"/>
        <v>-3.0000000000019678E-2</v>
      </c>
      <c r="F317" s="6">
        <f t="shared" si="36"/>
        <v>0.39876279676209947</v>
      </c>
      <c r="G317" s="6" t="str">
        <f t="shared" si="37"/>
        <v/>
      </c>
      <c r="H317" s="6" t="str">
        <f t="shared" si="41"/>
        <v/>
      </c>
      <c r="I317" s="6" t="str">
        <f t="shared" ca="1" si="38"/>
        <v/>
      </c>
      <c r="K317" s="6">
        <f t="shared" si="42"/>
        <v>-3.0000000000019678E-2</v>
      </c>
      <c r="L317" s="6">
        <f t="shared" si="39"/>
        <v>0.39876279676209947</v>
      </c>
      <c r="M317" s="6" t="str">
        <f t="shared" si="43"/>
        <v/>
      </c>
      <c r="N317" s="6" t="str">
        <f t="shared" si="44"/>
        <v/>
      </c>
    </row>
    <row r="318" spans="5:14" hidden="1">
      <c r="E318" s="6">
        <f t="shared" si="40"/>
        <v>-2.0000000000019676E-2</v>
      </c>
      <c r="F318" s="6">
        <f t="shared" si="36"/>
        <v>0.39886249992366596</v>
      </c>
      <c r="G318" s="6" t="str">
        <f t="shared" si="37"/>
        <v/>
      </c>
      <c r="H318" s="6" t="str">
        <f t="shared" si="41"/>
        <v/>
      </c>
      <c r="I318" s="6" t="str">
        <f t="shared" ca="1" si="38"/>
        <v/>
      </c>
      <c r="K318" s="6">
        <f t="shared" si="42"/>
        <v>-2.0000000000019676E-2</v>
      </c>
      <c r="L318" s="6">
        <f t="shared" si="39"/>
        <v>0.39886249992366596</v>
      </c>
      <c r="M318" s="6" t="str">
        <f t="shared" si="43"/>
        <v/>
      </c>
      <c r="N318" s="6" t="str">
        <f t="shared" si="44"/>
        <v/>
      </c>
    </row>
    <row r="319" spans="5:14" hidden="1">
      <c r="E319" s="6">
        <f t="shared" si="40"/>
        <v>-1.0000000000019675E-2</v>
      </c>
      <c r="F319" s="6">
        <f t="shared" si="36"/>
        <v>0.39892233378608211</v>
      </c>
      <c r="G319" s="6" t="str">
        <f t="shared" si="37"/>
        <v/>
      </c>
      <c r="H319" s="6" t="str">
        <f t="shared" si="41"/>
        <v/>
      </c>
      <c r="I319" s="6" t="str">
        <f t="shared" ca="1" si="38"/>
        <v/>
      </c>
      <c r="K319" s="6">
        <f t="shared" si="42"/>
        <v>-1.0000000000019675E-2</v>
      </c>
      <c r="L319" s="6">
        <f t="shared" si="39"/>
        <v>0.39892233378608211</v>
      </c>
      <c r="M319" s="6" t="str">
        <f t="shared" si="43"/>
        <v/>
      </c>
      <c r="N319" s="6" t="str">
        <f t="shared" si="44"/>
        <v/>
      </c>
    </row>
    <row r="320" spans="5:14" hidden="1">
      <c r="E320" s="6">
        <f t="shared" si="40"/>
        <v>-1.9675233664528946E-14</v>
      </c>
      <c r="F320" s="6">
        <f t="shared" si="36"/>
        <v>0.3989422804014327</v>
      </c>
      <c r="G320" s="6" t="str">
        <f t="shared" si="37"/>
        <v/>
      </c>
      <c r="H320" s="6" t="str">
        <f t="shared" si="41"/>
        <v/>
      </c>
      <c r="I320" s="6" t="str">
        <f t="shared" ca="1" si="38"/>
        <v/>
      </c>
      <c r="K320" s="6">
        <f t="shared" si="42"/>
        <v>-1.9675233664528946E-14</v>
      </c>
      <c r="L320" s="6">
        <f t="shared" si="39"/>
        <v>0.3989422804014327</v>
      </c>
      <c r="M320" s="6" t="str">
        <f t="shared" si="43"/>
        <v/>
      </c>
      <c r="N320" s="6" t="str">
        <f t="shared" si="44"/>
        <v/>
      </c>
    </row>
    <row r="321" spans="5:14" hidden="1">
      <c r="E321" s="6">
        <f t="shared" si="40"/>
        <v>9.999999999980325E-3</v>
      </c>
      <c r="F321" s="6">
        <f t="shared" si="36"/>
        <v>0.39892233378608222</v>
      </c>
      <c r="G321" s="6" t="str">
        <f t="shared" si="37"/>
        <v/>
      </c>
      <c r="H321" s="6" t="str">
        <f t="shared" si="41"/>
        <v/>
      </c>
      <c r="I321" s="6" t="str">
        <f t="shared" ca="1" si="38"/>
        <v/>
      </c>
      <c r="K321" s="6">
        <f t="shared" si="42"/>
        <v>9.999999999980325E-3</v>
      </c>
      <c r="L321" s="6">
        <f t="shared" si="39"/>
        <v>0.39892233378608222</v>
      </c>
      <c r="M321" s="6" t="str">
        <f t="shared" si="43"/>
        <v/>
      </c>
      <c r="N321" s="6" t="str">
        <f t="shared" si="44"/>
        <v/>
      </c>
    </row>
    <row r="322" spans="5:14" hidden="1">
      <c r="E322" s="6">
        <f t="shared" si="40"/>
        <v>1.9999999999980325E-2</v>
      </c>
      <c r="F322" s="6">
        <f t="shared" si="36"/>
        <v>0.39886249992366629</v>
      </c>
      <c r="G322" s="6" t="str">
        <f t="shared" si="37"/>
        <v/>
      </c>
      <c r="H322" s="6" t="str">
        <f t="shared" si="41"/>
        <v/>
      </c>
      <c r="I322" s="6" t="str">
        <f t="shared" ca="1" si="38"/>
        <v/>
      </c>
      <c r="K322" s="6">
        <f t="shared" si="42"/>
        <v>1.9999999999980325E-2</v>
      </c>
      <c r="L322" s="6">
        <f t="shared" si="39"/>
        <v>0.39886249992366629</v>
      </c>
      <c r="M322" s="6" t="str">
        <f t="shared" si="43"/>
        <v/>
      </c>
      <c r="N322" s="6" t="str">
        <f t="shared" si="44"/>
        <v/>
      </c>
    </row>
    <row r="323" spans="5:14" hidden="1">
      <c r="E323" s="6">
        <f t="shared" si="40"/>
        <v>2.9999999999980327E-2</v>
      </c>
      <c r="F323" s="6">
        <f t="shared" si="36"/>
        <v>0.39876279676209991</v>
      </c>
      <c r="G323" s="6" t="str">
        <f t="shared" si="37"/>
        <v/>
      </c>
      <c r="H323" s="6" t="str">
        <f t="shared" si="41"/>
        <v/>
      </c>
      <c r="I323" s="6" t="str">
        <f t="shared" ca="1" si="38"/>
        <v/>
      </c>
      <c r="K323" s="6">
        <f t="shared" si="42"/>
        <v>2.9999999999980327E-2</v>
      </c>
      <c r="L323" s="6">
        <f t="shared" si="39"/>
        <v>0.39876279676209991</v>
      </c>
      <c r="M323" s="6" t="str">
        <f t="shared" si="43"/>
        <v/>
      </c>
      <c r="N323" s="6" t="str">
        <f t="shared" si="44"/>
        <v/>
      </c>
    </row>
    <row r="324" spans="5:14" hidden="1">
      <c r="E324" s="6">
        <f t="shared" si="40"/>
        <v>3.9999999999980329E-2</v>
      </c>
      <c r="F324" s="6">
        <f t="shared" si="36"/>
        <v>0.39862325420460532</v>
      </c>
      <c r="G324" s="6" t="str">
        <f t="shared" si="37"/>
        <v/>
      </c>
      <c r="H324" s="6" t="str">
        <f t="shared" si="41"/>
        <v/>
      </c>
      <c r="I324" s="6" t="str">
        <f t="shared" ca="1" si="38"/>
        <v/>
      </c>
      <c r="K324" s="6">
        <f t="shared" si="42"/>
        <v>3.9999999999980329E-2</v>
      </c>
      <c r="L324" s="6">
        <f t="shared" si="39"/>
        <v>0.39862325420460532</v>
      </c>
      <c r="M324" s="6" t="str">
        <f t="shared" si="43"/>
        <v/>
      </c>
      <c r="N324" s="6" t="str">
        <f t="shared" si="44"/>
        <v/>
      </c>
    </row>
    <row r="325" spans="5:14" hidden="1">
      <c r="E325" s="6">
        <f t="shared" si="40"/>
        <v>4.9999999999980331E-2</v>
      </c>
      <c r="F325" s="6">
        <f t="shared" si="36"/>
        <v>0.39844391409476437</v>
      </c>
      <c r="G325" s="6" t="str">
        <f t="shared" si="37"/>
        <v/>
      </c>
      <c r="H325" s="6" t="str">
        <f t="shared" si="41"/>
        <v/>
      </c>
      <c r="I325" s="6" t="str">
        <f t="shared" ca="1" si="38"/>
        <v/>
      </c>
      <c r="K325" s="6">
        <f t="shared" si="42"/>
        <v>4.9999999999980331E-2</v>
      </c>
      <c r="L325" s="6">
        <f t="shared" si="39"/>
        <v>0.39844391409476437</v>
      </c>
      <c r="M325" s="6" t="str">
        <f t="shared" si="43"/>
        <v/>
      </c>
      <c r="N325" s="6" t="str">
        <f t="shared" si="44"/>
        <v/>
      </c>
    </row>
    <row r="326" spans="5:14" hidden="1">
      <c r="E326" s="6">
        <f t="shared" si="40"/>
        <v>5.9999999999980333E-2</v>
      </c>
      <c r="F326" s="6">
        <f t="shared" si="36"/>
        <v>0.39822483019560739</v>
      </c>
      <c r="G326" s="6" t="str">
        <f t="shared" si="37"/>
        <v/>
      </c>
      <c r="H326" s="6" t="str">
        <f t="shared" si="41"/>
        <v/>
      </c>
      <c r="I326" s="6" t="str">
        <f t="shared" ca="1" si="38"/>
        <v/>
      </c>
      <c r="K326" s="6">
        <f t="shared" si="42"/>
        <v>5.9999999999980333E-2</v>
      </c>
      <c r="L326" s="6">
        <f t="shared" si="39"/>
        <v>0.39822483019560739</v>
      </c>
      <c r="M326" s="6" t="str">
        <f t="shared" si="43"/>
        <v/>
      </c>
      <c r="N326" s="6" t="str">
        <f t="shared" si="44"/>
        <v/>
      </c>
    </row>
    <row r="327" spans="5:14" hidden="1">
      <c r="E327" s="6">
        <f t="shared" si="40"/>
        <v>6.9999999999980328E-2</v>
      </c>
      <c r="F327" s="6">
        <f t="shared" si="36"/>
        <v>0.3979660681627516</v>
      </c>
      <c r="G327" s="6" t="str">
        <f t="shared" si="37"/>
        <v/>
      </c>
      <c r="H327" s="6" t="str">
        <f t="shared" si="41"/>
        <v/>
      </c>
      <c r="I327" s="6" t="str">
        <f t="shared" ca="1" si="38"/>
        <v/>
      </c>
      <c r="K327" s="6">
        <f t="shared" si="42"/>
        <v>6.9999999999980328E-2</v>
      </c>
      <c r="L327" s="6">
        <f t="shared" si="39"/>
        <v>0.3979660681627516</v>
      </c>
      <c r="M327" s="6" t="str">
        <f t="shared" si="43"/>
        <v/>
      </c>
      <c r="N327" s="6" t="str">
        <f t="shared" si="44"/>
        <v/>
      </c>
    </row>
    <row r="328" spans="5:14" hidden="1">
      <c r="E328" s="6">
        <f t="shared" si="40"/>
        <v>7.9999999999980323E-2</v>
      </c>
      <c r="F328" s="6">
        <f t="shared" si="36"/>
        <v>0.39766770551160951</v>
      </c>
      <c r="G328" s="6" t="str">
        <f t="shared" si="37"/>
        <v/>
      </c>
      <c r="H328" s="6" t="str">
        <f t="shared" si="41"/>
        <v/>
      </c>
      <c r="I328" s="6" t="str">
        <f t="shared" ca="1" si="38"/>
        <v/>
      </c>
      <c r="K328" s="6">
        <f t="shared" si="42"/>
        <v>7.9999999999980323E-2</v>
      </c>
      <c r="L328" s="6">
        <f t="shared" si="39"/>
        <v>0.39766770551160951</v>
      </c>
      <c r="M328" s="6" t="str">
        <f t="shared" si="43"/>
        <v/>
      </c>
      <c r="N328" s="6" t="str">
        <f t="shared" si="44"/>
        <v/>
      </c>
    </row>
    <row r="329" spans="5:14" hidden="1">
      <c r="E329" s="6">
        <f t="shared" si="40"/>
        <v>8.9999999999980318E-2</v>
      </c>
      <c r="F329" s="6">
        <f t="shared" si="36"/>
        <v>0.39732983157868906</v>
      </c>
      <c r="G329" s="6" t="str">
        <f t="shared" si="37"/>
        <v/>
      </c>
      <c r="H329" s="6" t="str">
        <f t="shared" si="41"/>
        <v/>
      </c>
      <c r="I329" s="6" t="str">
        <f t="shared" ca="1" si="38"/>
        <v/>
      </c>
      <c r="K329" s="6">
        <f t="shared" si="42"/>
        <v>8.9999999999980318E-2</v>
      </c>
      <c r="L329" s="6">
        <f t="shared" si="39"/>
        <v>0.39732983157868906</v>
      </c>
      <c r="M329" s="6" t="str">
        <f t="shared" si="43"/>
        <v/>
      </c>
      <c r="N329" s="6" t="str">
        <f t="shared" si="44"/>
        <v/>
      </c>
    </row>
    <row r="330" spans="5:14" hidden="1">
      <c r="E330" s="6">
        <f t="shared" si="40"/>
        <v>9.9999999999980313E-2</v>
      </c>
      <c r="F330" s="6">
        <f t="shared" si="36"/>
        <v>0.39695254747701259</v>
      </c>
      <c r="G330" s="6" t="str">
        <f t="shared" si="37"/>
        <v/>
      </c>
      <c r="H330" s="6" t="str">
        <f t="shared" si="41"/>
        <v/>
      </c>
      <c r="I330" s="6" t="str">
        <f t="shared" ca="1" si="38"/>
        <v/>
      </c>
      <c r="K330" s="6">
        <f t="shared" si="42"/>
        <v>9.9999999999980313E-2</v>
      </c>
      <c r="L330" s="6">
        <f t="shared" si="39"/>
        <v>0.39695254747701259</v>
      </c>
      <c r="M330" s="6" t="str">
        <f t="shared" si="43"/>
        <v/>
      </c>
      <c r="N330" s="6" t="str">
        <f t="shared" si="44"/>
        <v/>
      </c>
    </row>
    <row r="331" spans="5:14" hidden="1">
      <c r="E331" s="6">
        <f t="shared" si="40"/>
        <v>0.10999999999998031</v>
      </c>
      <c r="F331" s="6">
        <f t="shared" si="36"/>
        <v>0.39653596604568664</v>
      </c>
      <c r="G331" s="6" t="str">
        <f t="shared" si="37"/>
        <v/>
      </c>
      <c r="H331" s="6" t="str">
        <f t="shared" si="41"/>
        <v/>
      </c>
      <c r="I331" s="6" t="str">
        <f t="shared" ca="1" si="38"/>
        <v/>
      </c>
      <c r="K331" s="6">
        <f t="shared" si="42"/>
        <v>0.10999999999998031</v>
      </c>
      <c r="L331" s="6">
        <f t="shared" si="39"/>
        <v>0.39653596604568664</v>
      </c>
      <c r="M331" s="6" t="str">
        <f t="shared" si="43"/>
        <v/>
      </c>
      <c r="N331" s="6" t="str">
        <f t="shared" si="44"/>
        <v/>
      </c>
    </row>
    <row r="332" spans="5:14" hidden="1">
      <c r="E332" s="6">
        <f t="shared" si="40"/>
        <v>0.1199999999999803</v>
      </c>
      <c r="F332" s="6">
        <f t="shared" si="36"/>
        <v>0.39608021179365704</v>
      </c>
      <c r="G332" s="6" t="str">
        <f t="shared" si="37"/>
        <v/>
      </c>
      <c r="H332" s="6" t="str">
        <f t="shared" si="41"/>
        <v/>
      </c>
      <c r="I332" s="6" t="str">
        <f t="shared" ca="1" si="38"/>
        <v/>
      </c>
      <c r="K332" s="6">
        <f t="shared" si="42"/>
        <v>0.1199999999999803</v>
      </c>
      <c r="L332" s="6">
        <f t="shared" si="39"/>
        <v>0.39608021179365704</v>
      </c>
      <c r="M332" s="6" t="str">
        <f t="shared" si="43"/>
        <v/>
      </c>
      <c r="N332" s="6" t="str">
        <f t="shared" si="44"/>
        <v/>
      </c>
    </row>
    <row r="333" spans="5:14" hidden="1">
      <c r="E333" s="6">
        <f t="shared" si="40"/>
        <v>0.1299999999999803</v>
      </c>
      <c r="F333" s="6">
        <f t="shared" si="36"/>
        <v>0.39558542083768844</v>
      </c>
      <c r="G333" s="6" t="str">
        <f t="shared" si="37"/>
        <v/>
      </c>
      <c r="H333" s="6" t="str">
        <f t="shared" si="41"/>
        <v/>
      </c>
      <c r="I333" s="6" t="str">
        <f t="shared" ca="1" si="38"/>
        <v/>
      </c>
      <c r="K333" s="6">
        <f t="shared" si="42"/>
        <v>0.1299999999999803</v>
      </c>
      <c r="L333" s="6">
        <f t="shared" si="39"/>
        <v>0.39558542083768844</v>
      </c>
      <c r="M333" s="6" t="str">
        <f t="shared" si="43"/>
        <v/>
      </c>
      <c r="N333" s="6" t="str">
        <f t="shared" si="44"/>
        <v/>
      </c>
    </row>
    <row r="334" spans="5:14" hidden="1">
      <c r="E334" s="6">
        <f t="shared" si="40"/>
        <v>0.13999999999998031</v>
      </c>
      <c r="F334" s="6">
        <f t="shared" si="36"/>
        <v>0.39505174083461236</v>
      </c>
      <c r="G334" s="6" t="str">
        <f t="shared" si="37"/>
        <v/>
      </c>
      <c r="H334" s="6" t="str">
        <f t="shared" si="41"/>
        <v/>
      </c>
      <c r="I334" s="6" t="str">
        <f t="shared" ca="1" si="38"/>
        <v/>
      </c>
      <c r="K334" s="6">
        <f t="shared" si="42"/>
        <v>0.13999999999998031</v>
      </c>
      <c r="L334" s="6">
        <f t="shared" si="39"/>
        <v>0.39505174083461236</v>
      </c>
      <c r="M334" s="6" t="str">
        <f t="shared" si="43"/>
        <v/>
      </c>
      <c r="N334" s="6" t="str">
        <f t="shared" si="44"/>
        <v/>
      </c>
    </row>
    <row r="335" spans="5:14" hidden="1">
      <c r="E335" s="6">
        <f t="shared" si="40"/>
        <v>0.14999999999998032</v>
      </c>
      <c r="F335" s="6">
        <f t="shared" si="36"/>
        <v>0.39447933090789011</v>
      </c>
      <c r="G335" s="6" t="str">
        <f t="shared" si="37"/>
        <v/>
      </c>
      <c r="H335" s="6" t="str">
        <f t="shared" si="41"/>
        <v/>
      </c>
      <c r="I335" s="6" t="str">
        <f t="shared" ca="1" si="38"/>
        <v/>
      </c>
      <c r="K335" s="6">
        <f t="shared" si="42"/>
        <v>0.14999999999998032</v>
      </c>
      <c r="L335" s="6">
        <f t="shared" si="39"/>
        <v>0.39447933090789011</v>
      </c>
      <c r="M335" s="6" t="str">
        <f t="shared" si="43"/>
        <v/>
      </c>
      <c r="N335" s="6" t="str">
        <f t="shared" si="44"/>
        <v/>
      </c>
    </row>
    <row r="336" spans="5:14" hidden="1">
      <c r="E336" s="6">
        <f t="shared" si="40"/>
        <v>0.15999999999998032</v>
      </c>
      <c r="F336" s="6">
        <f t="shared" si="36"/>
        <v>0.39386836156854205</v>
      </c>
      <c r="G336" s="6" t="str">
        <f t="shared" si="37"/>
        <v/>
      </c>
      <c r="H336" s="6" t="str">
        <f t="shared" si="41"/>
        <v/>
      </c>
      <c r="I336" s="6" t="str">
        <f t="shared" ca="1" si="38"/>
        <v/>
      </c>
      <c r="K336" s="6">
        <f t="shared" si="42"/>
        <v>0.15999999999998032</v>
      </c>
      <c r="L336" s="6">
        <f t="shared" si="39"/>
        <v>0.39386836156854205</v>
      </c>
      <c r="M336" s="6" t="str">
        <f t="shared" si="43"/>
        <v/>
      </c>
      <c r="N336" s="6" t="str">
        <f t="shared" si="44"/>
        <v/>
      </c>
    </row>
    <row r="337" spans="5:14" hidden="1">
      <c r="E337" s="6">
        <f t="shared" si="40"/>
        <v>0.16999999999998033</v>
      </c>
      <c r="F337" s="6">
        <f t="shared" si="36"/>
        <v>0.39321901463049852</v>
      </c>
      <c r="G337" s="6" t="str">
        <f t="shared" si="37"/>
        <v/>
      </c>
      <c r="H337" s="6" t="str">
        <f t="shared" si="41"/>
        <v/>
      </c>
      <c r="I337" s="6" t="str">
        <f t="shared" ca="1" si="38"/>
        <v/>
      </c>
      <c r="K337" s="6">
        <f t="shared" si="42"/>
        <v>0.16999999999998033</v>
      </c>
      <c r="L337" s="6">
        <f t="shared" si="39"/>
        <v>0.39321901463049852</v>
      </c>
      <c r="M337" s="6" t="str">
        <f t="shared" si="43"/>
        <v/>
      </c>
      <c r="N337" s="6" t="str">
        <f t="shared" si="44"/>
        <v/>
      </c>
    </row>
    <row r="338" spans="5:14" hidden="1">
      <c r="E338" s="6">
        <f t="shared" si="40"/>
        <v>0.17999999999998034</v>
      </c>
      <c r="F338" s="6">
        <f t="shared" si="36"/>
        <v>0.39253148312043029</v>
      </c>
      <c r="G338" s="6" t="str">
        <f t="shared" si="37"/>
        <v/>
      </c>
      <c r="H338" s="6" t="str">
        <f t="shared" si="41"/>
        <v/>
      </c>
      <c r="I338" s="6" t="str">
        <f t="shared" ca="1" si="38"/>
        <v/>
      </c>
      <c r="K338" s="6">
        <f t="shared" si="42"/>
        <v>0.17999999999998034</v>
      </c>
      <c r="L338" s="6">
        <f t="shared" si="39"/>
        <v>0.39253148312043029</v>
      </c>
      <c r="M338" s="6" t="str">
        <f t="shared" si="43"/>
        <v/>
      </c>
      <c r="N338" s="6" t="str">
        <f t="shared" si="44"/>
        <v/>
      </c>
    </row>
    <row r="339" spans="5:14" hidden="1">
      <c r="E339" s="6">
        <f t="shared" si="40"/>
        <v>0.18999999999998035</v>
      </c>
      <c r="F339" s="6">
        <f t="shared" si="36"/>
        <v>0.39180597118212257</v>
      </c>
      <c r="G339" s="6" t="str">
        <f t="shared" si="37"/>
        <v/>
      </c>
      <c r="H339" s="6" t="str">
        <f t="shared" si="41"/>
        <v/>
      </c>
      <c r="I339" s="6" t="str">
        <f t="shared" ca="1" si="38"/>
        <v/>
      </c>
      <c r="K339" s="6">
        <f t="shared" si="42"/>
        <v>0.18999999999998035</v>
      </c>
      <c r="L339" s="6">
        <f t="shared" si="39"/>
        <v>0.39180597118212257</v>
      </c>
      <c r="M339" s="6" t="str">
        <f t="shared" si="43"/>
        <v/>
      </c>
      <c r="N339" s="6" t="str">
        <f t="shared" si="44"/>
        <v/>
      </c>
    </row>
    <row r="340" spans="5:14" hidden="1">
      <c r="E340" s="6">
        <f t="shared" si="40"/>
        <v>0.19999999999998036</v>
      </c>
      <c r="F340" s="6">
        <f t="shared" ref="F340:F403" si="45">_xlfn.NORM.S.DIST(E340,0)</f>
        <v>0.39104269397545743</v>
      </c>
      <c r="G340" s="6" t="str">
        <f t="shared" ref="G340:G403" si="46">IF(E340&lt;-$G$19,F340,"")</f>
        <v/>
      </c>
      <c r="H340" s="6" t="str">
        <f t="shared" si="41"/>
        <v/>
      </c>
      <c r="I340" s="6" t="str">
        <f t="shared" ref="I340:I403" ca="1" si="47">IF(AND(E340&lt;=$E$13+0.05,E341&gt;=$E$13),F340,"")</f>
        <v/>
      </c>
      <c r="K340" s="6">
        <f t="shared" si="42"/>
        <v>0.19999999999998036</v>
      </c>
      <c r="L340" s="6">
        <f t="shared" ref="L340:L403" si="48">_xlfn.NORM.S.DIST(K340,0)</f>
        <v>0.39104269397545743</v>
      </c>
      <c r="M340" s="6" t="str">
        <f t="shared" si="43"/>
        <v/>
      </c>
      <c r="N340" s="6" t="str">
        <f t="shared" si="44"/>
        <v/>
      </c>
    </row>
    <row r="341" spans="5:14" hidden="1">
      <c r="E341" s="6">
        <f t="shared" ref="E341:E404" si="49">E340+0.01</f>
        <v>0.20999999999998037</v>
      </c>
      <c r="F341" s="6">
        <f t="shared" si="45"/>
        <v>0.39024187757007589</v>
      </c>
      <c r="G341" s="6" t="str">
        <f t="shared" si="46"/>
        <v/>
      </c>
      <c r="H341" s="6" t="str">
        <f t="shared" ref="H341:H404" si="50">IF(E341&gt;$G$19,F341,"")</f>
        <v/>
      </c>
      <c r="I341" s="6" t="str">
        <f t="shared" ca="1" si="47"/>
        <v/>
      </c>
      <c r="K341" s="6">
        <f t="shared" ref="K341:K404" si="51">K340+0.01</f>
        <v>0.20999999999998037</v>
      </c>
      <c r="L341" s="6">
        <f t="shared" si="48"/>
        <v>0.39024187757007589</v>
      </c>
      <c r="M341" s="6" t="str">
        <f t="shared" ref="M341:M404" si="52">IF(K341&lt;-$M$19,L341,"")</f>
        <v/>
      </c>
      <c r="N341" s="6" t="str">
        <f t="shared" ref="N341:N404" si="53">IF(K341&gt;$M$19,L341,"")</f>
        <v/>
      </c>
    </row>
    <row r="342" spans="5:14" hidden="1">
      <c r="E342" s="6">
        <f t="shared" si="49"/>
        <v>0.21999999999998038</v>
      </c>
      <c r="F342" s="6">
        <f t="shared" si="45"/>
        <v>0.38940375883379214</v>
      </c>
      <c r="G342" s="6" t="str">
        <f t="shared" si="46"/>
        <v/>
      </c>
      <c r="H342" s="6" t="str">
        <f t="shared" si="50"/>
        <v/>
      </c>
      <c r="I342" s="6" t="str">
        <f t="shared" ca="1" si="47"/>
        <v/>
      </c>
      <c r="K342" s="6">
        <f t="shared" si="51"/>
        <v>0.21999999999998038</v>
      </c>
      <c r="L342" s="6">
        <f t="shared" si="48"/>
        <v>0.38940375883379214</v>
      </c>
      <c r="M342" s="6" t="str">
        <f t="shared" si="52"/>
        <v/>
      </c>
      <c r="N342" s="6" t="str">
        <f t="shared" si="53"/>
        <v/>
      </c>
    </row>
    <row r="343" spans="5:14" hidden="1">
      <c r="E343" s="6">
        <f t="shared" si="49"/>
        <v>0.22999999999998039</v>
      </c>
      <c r="F343" s="6">
        <f t="shared" si="45"/>
        <v>0.38852858531583767</v>
      </c>
      <c r="G343" s="6" t="str">
        <f t="shared" si="46"/>
        <v/>
      </c>
      <c r="H343" s="6" t="str">
        <f t="shared" si="50"/>
        <v/>
      </c>
      <c r="I343" s="6" t="str">
        <f t="shared" ca="1" si="47"/>
        <v/>
      </c>
      <c r="K343" s="6">
        <f t="shared" si="51"/>
        <v>0.22999999999998039</v>
      </c>
      <c r="L343" s="6">
        <f t="shared" si="48"/>
        <v>0.38852858531583767</v>
      </c>
      <c r="M343" s="6" t="str">
        <f t="shared" si="52"/>
        <v/>
      </c>
      <c r="N343" s="6" t="str">
        <f t="shared" si="53"/>
        <v/>
      </c>
    </row>
    <row r="344" spans="5:14" hidden="1">
      <c r="E344" s="6">
        <f t="shared" si="49"/>
        <v>0.2399999999999804</v>
      </c>
      <c r="F344" s="6">
        <f t="shared" si="45"/>
        <v>0.387616615125016</v>
      </c>
      <c r="G344" s="6" t="str">
        <f t="shared" si="46"/>
        <v/>
      </c>
      <c r="H344" s="6" t="str">
        <f t="shared" si="50"/>
        <v/>
      </c>
      <c r="I344" s="6" t="str">
        <f t="shared" ca="1" si="47"/>
        <v/>
      </c>
      <c r="K344" s="6">
        <f t="shared" si="51"/>
        <v>0.2399999999999804</v>
      </c>
      <c r="L344" s="6">
        <f t="shared" si="48"/>
        <v>0.387616615125016</v>
      </c>
      <c r="M344" s="6" t="str">
        <f t="shared" si="52"/>
        <v/>
      </c>
      <c r="N344" s="6" t="str">
        <f t="shared" si="53"/>
        <v/>
      </c>
    </row>
    <row r="345" spans="5:14" hidden="1">
      <c r="E345" s="6">
        <f t="shared" si="49"/>
        <v>0.2499999999999804</v>
      </c>
      <c r="F345" s="6">
        <f t="shared" si="45"/>
        <v>0.38666811680285113</v>
      </c>
      <c r="G345" s="6" t="str">
        <f t="shared" si="46"/>
        <v/>
      </c>
      <c r="H345" s="6" t="str">
        <f t="shared" si="50"/>
        <v/>
      </c>
      <c r="I345" s="6" t="str">
        <f t="shared" ca="1" si="47"/>
        <v/>
      </c>
      <c r="K345" s="6">
        <f t="shared" si="51"/>
        <v>0.2499999999999804</v>
      </c>
      <c r="L345" s="6">
        <f t="shared" si="48"/>
        <v>0.38666811680285113</v>
      </c>
      <c r="M345" s="6" t="str">
        <f t="shared" si="52"/>
        <v/>
      </c>
      <c r="N345" s="6" t="str">
        <f t="shared" si="53"/>
        <v/>
      </c>
    </row>
    <row r="346" spans="5:14" hidden="1">
      <c r="E346" s="6">
        <f t="shared" si="49"/>
        <v>0.25999999999998041</v>
      </c>
      <c r="F346" s="6">
        <f t="shared" si="45"/>
        <v>0.38568336919181806</v>
      </c>
      <c r="G346" s="6" t="str">
        <f t="shared" si="46"/>
        <v/>
      </c>
      <c r="H346" s="6" t="str">
        <f t="shared" si="50"/>
        <v/>
      </c>
      <c r="I346" s="6" t="str">
        <f t="shared" ca="1" si="47"/>
        <v/>
      </c>
      <c r="K346" s="6">
        <f t="shared" si="51"/>
        <v>0.25999999999998041</v>
      </c>
      <c r="L346" s="6">
        <f t="shared" si="48"/>
        <v>0.38568336919181806</v>
      </c>
      <c r="M346" s="6" t="str">
        <f t="shared" si="52"/>
        <v/>
      </c>
      <c r="N346" s="6" t="str">
        <f t="shared" si="53"/>
        <v/>
      </c>
    </row>
    <row r="347" spans="5:14" hidden="1">
      <c r="E347" s="6">
        <f t="shared" si="49"/>
        <v>0.26999999999998042</v>
      </c>
      <c r="F347" s="6">
        <f t="shared" si="45"/>
        <v>0.38466266129874482</v>
      </c>
      <c r="G347" s="6" t="str">
        <f t="shared" si="46"/>
        <v/>
      </c>
      <c r="H347" s="6" t="str">
        <f t="shared" si="50"/>
        <v/>
      </c>
      <c r="I347" s="6" t="str">
        <f t="shared" ca="1" si="47"/>
        <v/>
      </c>
      <c r="K347" s="6">
        <f t="shared" si="51"/>
        <v>0.26999999999998042</v>
      </c>
      <c r="L347" s="6">
        <f t="shared" si="48"/>
        <v>0.38466266129874482</v>
      </c>
      <c r="M347" s="6" t="str">
        <f t="shared" si="52"/>
        <v/>
      </c>
      <c r="N347" s="6" t="str">
        <f t="shared" si="53"/>
        <v/>
      </c>
    </row>
    <row r="348" spans="5:14" hidden="1">
      <c r="E348" s="6">
        <f t="shared" si="49"/>
        <v>0.27999999999998043</v>
      </c>
      <c r="F348" s="6">
        <f t="shared" si="45"/>
        <v>0.38360629215348063</v>
      </c>
      <c r="G348" s="6" t="str">
        <f t="shared" si="46"/>
        <v/>
      </c>
      <c r="H348" s="6" t="str">
        <f t="shared" si="50"/>
        <v/>
      </c>
      <c r="I348" s="6" t="str">
        <f t="shared" ca="1" si="47"/>
        <v/>
      </c>
      <c r="K348" s="6">
        <f t="shared" si="51"/>
        <v>0.27999999999998043</v>
      </c>
      <c r="L348" s="6">
        <f t="shared" si="48"/>
        <v>0.38360629215348063</v>
      </c>
      <c r="M348" s="6" t="str">
        <f t="shared" si="52"/>
        <v/>
      </c>
      <c r="N348" s="6" t="str">
        <f t="shared" si="53"/>
        <v/>
      </c>
    </row>
    <row r="349" spans="5:14" hidden="1">
      <c r="E349" s="6">
        <f t="shared" si="49"/>
        <v>0.28999999999998044</v>
      </c>
      <c r="F349" s="6">
        <f t="shared" si="45"/>
        <v>0.38251457066292621</v>
      </c>
      <c r="G349" s="6" t="str">
        <f t="shared" si="46"/>
        <v/>
      </c>
      <c r="H349" s="6" t="str">
        <f t="shared" si="50"/>
        <v/>
      </c>
      <c r="I349" s="6" t="str">
        <f t="shared" ca="1" si="47"/>
        <v/>
      </c>
      <c r="K349" s="6">
        <f t="shared" si="51"/>
        <v>0.28999999999998044</v>
      </c>
      <c r="L349" s="6">
        <f t="shared" si="48"/>
        <v>0.38251457066292621</v>
      </c>
      <c r="M349" s="6" t="str">
        <f t="shared" si="52"/>
        <v/>
      </c>
      <c r="N349" s="6" t="str">
        <f t="shared" si="53"/>
        <v/>
      </c>
    </row>
    <row r="350" spans="5:14" hidden="1">
      <c r="E350" s="6">
        <f t="shared" si="49"/>
        <v>0.29999999999998045</v>
      </c>
      <c r="F350" s="6">
        <f t="shared" si="45"/>
        <v>0.38138781546052636</v>
      </c>
      <c r="G350" s="6" t="str">
        <f t="shared" si="46"/>
        <v/>
      </c>
      <c r="H350" s="6" t="str">
        <f t="shared" si="50"/>
        <v/>
      </c>
      <c r="I350" s="6" t="str">
        <f t="shared" ca="1" si="47"/>
        <v/>
      </c>
      <c r="K350" s="6">
        <f t="shared" si="51"/>
        <v>0.29999999999998045</v>
      </c>
      <c r="L350" s="6">
        <f t="shared" si="48"/>
        <v>0.38138781546052636</v>
      </c>
      <c r="M350" s="6" t="str">
        <f t="shared" si="52"/>
        <v/>
      </c>
      <c r="N350" s="6" t="str">
        <f t="shared" si="53"/>
        <v/>
      </c>
    </row>
    <row r="351" spans="5:14" hidden="1">
      <c r="E351" s="6">
        <f t="shared" si="49"/>
        <v>0.30999999999998046</v>
      </c>
      <c r="F351" s="6">
        <f t="shared" si="45"/>
        <v>0.38022635475132721</v>
      </c>
      <c r="G351" s="6" t="str">
        <f t="shared" si="46"/>
        <v/>
      </c>
      <c r="H351" s="6" t="str">
        <f t="shared" si="50"/>
        <v/>
      </c>
      <c r="I351" s="6" t="str">
        <f t="shared" ca="1" si="47"/>
        <v/>
      </c>
      <c r="K351" s="6">
        <f t="shared" si="51"/>
        <v>0.30999999999998046</v>
      </c>
      <c r="L351" s="6">
        <f t="shared" si="48"/>
        <v>0.38022635475132721</v>
      </c>
      <c r="M351" s="6" t="str">
        <f t="shared" si="52"/>
        <v/>
      </c>
      <c r="N351" s="6" t="str">
        <f t="shared" si="53"/>
        <v/>
      </c>
    </row>
    <row r="352" spans="5:14" hidden="1">
      <c r="E352" s="6">
        <f t="shared" si="49"/>
        <v>0.31999999999998047</v>
      </c>
      <c r="F352" s="6">
        <f t="shared" si="45"/>
        <v>0.37903052615270405</v>
      </c>
      <c r="G352" s="6" t="str">
        <f t="shared" si="46"/>
        <v/>
      </c>
      <c r="H352" s="6" t="str">
        <f t="shared" si="50"/>
        <v/>
      </c>
      <c r="I352" s="6" t="str">
        <f t="shared" ca="1" si="47"/>
        <v/>
      </c>
      <c r="K352" s="6">
        <f t="shared" si="51"/>
        <v>0.31999999999998047</v>
      </c>
      <c r="L352" s="6">
        <f t="shared" si="48"/>
        <v>0.37903052615270405</v>
      </c>
      <c r="M352" s="6" t="str">
        <f t="shared" si="52"/>
        <v/>
      </c>
      <c r="N352" s="6" t="str">
        <f t="shared" si="53"/>
        <v/>
      </c>
    </row>
    <row r="353" spans="5:14" hidden="1">
      <c r="E353" s="6">
        <f t="shared" si="49"/>
        <v>0.32999999999998048</v>
      </c>
      <c r="F353" s="6">
        <f t="shared" si="45"/>
        <v>0.37780067653086702</v>
      </c>
      <c r="G353" s="6" t="str">
        <f t="shared" si="46"/>
        <v/>
      </c>
      <c r="H353" s="6" t="str">
        <f t="shared" si="50"/>
        <v/>
      </c>
      <c r="I353" s="6" t="str">
        <f t="shared" ca="1" si="47"/>
        <v/>
      </c>
      <c r="K353" s="6">
        <f t="shared" si="51"/>
        <v>0.32999999999998048</v>
      </c>
      <c r="L353" s="6">
        <f t="shared" si="48"/>
        <v>0.37780067653086702</v>
      </c>
      <c r="M353" s="6" t="str">
        <f t="shared" si="52"/>
        <v/>
      </c>
      <c r="N353" s="6" t="str">
        <f t="shared" si="53"/>
        <v/>
      </c>
    </row>
    <row r="354" spans="5:14" hidden="1">
      <c r="E354" s="6">
        <f t="shared" si="49"/>
        <v>0.33999999999998048</v>
      </c>
      <c r="F354" s="6">
        <f t="shared" si="45"/>
        <v>0.37653716183325647</v>
      </c>
      <c r="G354" s="6" t="str">
        <f t="shared" si="46"/>
        <v/>
      </c>
      <c r="H354" s="6" t="str">
        <f t="shared" si="50"/>
        <v/>
      </c>
      <c r="I354" s="6" t="str">
        <f t="shared" ca="1" si="47"/>
        <v/>
      </c>
      <c r="K354" s="6">
        <f t="shared" si="51"/>
        <v>0.33999999999998048</v>
      </c>
      <c r="L354" s="6">
        <f t="shared" si="48"/>
        <v>0.37653716183325647</v>
      </c>
      <c r="M354" s="6" t="str">
        <f t="shared" si="52"/>
        <v/>
      </c>
      <c r="N354" s="6" t="str">
        <f t="shared" si="53"/>
        <v/>
      </c>
    </row>
    <row r="355" spans="5:14" hidden="1">
      <c r="E355" s="6">
        <f t="shared" si="49"/>
        <v>0.34999999999998049</v>
      </c>
      <c r="F355" s="6">
        <f t="shared" si="45"/>
        <v>0.37524034691694047</v>
      </c>
      <c r="G355" s="6" t="str">
        <f t="shared" si="46"/>
        <v/>
      </c>
      <c r="H355" s="6" t="str">
        <f t="shared" si="50"/>
        <v/>
      </c>
      <c r="I355" s="6" t="str">
        <f t="shared" ca="1" si="47"/>
        <v/>
      </c>
      <c r="K355" s="6">
        <f t="shared" si="51"/>
        <v>0.34999999999998049</v>
      </c>
      <c r="L355" s="6">
        <f t="shared" si="48"/>
        <v>0.37524034691694047</v>
      </c>
      <c r="M355" s="6" t="str">
        <f t="shared" si="52"/>
        <v/>
      </c>
      <c r="N355" s="6" t="str">
        <f t="shared" si="53"/>
        <v/>
      </c>
    </row>
    <row r="356" spans="5:14" hidden="1">
      <c r="E356" s="6">
        <f t="shared" si="49"/>
        <v>0.3599999999999805</v>
      </c>
      <c r="F356" s="6">
        <f t="shared" si="45"/>
        <v>0.37391060537313103</v>
      </c>
      <c r="G356" s="6" t="str">
        <f t="shared" si="46"/>
        <v/>
      </c>
      <c r="H356" s="6" t="str">
        <f t="shared" si="50"/>
        <v/>
      </c>
      <c r="I356" s="6" t="str">
        <f t="shared" ca="1" si="47"/>
        <v/>
      </c>
      <c r="K356" s="6">
        <f t="shared" si="51"/>
        <v>0.3599999999999805</v>
      </c>
      <c r="L356" s="6">
        <f t="shared" si="48"/>
        <v>0.37391060537313103</v>
      </c>
      <c r="M356" s="6" t="str">
        <f t="shared" si="52"/>
        <v/>
      </c>
      <c r="N356" s="6" t="str">
        <f t="shared" si="53"/>
        <v/>
      </c>
    </row>
    <row r="357" spans="5:14" hidden="1">
      <c r="E357" s="6">
        <f t="shared" si="49"/>
        <v>0.36999999999998051</v>
      </c>
      <c r="F357" s="6">
        <f t="shared" si="45"/>
        <v>0.37254831934793609</v>
      </c>
      <c r="G357" s="6" t="str">
        <f t="shared" si="46"/>
        <v/>
      </c>
      <c r="H357" s="6" t="str">
        <f t="shared" si="50"/>
        <v/>
      </c>
      <c r="I357" s="6" t="str">
        <f t="shared" ca="1" si="47"/>
        <v/>
      </c>
      <c r="K357" s="6">
        <f t="shared" si="51"/>
        <v>0.36999999999998051</v>
      </c>
      <c r="L357" s="6">
        <f t="shared" si="48"/>
        <v>0.37254831934793609</v>
      </c>
      <c r="M357" s="6" t="str">
        <f t="shared" si="52"/>
        <v/>
      </c>
      <c r="N357" s="6" t="str">
        <f t="shared" si="53"/>
        <v/>
      </c>
    </row>
    <row r="358" spans="5:14" hidden="1">
      <c r="E358" s="6">
        <f t="shared" si="49"/>
        <v>0.37999999999998052</v>
      </c>
      <c r="F358" s="6">
        <f t="shared" si="45"/>
        <v>0.37115387935946875</v>
      </c>
      <c r="G358" s="6" t="str">
        <f t="shared" si="46"/>
        <v/>
      </c>
      <c r="H358" s="6" t="str">
        <f t="shared" si="50"/>
        <v/>
      </c>
      <c r="I358" s="6" t="str">
        <f t="shared" ca="1" si="47"/>
        <v/>
      </c>
      <c r="K358" s="6">
        <f t="shared" si="51"/>
        <v>0.37999999999998052</v>
      </c>
      <c r="L358" s="6">
        <f t="shared" si="48"/>
        <v>0.37115387935946875</v>
      </c>
      <c r="M358" s="6" t="str">
        <f t="shared" si="52"/>
        <v/>
      </c>
      <c r="N358" s="6" t="str">
        <f t="shared" si="53"/>
        <v/>
      </c>
    </row>
    <row r="359" spans="5:14" hidden="1">
      <c r="E359" s="6">
        <f t="shared" si="49"/>
        <v>0.38999999999998053</v>
      </c>
      <c r="F359" s="6">
        <f t="shared" si="45"/>
        <v>0.36972768411143514</v>
      </c>
      <c r="G359" s="6" t="str">
        <f t="shared" si="46"/>
        <v/>
      </c>
      <c r="H359" s="6" t="str">
        <f t="shared" si="50"/>
        <v/>
      </c>
      <c r="I359" s="6" t="str">
        <f t="shared" ca="1" si="47"/>
        <v/>
      </c>
      <c r="K359" s="6">
        <f t="shared" si="51"/>
        <v>0.38999999999998053</v>
      </c>
      <c r="L359" s="6">
        <f t="shared" si="48"/>
        <v>0.36972768411143514</v>
      </c>
      <c r="M359" s="6" t="str">
        <f t="shared" si="52"/>
        <v/>
      </c>
      <c r="N359" s="6" t="str">
        <f t="shared" si="53"/>
        <v/>
      </c>
    </row>
    <row r="360" spans="5:14" hidden="1">
      <c r="E360" s="6">
        <f t="shared" si="49"/>
        <v>0.39999999999998054</v>
      </c>
      <c r="F360" s="6">
        <f t="shared" si="45"/>
        <v>0.36827014030332622</v>
      </c>
      <c r="G360" s="6" t="str">
        <f t="shared" si="46"/>
        <v/>
      </c>
      <c r="H360" s="6" t="str">
        <f t="shared" si="50"/>
        <v/>
      </c>
      <c r="I360" s="6" t="str">
        <f t="shared" ca="1" si="47"/>
        <v/>
      </c>
      <c r="K360" s="6">
        <f t="shared" si="51"/>
        <v>0.39999999999998054</v>
      </c>
      <c r="L360" s="6">
        <f t="shared" si="48"/>
        <v>0.36827014030332622</v>
      </c>
      <c r="M360" s="6" t="str">
        <f t="shared" si="52"/>
        <v/>
      </c>
      <c r="N360" s="6" t="str">
        <f t="shared" si="53"/>
        <v/>
      </c>
    </row>
    <row r="361" spans="5:14" hidden="1">
      <c r="E361" s="6">
        <f t="shared" si="49"/>
        <v>0.40999999999998055</v>
      </c>
      <c r="F361" s="6">
        <f t="shared" si="45"/>
        <v>0.36678166243733906</v>
      </c>
      <c r="G361" s="6" t="str">
        <f t="shared" si="46"/>
        <v/>
      </c>
      <c r="H361" s="6" t="str">
        <f t="shared" si="50"/>
        <v/>
      </c>
      <c r="I361" s="6" t="str">
        <f t="shared" ca="1" si="47"/>
        <v/>
      </c>
      <c r="K361" s="6">
        <f t="shared" si="51"/>
        <v>0.40999999999998055</v>
      </c>
      <c r="L361" s="6">
        <f t="shared" si="48"/>
        <v>0.36678166243733906</v>
      </c>
      <c r="M361" s="6" t="str">
        <f t="shared" si="52"/>
        <v/>
      </c>
      <c r="N361" s="6" t="str">
        <f t="shared" si="53"/>
        <v/>
      </c>
    </row>
    <row r="362" spans="5:14" hidden="1">
      <c r="E362" s="6">
        <f t="shared" si="49"/>
        <v>0.41999999999998056</v>
      </c>
      <c r="F362" s="6">
        <f t="shared" si="45"/>
        <v>0.36526267262215689</v>
      </c>
      <c r="G362" s="6" t="str">
        <f t="shared" si="46"/>
        <v/>
      </c>
      <c r="H362" s="6" t="str">
        <f t="shared" si="50"/>
        <v/>
      </c>
      <c r="I362" s="6" t="str">
        <f t="shared" ca="1" si="47"/>
        <v/>
      </c>
      <c r="K362" s="6">
        <f t="shared" si="51"/>
        <v>0.41999999999998056</v>
      </c>
      <c r="L362" s="6">
        <f t="shared" si="48"/>
        <v>0.36526267262215689</v>
      </c>
      <c r="M362" s="6" t="str">
        <f t="shared" si="52"/>
        <v/>
      </c>
      <c r="N362" s="6" t="str">
        <f t="shared" si="53"/>
        <v/>
      </c>
    </row>
    <row r="363" spans="5:14" hidden="1">
      <c r="E363" s="6">
        <f t="shared" si="49"/>
        <v>0.42999999999998056</v>
      </c>
      <c r="F363" s="6">
        <f t="shared" si="45"/>
        <v>0.36371360037371647</v>
      </c>
      <c r="G363" s="6" t="str">
        <f t="shared" si="46"/>
        <v/>
      </c>
      <c r="H363" s="6" t="str">
        <f t="shared" si="50"/>
        <v/>
      </c>
      <c r="I363" s="6" t="str">
        <f t="shared" ca="1" si="47"/>
        <v/>
      </c>
      <c r="K363" s="6">
        <f t="shared" si="51"/>
        <v>0.42999999999998056</v>
      </c>
      <c r="L363" s="6">
        <f t="shared" si="48"/>
        <v>0.36371360037371647</v>
      </c>
      <c r="M363" s="6" t="str">
        <f t="shared" si="52"/>
        <v/>
      </c>
      <c r="N363" s="6" t="str">
        <f t="shared" si="53"/>
        <v/>
      </c>
    </row>
    <row r="364" spans="5:14" hidden="1">
      <c r="E364" s="6">
        <f t="shared" si="49"/>
        <v>0.43999999999998057</v>
      </c>
      <c r="F364" s="6">
        <f t="shared" si="45"/>
        <v>0.36213488241309533</v>
      </c>
      <c r="G364" s="6" t="str">
        <f t="shared" si="46"/>
        <v/>
      </c>
      <c r="H364" s="6" t="str">
        <f t="shared" si="50"/>
        <v/>
      </c>
      <c r="I364" s="6" t="str">
        <f t="shared" ca="1" si="47"/>
        <v/>
      </c>
      <c r="K364" s="6">
        <f t="shared" si="51"/>
        <v>0.43999999999998057</v>
      </c>
      <c r="L364" s="6">
        <f t="shared" si="48"/>
        <v>0.36213488241309533</v>
      </c>
      <c r="M364" s="6" t="str">
        <f t="shared" si="52"/>
        <v/>
      </c>
      <c r="N364" s="6" t="str">
        <f t="shared" si="53"/>
        <v/>
      </c>
    </row>
    <row r="365" spans="5:14" hidden="1">
      <c r="E365" s="6">
        <f t="shared" si="49"/>
        <v>0.44999999999998058</v>
      </c>
      <c r="F365" s="6">
        <f t="shared" si="45"/>
        <v>0.36052696246165111</v>
      </c>
      <c r="G365" s="6" t="str">
        <f t="shared" si="46"/>
        <v/>
      </c>
      <c r="H365" s="6" t="str">
        <f t="shared" si="50"/>
        <v/>
      </c>
      <c r="I365" s="6" t="str">
        <f t="shared" ca="1" si="47"/>
        <v/>
      </c>
      <c r="K365" s="6">
        <f t="shared" si="51"/>
        <v>0.44999999999998058</v>
      </c>
      <c r="L365" s="6">
        <f t="shared" si="48"/>
        <v>0.36052696246165111</v>
      </c>
      <c r="M365" s="6" t="str">
        <f t="shared" si="52"/>
        <v/>
      </c>
      <c r="N365" s="6" t="str">
        <f t="shared" si="53"/>
        <v/>
      </c>
    </row>
    <row r="366" spans="5:14" hidden="1">
      <c r="E366" s="6">
        <f t="shared" si="49"/>
        <v>0.45999999999998059</v>
      </c>
      <c r="F366" s="6">
        <f t="shared" si="45"/>
        <v>0.3588902910335478</v>
      </c>
      <c r="G366" s="6" t="str">
        <f t="shared" si="46"/>
        <v/>
      </c>
      <c r="H366" s="6" t="str">
        <f t="shared" si="50"/>
        <v/>
      </c>
      <c r="I366" s="6" t="str">
        <f t="shared" ca="1" si="47"/>
        <v/>
      </c>
      <c r="K366" s="6">
        <f t="shared" si="51"/>
        <v>0.45999999999998059</v>
      </c>
      <c r="L366" s="6">
        <f t="shared" si="48"/>
        <v>0.3588902910335478</v>
      </c>
      <c r="M366" s="6" t="str">
        <f t="shared" si="52"/>
        <v/>
      </c>
      <c r="N366" s="6" t="str">
        <f t="shared" si="53"/>
        <v/>
      </c>
    </row>
    <row r="367" spans="5:14" hidden="1">
      <c r="E367" s="6">
        <f t="shared" si="49"/>
        <v>0.4699999999999806</v>
      </c>
      <c r="F367" s="6">
        <f t="shared" si="45"/>
        <v>0.35722532522580408</v>
      </c>
      <c r="G367" s="6" t="str">
        <f t="shared" si="46"/>
        <v/>
      </c>
      <c r="H367" s="6" t="str">
        <f t="shared" si="50"/>
        <v/>
      </c>
      <c r="I367" s="6" t="str">
        <f t="shared" ca="1" si="47"/>
        <v/>
      </c>
      <c r="K367" s="6">
        <f t="shared" si="51"/>
        <v>0.4699999999999806</v>
      </c>
      <c r="L367" s="6">
        <f t="shared" si="48"/>
        <v>0.35722532522580408</v>
      </c>
      <c r="M367" s="6" t="str">
        <f t="shared" si="52"/>
        <v/>
      </c>
      <c r="N367" s="6" t="str">
        <f t="shared" si="53"/>
        <v/>
      </c>
    </row>
    <row r="368" spans="5:14" hidden="1">
      <c r="E368" s="6">
        <f t="shared" si="49"/>
        <v>0.47999999999998061</v>
      </c>
      <c r="F368" s="6">
        <f t="shared" si="45"/>
        <v>0.35553252850600042</v>
      </c>
      <c r="G368" s="6" t="str">
        <f t="shared" si="46"/>
        <v/>
      </c>
      <c r="H368" s="6" t="str">
        <f t="shared" si="50"/>
        <v/>
      </c>
      <c r="I368" s="6" t="str">
        <f t="shared" ca="1" si="47"/>
        <v/>
      </c>
      <c r="K368" s="6">
        <f t="shared" si="51"/>
        <v>0.47999999999998061</v>
      </c>
      <c r="L368" s="6">
        <f t="shared" si="48"/>
        <v>0.35553252850600042</v>
      </c>
      <c r="M368" s="6" t="str">
        <f t="shared" si="52"/>
        <v/>
      </c>
      <c r="N368" s="6" t="str">
        <f t="shared" si="53"/>
        <v/>
      </c>
    </row>
    <row r="369" spans="5:14" hidden="1">
      <c r="E369" s="6">
        <f t="shared" si="49"/>
        <v>0.48999999999998062</v>
      </c>
      <c r="F369" s="6">
        <f t="shared" si="45"/>
        <v>0.35381237049778308</v>
      </c>
      <c r="G369" s="6" t="str">
        <f t="shared" si="46"/>
        <v/>
      </c>
      <c r="H369" s="6" t="str">
        <f t="shared" si="50"/>
        <v/>
      </c>
      <c r="I369" s="6" t="str">
        <f t="shared" ca="1" si="47"/>
        <v/>
      </c>
      <c r="K369" s="6">
        <f t="shared" si="51"/>
        <v>0.48999999999998062</v>
      </c>
      <c r="L369" s="6">
        <f t="shared" si="48"/>
        <v>0.35381237049778308</v>
      </c>
      <c r="M369" s="6" t="str">
        <f t="shared" si="52"/>
        <v/>
      </c>
      <c r="N369" s="6" t="str">
        <f t="shared" si="53"/>
        <v/>
      </c>
    </row>
    <row r="370" spans="5:14" hidden="1">
      <c r="E370" s="6">
        <f t="shared" si="49"/>
        <v>0.49999999999998063</v>
      </c>
      <c r="F370" s="6">
        <f t="shared" si="45"/>
        <v>0.35206532676430291</v>
      </c>
      <c r="G370" s="6" t="str">
        <f t="shared" si="46"/>
        <v/>
      </c>
      <c r="H370" s="6" t="str">
        <f t="shared" si="50"/>
        <v/>
      </c>
      <c r="I370" s="6" t="str">
        <f t="shared" ca="1" si="47"/>
        <v/>
      </c>
      <c r="K370" s="6">
        <f t="shared" si="51"/>
        <v>0.49999999999998063</v>
      </c>
      <c r="L370" s="6">
        <f t="shared" si="48"/>
        <v>0.35206532676430291</v>
      </c>
      <c r="M370" s="6" t="str">
        <f t="shared" si="52"/>
        <v/>
      </c>
      <c r="N370" s="6" t="str">
        <f t="shared" si="53"/>
        <v/>
      </c>
    </row>
    <row r="371" spans="5:14" hidden="1">
      <c r="E371" s="6">
        <f t="shared" si="49"/>
        <v>0.50999999999998058</v>
      </c>
      <c r="F371" s="6">
        <f t="shared" si="45"/>
        <v>0.35029187858972927</v>
      </c>
      <c r="G371" s="6" t="str">
        <f t="shared" si="46"/>
        <v/>
      </c>
      <c r="H371" s="6" t="str">
        <f t="shared" si="50"/>
        <v/>
      </c>
      <c r="I371" s="6" t="str">
        <f t="shared" ca="1" si="47"/>
        <v/>
      </c>
      <c r="K371" s="6">
        <f t="shared" si="51"/>
        <v>0.50999999999998058</v>
      </c>
      <c r="L371" s="6">
        <f t="shared" si="48"/>
        <v>0.35029187858972927</v>
      </c>
      <c r="M371" s="6" t="str">
        <f t="shared" si="52"/>
        <v/>
      </c>
      <c r="N371" s="6" t="str">
        <f t="shared" si="53"/>
        <v/>
      </c>
    </row>
    <row r="372" spans="5:14" hidden="1">
      <c r="E372" s="6">
        <f t="shared" si="49"/>
        <v>0.51999999999998059</v>
      </c>
      <c r="F372" s="6">
        <f t="shared" si="45"/>
        <v>0.34849251275897802</v>
      </c>
      <c r="G372" s="6" t="str">
        <f t="shared" si="46"/>
        <v/>
      </c>
      <c r="H372" s="6" t="str">
        <f t="shared" si="50"/>
        <v/>
      </c>
      <c r="I372" s="6" t="str">
        <f t="shared" ca="1" si="47"/>
        <v/>
      </c>
      <c r="K372" s="6">
        <f t="shared" si="51"/>
        <v>0.51999999999998059</v>
      </c>
      <c r="L372" s="6">
        <f t="shared" si="48"/>
        <v>0.34849251275897802</v>
      </c>
      <c r="M372" s="6" t="str">
        <f t="shared" si="52"/>
        <v/>
      </c>
      <c r="N372" s="6" t="str">
        <f t="shared" si="53"/>
        <v/>
      </c>
    </row>
    <row r="373" spans="5:14" hidden="1">
      <c r="E373" s="6">
        <f t="shared" si="49"/>
        <v>0.5299999999999806</v>
      </c>
      <c r="F373" s="6">
        <f t="shared" si="45"/>
        <v>0.34666772133579515</v>
      </c>
      <c r="G373" s="6" t="str">
        <f t="shared" si="46"/>
        <v/>
      </c>
      <c r="H373" s="6" t="str">
        <f t="shared" si="50"/>
        <v/>
      </c>
      <c r="I373" s="6" t="str">
        <f t="shared" ca="1" si="47"/>
        <v/>
      </c>
      <c r="K373" s="6">
        <f t="shared" si="51"/>
        <v>0.5299999999999806</v>
      </c>
      <c r="L373" s="6">
        <f t="shared" si="48"/>
        <v>0.34666772133579515</v>
      </c>
      <c r="M373" s="6" t="str">
        <f t="shared" si="52"/>
        <v/>
      </c>
      <c r="N373" s="6" t="str">
        <f t="shared" si="53"/>
        <v/>
      </c>
    </row>
    <row r="374" spans="5:14" hidden="1">
      <c r="E374" s="6">
        <f t="shared" si="49"/>
        <v>0.53999999999998061</v>
      </c>
      <c r="F374" s="6">
        <f t="shared" si="45"/>
        <v>0.344818001439337</v>
      </c>
      <c r="G374" s="6" t="str">
        <f t="shared" si="46"/>
        <v/>
      </c>
      <c r="H374" s="6" t="str">
        <f t="shared" si="50"/>
        <v/>
      </c>
      <c r="I374" s="6" t="str">
        <f t="shared" ca="1" si="47"/>
        <v/>
      </c>
      <c r="K374" s="6">
        <f t="shared" si="51"/>
        <v>0.53999999999998061</v>
      </c>
      <c r="L374" s="6">
        <f t="shared" si="48"/>
        <v>0.344818001439337</v>
      </c>
      <c r="M374" s="6" t="str">
        <f t="shared" si="52"/>
        <v/>
      </c>
      <c r="N374" s="6" t="str">
        <f t="shared" si="53"/>
        <v/>
      </c>
    </row>
    <row r="375" spans="5:14" hidden="1">
      <c r="E375" s="6">
        <f t="shared" si="49"/>
        <v>0.54999999999998062</v>
      </c>
      <c r="F375" s="6">
        <f t="shared" si="45"/>
        <v>0.34294385501938757</v>
      </c>
      <c r="G375" s="6" t="str">
        <f t="shared" si="46"/>
        <v/>
      </c>
      <c r="H375" s="6" t="str">
        <f t="shared" si="50"/>
        <v/>
      </c>
      <c r="I375" s="6" t="str">
        <f t="shared" ca="1" si="47"/>
        <v/>
      </c>
      <c r="K375" s="6">
        <f t="shared" si="51"/>
        <v>0.54999999999998062</v>
      </c>
      <c r="L375" s="6">
        <f t="shared" si="48"/>
        <v>0.34294385501938757</v>
      </c>
      <c r="M375" s="6" t="str">
        <f t="shared" si="52"/>
        <v/>
      </c>
      <c r="N375" s="6" t="str">
        <f t="shared" si="53"/>
        <v/>
      </c>
    </row>
    <row r="376" spans="5:14" hidden="1">
      <c r="E376" s="6">
        <f t="shared" si="49"/>
        <v>0.55999999999998062</v>
      </c>
      <c r="F376" s="6">
        <f t="shared" si="45"/>
        <v>0.34104578863035623</v>
      </c>
      <c r="G376" s="6" t="str">
        <f t="shared" si="46"/>
        <v/>
      </c>
      <c r="H376" s="6" t="str">
        <f t="shared" si="50"/>
        <v/>
      </c>
      <c r="I376" s="6" t="str">
        <f t="shared" ca="1" si="47"/>
        <v/>
      </c>
      <c r="K376" s="6">
        <f t="shared" si="51"/>
        <v>0.55999999999998062</v>
      </c>
      <c r="L376" s="6">
        <f t="shared" si="48"/>
        <v>0.34104578863035623</v>
      </c>
      <c r="M376" s="6" t="str">
        <f t="shared" si="52"/>
        <v/>
      </c>
      <c r="N376" s="6" t="str">
        <f t="shared" si="53"/>
        <v/>
      </c>
    </row>
    <row r="377" spans="5:14" hidden="1">
      <c r="E377" s="6">
        <f t="shared" si="49"/>
        <v>0.56999999999998063</v>
      </c>
      <c r="F377" s="6">
        <f t="shared" si="45"/>
        <v>0.33912431320419595</v>
      </c>
      <c r="G377" s="6" t="str">
        <f t="shared" si="46"/>
        <v/>
      </c>
      <c r="H377" s="6" t="str">
        <f t="shared" si="50"/>
        <v/>
      </c>
      <c r="I377" s="6" t="str">
        <f t="shared" ca="1" si="47"/>
        <v/>
      </c>
      <c r="K377" s="6">
        <f t="shared" si="51"/>
        <v>0.56999999999998063</v>
      </c>
      <c r="L377" s="6">
        <f t="shared" si="48"/>
        <v>0.33912431320419595</v>
      </c>
      <c r="M377" s="6" t="str">
        <f t="shared" si="52"/>
        <v/>
      </c>
      <c r="N377" s="6" t="str">
        <f t="shared" si="53"/>
        <v/>
      </c>
    </row>
    <row r="378" spans="5:14" hidden="1">
      <c r="E378" s="6">
        <f t="shared" si="49"/>
        <v>0.57999999999998064</v>
      </c>
      <c r="F378" s="6">
        <f t="shared" si="45"/>
        <v>0.33717994382238431</v>
      </c>
      <c r="G378" s="6" t="str">
        <f t="shared" si="46"/>
        <v/>
      </c>
      <c r="H378" s="6" t="str">
        <f t="shared" si="50"/>
        <v/>
      </c>
      <c r="I378" s="6" t="str">
        <f t="shared" ca="1" si="47"/>
        <v/>
      </c>
      <c r="K378" s="6">
        <f t="shared" si="51"/>
        <v>0.57999999999998064</v>
      </c>
      <c r="L378" s="6">
        <f t="shared" si="48"/>
        <v>0.33717994382238431</v>
      </c>
      <c r="M378" s="6" t="str">
        <f t="shared" si="52"/>
        <v/>
      </c>
      <c r="N378" s="6" t="str">
        <f t="shared" si="53"/>
        <v/>
      </c>
    </row>
    <row r="379" spans="5:14" hidden="1">
      <c r="E379" s="6">
        <f t="shared" si="49"/>
        <v>0.58999999999998065</v>
      </c>
      <c r="F379" s="6">
        <f t="shared" si="45"/>
        <v>0.33521319948710998</v>
      </c>
      <c r="G379" s="6" t="str">
        <f t="shared" si="46"/>
        <v/>
      </c>
      <c r="H379" s="6" t="str">
        <f t="shared" si="50"/>
        <v/>
      </c>
      <c r="I379" s="6" t="str">
        <f t="shared" ca="1" si="47"/>
        <v/>
      </c>
      <c r="K379" s="6">
        <f t="shared" si="51"/>
        <v>0.58999999999998065</v>
      </c>
      <c r="L379" s="6">
        <f t="shared" si="48"/>
        <v>0.33521319948710998</v>
      </c>
      <c r="M379" s="6" t="str">
        <f t="shared" si="52"/>
        <v/>
      </c>
      <c r="N379" s="6" t="str">
        <f t="shared" si="53"/>
        <v/>
      </c>
    </row>
    <row r="380" spans="5:14" hidden="1">
      <c r="E380" s="6">
        <f t="shared" si="49"/>
        <v>0.59999999999998066</v>
      </c>
      <c r="F380" s="6">
        <f t="shared" si="45"/>
        <v>0.33322460289180356</v>
      </c>
      <c r="G380" s="6" t="str">
        <f t="shared" si="46"/>
        <v/>
      </c>
      <c r="H380" s="6" t="str">
        <f t="shared" si="50"/>
        <v/>
      </c>
      <c r="I380" s="6" t="str">
        <f t="shared" ca="1" si="47"/>
        <v/>
      </c>
      <c r="K380" s="6">
        <f t="shared" si="51"/>
        <v>0.59999999999998066</v>
      </c>
      <c r="L380" s="6">
        <f t="shared" si="48"/>
        <v>0.33322460289180356</v>
      </c>
      <c r="M380" s="6" t="str">
        <f t="shared" si="52"/>
        <v/>
      </c>
      <c r="N380" s="6" t="str">
        <f t="shared" si="53"/>
        <v/>
      </c>
    </row>
    <row r="381" spans="5:14" hidden="1">
      <c r="E381" s="6">
        <f t="shared" si="49"/>
        <v>0.60999999999998067</v>
      </c>
      <c r="F381" s="6">
        <f t="shared" si="45"/>
        <v>0.33121468019115685</v>
      </c>
      <c r="G381" s="6" t="str">
        <f t="shared" si="46"/>
        <v/>
      </c>
      <c r="H381" s="6" t="str">
        <f t="shared" si="50"/>
        <v/>
      </c>
      <c r="I381" s="6" t="str">
        <f t="shared" ca="1" si="47"/>
        <v/>
      </c>
      <c r="K381" s="6">
        <f t="shared" si="51"/>
        <v>0.60999999999998067</v>
      </c>
      <c r="L381" s="6">
        <f t="shared" si="48"/>
        <v>0.33121468019115685</v>
      </c>
      <c r="M381" s="6" t="str">
        <f t="shared" si="52"/>
        <v/>
      </c>
      <c r="N381" s="6" t="str">
        <f t="shared" si="53"/>
        <v/>
      </c>
    </row>
    <row r="382" spans="5:14" hidden="1">
      <c r="E382" s="6">
        <f t="shared" si="49"/>
        <v>0.61999999999998068</v>
      </c>
      <c r="F382" s="6">
        <f t="shared" si="45"/>
        <v>0.32918396077076872</v>
      </c>
      <c r="G382" s="6" t="str">
        <f t="shared" si="46"/>
        <v/>
      </c>
      <c r="H382" s="6" t="str">
        <f t="shared" si="50"/>
        <v/>
      </c>
      <c r="I382" s="6" t="str">
        <f t="shared" ca="1" si="47"/>
        <v/>
      </c>
      <c r="K382" s="6">
        <f t="shared" si="51"/>
        <v>0.61999999999998068</v>
      </c>
      <c r="L382" s="6">
        <f t="shared" si="48"/>
        <v>0.32918396077076872</v>
      </c>
      <c r="M382" s="6" t="str">
        <f t="shared" si="52"/>
        <v/>
      </c>
      <c r="N382" s="6" t="str">
        <f t="shared" si="53"/>
        <v/>
      </c>
    </row>
    <row r="383" spans="5:14" hidden="1">
      <c r="E383" s="6">
        <f t="shared" si="49"/>
        <v>0.62999999999998069</v>
      </c>
      <c r="F383" s="6">
        <f t="shared" si="45"/>
        <v>0.32713297701655847</v>
      </c>
      <c r="G383" s="6" t="str">
        <f t="shared" si="46"/>
        <v/>
      </c>
      <c r="H383" s="6" t="str">
        <f t="shared" si="50"/>
        <v/>
      </c>
      <c r="I383" s="6" t="str">
        <f t="shared" ca="1" si="47"/>
        <v/>
      </c>
      <c r="K383" s="6">
        <f t="shared" si="51"/>
        <v>0.62999999999998069</v>
      </c>
      <c r="L383" s="6">
        <f t="shared" si="48"/>
        <v>0.32713297701655847</v>
      </c>
      <c r="M383" s="6" t="str">
        <f t="shared" si="52"/>
        <v/>
      </c>
      <c r="N383" s="6" t="str">
        <f t="shared" si="53"/>
        <v/>
      </c>
    </row>
    <row r="384" spans="5:14" hidden="1">
      <c r="E384" s="6">
        <f t="shared" si="49"/>
        <v>0.6399999999999807</v>
      </c>
      <c r="F384" s="6">
        <f t="shared" si="45"/>
        <v>0.32506226408408612</v>
      </c>
      <c r="G384" s="6" t="str">
        <f t="shared" si="46"/>
        <v/>
      </c>
      <c r="H384" s="6" t="str">
        <f t="shared" si="50"/>
        <v/>
      </c>
      <c r="I384" s="6" t="str">
        <f t="shared" ca="1" si="47"/>
        <v/>
      </c>
      <c r="K384" s="6">
        <f t="shared" si="51"/>
        <v>0.6399999999999807</v>
      </c>
      <c r="L384" s="6">
        <f t="shared" si="48"/>
        <v>0.32506226408408612</v>
      </c>
      <c r="M384" s="6" t="str">
        <f t="shared" si="52"/>
        <v/>
      </c>
      <c r="N384" s="6" t="str">
        <f t="shared" si="53"/>
        <v/>
      </c>
    </row>
    <row r="385" spans="5:14" hidden="1">
      <c r="E385" s="6">
        <f t="shared" si="49"/>
        <v>0.6499999999999807</v>
      </c>
      <c r="F385" s="6">
        <f t="shared" si="45"/>
        <v>0.32297235966791837</v>
      </c>
      <c r="G385" s="6" t="str">
        <f t="shared" si="46"/>
        <v/>
      </c>
      <c r="H385" s="6" t="str">
        <f t="shared" si="50"/>
        <v/>
      </c>
      <c r="I385" s="6" t="str">
        <f t="shared" ca="1" si="47"/>
        <v/>
      </c>
      <c r="K385" s="6">
        <f t="shared" si="51"/>
        <v>0.6499999999999807</v>
      </c>
      <c r="L385" s="6">
        <f t="shared" si="48"/>
        <v>0.32297235966791837</v>
      </c>
      <c r="M385" s="6" t="str">
        <f t="shared" si="52"/>
        <v/>
      </c>
      <c r="N385" s="6" t="str">
        <f t="shared" si="53"/>
        <v/>
      </c>
    </row>
    <row r="386" spans="5:14" hidden="1">
      <c r="E386" s="6">
        <f t="shared" si="49"/>
        <v>0.65999999999998071</v>
      </c>
      <c r="F386" s="6">
        <f t="shared" si="45"/>
        <v>0.32086380377117657</v>
      </c>
      <c r="G386" s="6" t="str">
        <f t="shared" si="46"/>
        <v/>
      </c>
      <c r="H386" s="6" t="str">
        <f t="shared" si="50"/>
        <v/>
      </c>
      <c r="I386" s="6" t="str">
        <f t="shared" ca="1" si="47"/>
        <v/>
      </c>
      <c r="K386" s="6">
        <f t="shared" si="51"/>
        <v>0.65999999999998071</v>
      </c>
      <c r="L386" s="6">
        <f t="shared" si="48"/>
        <v>0.32086380377117657</v>
      </c>
      <c r="M386" s="6" t="str">
        <f t="shared" si="52"/>
        <v/>
      </c>
      <c r="N386" s="6" t="str">
        <f t="shared" si="53"/>
        <v/>
      </c>
    </row>
    <row r="387" spans="5:14" hidden="1">
      <c r="E387" s="6">
        <f t="shared" si="49"/>
        <v>0.66999999999998072</v>
      </c>
      <c r="F387" s="6">
        <f t="shared" si="45"/>
        <v>0.31873713847540569</v>
      </c>
      <c r="G387" s="6" t="str">
        <f t="shared" si="46"/>
        <v/>
      </c>
      <c r="H387" s="6" t="str">
        <f t="shared" si="50"/>
        <v/>
      </c>
      <c r="I387" s="6" t="str">
        <f t="shared" ca="1" si="47"/>
        <v/>
      </c>
      <c r="K387" s="6">
        <f t="shared" si="51"/>
        <v>0.66999999999998072</v>
      </c>
      <c r="L387" s="6">
        <f t="shared" si="48"/>
        <v>0.31873713847540569</v>
      </c>
      <c r="M387" s="6" t="str">
        <f t="shared" si="52"/>
        <v/>
      </c>
      <c r="N387" s="6" t="str">
        <f t="shared" si="53"/>
        <v/>
      </c>
    </row>
    <row r="388" spans="5:14" hidden="1">
      <c r="E388" s="6">
        <f t="shared" si="49"/>
        <v>0.67999999999998073</v>
      </c>
      <c r="F388" s="6">
        <f t="shared" si="45"/>
        <v>0.31659290771089699</v>
      </c>
      <c r="G388" s="6" t="str">
        <f t="shared" si="46"/>
        <v/>
      </c>
      <c r="H388" s="6" t="str">
        <f t="shared" si="50"/>
        <v/>
      </c>
      <c r="I388" s="6" t="str">
        <f t="shared" ca="1" si="47"/>
        <v/>
      </c>
      <c r="K388" s="6">
        <f t="shared" si="51"/>
        <v>0.67999999999998073</v>
      </c>
      <c r="L388" s="6">
        <f t="shared" si="48"/>
        <v>0.31659290771089699</v>
      </c>
      <c r="M388" s="6" t="str">
        <f t="shared" si="52"/>
        <v/>
      </c>
      <c r="N388" s="6" t="str">
        <f t="shared" si="53"/>
        <v/>
      </c>
    </row>
    <row r="389" spans="5:14" hidden="1">
      <c r="E389" s="6">
        <f t="shared" si="49"/>
        <v>0.68999999999998074</v>
      </c>
      <c r="F389" s="6">
        <f t="shared" si="45"/>
        <v>0.31443165702760151</v>
      </c>
      <c r="G389" s="6" t="str">
        <f t="shared" si="46"/>
        <v/>
      </c>
      <c r="H389" s="6" t="str">
        <f t="shared" si="50"/>
        <v/>
      </c>
      <c r="I389" s="6" t="str">
        <f t="shared" ca="1" si="47"/>
        <v/>
      </c>
      <c r="K389" s="6">
        <f t="shared" si="51"/>
        <v>0.68999999999998074</v>
      </c>
      <c r="L389" s="6">
        <f t="shared" si="48"/>
        <v>0.31443165702760151</v>
      </c>
      <c r="M389" s="6" t="str">
        <f t="shared" si="52"/>
        <v/>
      </c>
      <c r="N389" s="6" t="str">
        <f t="shared" si="53"/>
        <v/>
      </c>
    </row>
    <row r="390" spans="5:14" hidden="1">
      <c r="E390" s="6">
        <f t="shared" si="49"/>
        <v>0.69999999999998075</v>
      </c>
      <c r="F390" s="6">
        <f t="shared" si="45"/>
        <v>0.31225393336676549</v>
      </c>
      <c r="G390" s="6" t="str">
        <f t="shared" si="46"/>
        <v/>
      </c>
      <c r="H390" s="6" t="str">
        <f t="shared" si="50"/>
        <v/>
      </c>
      <c r="I390" s="6" t="str">
        <f t="shared" ca="1" si="47"/>
        <v/>
      </c>
      <c r="K390" s="6">
        <f t="shared" si="51"/>
        <v>0.69999999999998075</v>
      </c>
      <c r="L390" s="6">
        <f t="shared" si="48"/>
        <v>0.31225393336676549</v>
      </c>
      <c r="M390" s="6" t="str">
        <f t="shared" si="52"/>
        <v/>
      </c>
      <c r="N390" s="6" t="str">
        <f t="shared" si="53"/>
        <v/>
      </c>
    </row>
    <row r="391" spans="5:14" hidden="1">
      <c r="E391" s="6">
        <f t="shared" si="49"/>
        <v>0.70999999999998076</v>
      </c>
      <c r="F391" s="6">
        <f t="shared" si="45"/>
        <v>0.31006028483342041</v>
      </c>
      <c r="G391" s="6" t="str">
        <f t="shared" si="46"/>
        <v/>
      </c>
      <c r="H391" s="6" t="str">
        <f t="shared" si="50"/>
        <v/>
      </c>
      <c r="I391" s="6" t="str">
        <f t="shared" ca="1" si="47"/>
        <v/>
      </c>
      <c r="K391" s="6">
        <f t="shared" si="51"/>
        <v>0.70999999999998076</v>
      </c>
      <c r="L391" s="6">
        <f t="shared" si="48"/>
        <v>0.31006028483342041</v>
      </c>
      <c r="M391" s="6" t="str">
        <f t="shared" si="52"/>
        <v/>
      </c>
      <c r="N391" s="6" t="str">
        <f t="shared" si="53"/>
        <v/>
      </c>
    </row>
    <row r="392" spans="5:14" hidden="1">
      <c r="E392" s="6">
        <f t="shared" si="49"/>
        <v>0.71999999999998077</v>
      </c>
      <c r="F392" s="6">
        <f t="shared" si="45"/>
        <v>0.30785126046985722</v>
      </c>
      <c r="G392" s="6" t="str">
        <f t="shared" si="46"/>
        <v/>
      </c>
      <c r="H392" s="6" t="str">
        <f t="shared" si="50"/>
        <v/>
      </c>
      <c r="I392" s="6" t="str">
        <f t="shared" ca="1" si="47"/>
        <v/>
      </c>
      <c r="K392" s="6">
        <f t="shared" si="51"/>
        <v>0.71999999999998077</v>
      </c>
      <c r="L392" s="6">
        <f t="shared" si="48"/>
        <v>0.30785126046985722</v>
      </c>
      <c r="M392" s="6" t="str">
        <f t="shared" si="52"/>
        <v/>
      </c>
      <c r="N392" s="6" t="str">
        <f t="shared" si="53"/>
        <v/>
      </c>
    </row>
    <row r="393" spans="5:14" hidden="1">
      <c r="E393" s="6">
        <f t="shared" si="49"/>
        <v>0.72999999999998078</v>
      </c>
      <c r="F393" s="6">
        <f t="shared" si="45"/>
        <v>0.30562741003021421</v>
      </c>
      <c r="G393" s="6" t="str">
        <f t="shared" si="46"/>
        <v/>
      </c>
      <c r="H393" s="6" t="str">
        <f t="shared" si="50"/>
        <v/>
      </c>
      <c r="I393" s="6" t="str">
        <f t="shared" ca="1" si="47"/>
        <v/>
      </c>
      <c r="K393" s="6">
        <f t="shared" si="51"/>
        <v>0.72999999999998078</v>
      </c>
      <c r="L393" s="6">
        <f t="shared" si="48"/>
        <v>0.30562741003021421</v>
      </c>
      <c r="M393" s="6" t="str">
        <f t="shared" si="52"/>
        <v/>
      </c>
      <c r="N393" s="6" t="str">
        <f t="shared" si="53"/>
        <v/>
      </c>
    </row>
    <row r="394" spans="5:14" hidden="1">
      <c r="E394" s="6">
        <f t="shared" si="49"/>
        <v>0.73999999999998078</v>
      </c>
      <c r="F394" s="6">
        <f t="shared" si="45"/>
        <v>0.30338928375630442</v>
      </c>
      <c r="G394" s="6" t="str">
        <f t="shared" si="46"/>
        <v/>
      </c>
      <c r="H394" s="6" t="str">
        <f t="shared" si="50"/>
        <v/>
      </c>
      <c r="I394" s="6" t="str">
        <f t="shared" ca="1" si="47"/>
        <v/>
      </c>
      <c r="K394" s="6">
        <f t="shared" si="51"/>
        <v>0.73999999999998078</v>
      </c>
      <c r="L394" s="6">
        <f t="shared" si="48"/>
        <v>0.30338928375630442</v>
      </c>
      <c r="M394" s="6" t="str">
        <f t="shared" si="52"/>
        <v/>
      </c>
      <c r="N394" s="6" t="str">
        <f t="shared" si="53"/>
        <v/>
      </c>
    </row>
    <row r="395" spans="5:14" hidden="1">
      <c r="E395" s="6">
        <f t="shared" si="49"/>
        <v>0.74999999999998079</v>
      </c>
      <c r="F395" s="6">
        <f t="shared" si="45"/>
        <v>0.30113743215480876</v>
      </c>
      <c r="G395" s="6" t="str">
        <f t="shared" si="46"/>
        <v/>
      </c>
      <c r="H395" s="6" t="str">
        <f t="shared" si="50"/>
        <v/>
      </c>
      <c r="I395" s="6" t="str">
        <f t="shared" ca="1" si="47"/>
        <v/>
      </c>
      <c r="K395" s="6">
        <f t="shared" si="51"/>
        <v>0.74999999999998079</v>
      </c>
      <c r="L395" s="6">
        <f t="shared" si="48"/>
        <v>0.30113743215480876</v>
      </c>
      <c r="M395" s="6" t="str">
        <f t="shared" si="52"/>
        <v/>
      </c>
      <c r="N395" s="6" t="str">
        <f t="shared" si="53"/>
        <v/>
      </c>
    </row>
    <row r="396" spans="5:14" hidden="1">
      <c r="E396" s="6">
        <f t="shared" si="49"/>
        <v>0.7599999999999808</v>
      </c>
      <c r="F396" s="6">
        <f t="shared" si="45"/>
        <v>0.29887240577595714</v>
      </c>
      <c r="G396" s="6" t="str">
        <f t="shared" si="46"/>
        <v/>
      </c>
      <c r="H396" s="6" t="str">
        <f t="shared" si="50"/>
        <v/>
      </c>
      <c r="I396" s="6" t="str">
        <f t="shared" ca="1" si="47"/>
        <v/>
      </c>
      <c r="K396" s="6">
        <f t="shared" si="51"/>
        <v>0.7599999999999808</v>
      </c>
      <c r="L396" s="6">
        <f t="shared" si="48"/>
        <v>0.29887240577595714</v>
      </c>
      <c r="M396" s="6" t="str">
        <f t="shared" si="52"/>
        <v/>
      </c>
      <c r="N396" s="6" t="str">
        <f t="shared" si="53"/>
        <v/>
      </c>
    </row>
    <row r="397" spans="5:14" hidden="1">
      <c r="E397" s="6">
        <f t="shared" si="49"/>
        <v>0.76999999999998081</v>
      </c>
      <c r="F397" s="6">
        <f t="shared" si="45"/>
        <v>0.2965947549938201</v>
      </c>
      <c r="G397" s="6" t="str">
        <f t="shared" si="46"/>
        <v/>
      </c>
      <c r="H397" s="6" t="str">
        <f t="shared" si="50"/>
        <v/>
      </c>
      <c r="I397" s="6" t="str">
        <f t="shared" ca="1" si="47"/>
        <v/>
      </c>
      <c r="K397" s="6">
        <f t="shared" si="51"/>
        <v>0.76999999999998081</v>
      </c>
      <c r="L397" s="6">
        <f t="shared" si="48"/>
        <v>0.2965947549938201</v>
      </c>
      <c r="M397" s="6" t="str">
        <f t="shared" si="52"/>
        <v/>
      </c>
      <c r="N397" s="6" t="str">
        <f t="shared" si="53"/>
        <v/>
      </c>
    </row>
    <row r="398" spans="5:14" hidden="1">
      <c r="E398" s="6">
        <f t="shared" si="49"/>
        <v>0.77999999999998082</v>
      </c>
      <c r="F398" s="6">
        <f t="shared" si="45"/>
        <v>0.29430502978832956</v>
      </c>
      <c r="G398" s="6" t="str">
        <f t="shared" si="46"/>
        <v/>
      </c>
      <c r="H398" s="6" t="str">
        <f t="shared" si="50"/>
        <v/>
      </c>
      <c r="I398" s="6" t="str">
        <f t="shared" ca="1" si="47"/>
        <v/>
      </c>
      <c r="K398" s="6">
        <f t="shared" si="51"/>
        <v>0.77999999999998082</v>
      </c>
      <c r="L398" s="6">
        <f t="shared" si="48"/>
        <v>0.29430502978832956</v>
      </c>
      <c r="M398" s="6" t="str">
        <f t="shared" si="52"/>
        <v/>
      </c>
      <c r="N398" s="6" t="str">
        <f t="shared" si="53"/>
        <v/>
      </c>
    </row>
    <row r="399" spans="5:14" hidden="1">
      <c r="E399" s="6">
        <f t="shared" si="49"/>
        <v>0.78999999999998083</v>
      </c>
      <c r="F399" s="6">
        <f t="shared" si="45"/>
        <v>0.29200377952914591</v>
      </c>
      <c r="G399" s="6" t="str">
        <f t="shared" si="46"/>
        <v/>
      </c>
      <c r="H399" s="6" t="str">
        <f t="shared" si="50"/>
        <v/>
      </c>
      <c r="I399" s="6" t="str">
        <f t="shared" ca="1" si="47"/>
        <v/>
      </c>
      <c r="K399" s="6">
        <f t="shared" si="51"/>
        <v>0.78999999999998083</v>
      </c>
      <c r="L399" s="6">
        <f t="shared" si="48"/>
        <v>0.29200377952914591</v>
      </c>
      <c r="M399" s="6" t="str">
        <f t="shared" si="52"/>
        <v/>
      </c>
      <c r="N399" s="6" t="str">
        <f t="shared" si="53"/>
        <v/>
      </c>
    </row>
    <row r="400" spans="5:14" hidden="1">
      <c r="E400" s="6">
        <f t="shared" si="49"/>
        <v>0.79999999999998084</v>
      </c>
      <c r="F400" s="6">
        <f t="shared" si="45"/>
        <v>0.28969155276148717</v>
      </c>
      <c r="G400" s="6" t="str">
        <f t="shared" si="46"/>
        <v/>
      </c>
      <c r="H400" s="6" t="str">
        <f t="shared" si="50"/>
        <v/>
      </c>
      <c r="I400" s="6" t="str">
        <f t="shared" ca="1" si="47"/>
        <v/>
      </c>
      <c r="K400" s="6">
        <f t="shared" si="51"/>
        <v>0.79999999999998084</v>
      </c>
      <c r="L400" s="6">
        <f t="shared" si="48"/>
        <v>0.28969155276148717</v>
      </c>
      <c r="M400" s="6" t="str">
        <f t="shared" si="52"/>
        <v/>
      </c>
      <c r="N400" s="6" t="str">
        <f t="shared" si="53"/>
        <v/>
      </c>
    </row>
    <row r="401" spans="5:14" hidden="1">
      <c r="E401" s="6">
        <f t="shared" si="49"/>
        <v>0.80999999999998085</v>
      </c>
      <c r="F401" s="6">
        <f t="shared" si="45"/>
        <v>0.28736889699403279</v>
      </c>
      <c r="G401" s="6" t="str">
        <f t="shared" si="46"/>
        <v/>
      </c>
      <c r="H401" s="6" t="str">
        <f t="shared" si="50"/>
        <v/>
      </c>
      <c r="I401" s="6" t="str">
        <f t="shared" ca="1" si="47"/>
        <v/>
      </c>
      <c r="K401" s="6">
        <f t="shared" si="51"/>
        <v>0.80999999999998085</v>
      </c>
      <c r="L401" s="6">
        <f t="shared" si="48"/>
        <v>0.28736889699403279</v>
      </c>
      <c r="M401" s="6" t="str">
        <f t="shared" si="52"/>
        <v/>
      </c>
      <c r="N401" s="6" t="str">
        <f t="shared" si="53"/>
        <v/>
      </c>
    </row>
    <row r="402" spans="5:14" hidden="1">
      <c r="E402" s="6">
        <f t="shared" si="49"/>
        <v>0.81999999999998086</v>
      </c>
      <c r="F402" s="6">
        <f t="shared" si="45"/>
        <v>0.28503635848901171</v>
      </c>
      <c r="G402" s="6" t="str">
        <f t="shared" si="46"/>
        <v/>
      </c>
      <c r="H402" s="6" t="str">
        <f t="shared" si="50"/>
        <v/>
      </c>
      <c r="I402" s="6" t="str">
        <f t="shared" ca="1" si="47"/>
        <v/>
      </c>
      <c r="K402" s="6">
        <f t="shared" si="51"/>
        <v>0.81999999999998086</v>
      </c>
      <c r="L402" s="6">
        <f t="shared" si="48"/>
        <v>0.28503635848901171</v>
      </c>
      <c r="M402" s="6" t="str">
        <f t="shared" si="52"/>
        <v/>
      </c>
      <c r="N402" s="6" t="str">
        <f t="shared" si="53"/>
        <v/>
      </c>
    </row>
    <row r="403" spans="5:14" hidden="1">
      <c r="E403" s="6">
        <f t="shared" si="49"/>
        <v>0.82999999999998086</v>
      </c>
      <c r="F403" s="6">
        <f t="shared" si="45"/>
        <v>0.28269448205458475</v>
      </c>
      <c r="G403" s="6" t="str">
        <f t="shared" si="46"/>
        <v/>
      </c>
      <c r="H403" s="6" t="str">
        <f t="shared" si="50"/>
        <v/>
      </c>
      <c r="I403" s="6" t="str">
        <f t="shared" ca="1" si="47"/>
        <v/>
      </c>
      <c r="K403" s="6">
        <f t="shared" si="51"/>
        <v>0.82999999999998086</v>
      </c>
      <c r="L403" s="6">
        <f t="shared" si="48"/>
        <v>0.28269448205458475</v>
      </c>
      <c r="M403" s="6" t="str">
        <f t="shared" si="52"/>
        <v/>
      </c>
      <c r="N403" s="6" t="str">
        <f t="shared" si="53"/>
        <v/>
      </c>
    </row>
    <row r="404" spans="5:14" hidden="1">
      <c r="E404" s="6">
        <f t="shared" si="49"/>
        <v>0.83999999999998087</v>
      </c>
      <c r="F404" s="6">
        <f t="shared" ref="F404:F467" si="54">_xlfn.NORM.S.DIST(E404,0)</f>
        <v>0.28034381083962506</v>
      </c>
      <c r="G404" s="6" t="str">
        <f t="shared" ref="G404:G467" si="55">IF(E404&lt;-$G$19,F404,"")</f>
        <v/>
      </c>
      <c r="H404" s="6" t="str">
        <f t="shared" si="50"/>
        <v/>
      </c>
      <c r="I404" s="6" t="str">
        <f t="shared" ref="I404:I467" ca="1" si="56">IF(AND(E404&lt;=$E$13+0.05,E405&gt;=$E$13),F404,"")</f>
        <v/>
      </c>
      <c r="K404" s="6">
        <f t="shared" si="51"/>
        <v>0.83999999999998087</v>
      </c>
      <c r="L404" s="6">
        <f t="shared" ref="L404:L467" si="57">_xlfn.NORM.S.DIST(K404,0)</f>
        <v>0.28034381083962506</v>
      </c>
      <c r="M404" s="6" t="str">
        <f t="shared" si="52"/>
        <v/>
      </c>
      <c r="N404" s="6" t="str">
        <f t="shared" si="53"/>
        <v/>
      </c>
    </row>
    <row r="405" spans="5:14" hidden="1">
      <c r="E405" s="6">
        <f t="shared" ref="E405:E468" si="58">E404+0.01</f>
        <v>0.84999999999998088</v>
      </c>
      <c r="F405" s="6">
        <f t="shared" si="54"/>
        <v>0.27798488613100097</v>
      </c>
      <c r="G405" s="6" t="str">
        <f t="shared" si="55"/>
        <v/>
      </c>
      <c r="H405" s="6" t="str">
        <f t="shared" ref="H405:H468" si="59">IF(E405&gt;$G$19,F405,"")</f>
        <v/>
      </c>
      <c r="I405" s="6" t="str">
        <f t="shared" ca="1" si="56"/>
        <v/>
      </c>
      <c r="K405" s="6">
        <f t="shared" ref="K405:K468" si="60">K404+0.01</f>
        <v>0.84999999999998088</v>
      </c>
      <c r="L405" s="6">
        <f t="shared" si="57"/>
        <v>0.27798488613100097</v>
      </c>
      <c r="M405" s="6" t="str">
        <f t="shared" ref="M405:M468" si="61">IF(K405&lt;-$M$19,L405,"")</f>
        <v/>
      </c>
      <c r="N405" s="6" t="str">
        <f t="shared" ref="N405:N468" si="62">IF(K405&gt;$M$19,L405,"")</f>
        <v/>
      </c>
    </row>
    <row r="406" spans="5:14" hidden="1">
      <c r="E406" s="6">
        <f t="shared" si="58"/>
        <v>0.85999999999998089</v>
      </c>
      <c r="F406" s="6">
        <f t="shared" si="54"/>
        <v>0.27561824715346123</v>
      </c>
      <c r="G406" s="6" t="str">
        <f t="shared" si="55"/>
        <v/>
      </c>
      <c r="H406" s="6" t="str">
        <f t="shared" si="59"/>
        <v/>
      </c>
      <c r="I406" s="6" t="str">
        <f t="shared" ca="1" si="56"/>
        <v/>
      </c>
      <c r="K406" s="6">
        <f t="shared" si="60"/>
        <v>0.85999999999998089</v>
      </c>
      <c r="L406" s="6">
        <f t="shared" si="57"/>
        <v>0.27561824715346123</v>
      </c>
      <c r="M406" s="6" t="str">
        <f t="shared" si="61"/>
        <v/>
      </c>
      <c r="N406" s="6" t="str">
        <f t="shared" si="62"/>
        <v/>
      </c>
    </row>
    <row r="407" spans="5:14" hidden="1">
      <c r="E407" s="6">
        <f t="shared" si="58"/>
        <v>0.8699999999999809</v>
      </c>
      <c r="F407" s="6">
        <f t="shared" si="54"/>
        <v>0.27324443087222078</v>
      </c>
      <c r="G407" s="6" t="str">
        <f t="shared" si="55"/>
        <v/>
      </c>
      <c r="H407" s="6" t="str">
        <f t="shared" si="59"/>
        <v/>
      </c>
      <c r="I407" s="6" t="str">
        <f t="shared" ca="1" si="56"/>
        <v/>
      </c>
      <c r="K407" s="6">
        <f t="shared" si="60"/>
        <v>0.8699999999999809</v>
      </c>
      <c r="L407" s="6">
        <f t="shared" si="57"/>
        <v>0.27324443087222078</v>
      </c>
      <c r="M407" s="6" t="str">
        <f t="shared" si="61"/>
        <v/>
      </c>
      <c r="N407" s="6" t="str">
        <f t="shared" si="62"/>
        <v/>
      </c>
    </row>
    <row r="408" spans="5:14" hidden="1">
      <c r="E408" s="6">
        <f t="shared" si="58"/>
        <v>0.87999999999998091</v>
      </c>
      <c r="F408" s="6">
        <f t="shared" si="54"/>
        <v>0.2708639717983426</v>
      </c>
      <c r="G408" s="6" t="str">
        <f t="shared" si="55"/>
        <v/>
      </c>
      <c r="H408" s="6" t="str">
        <f t="shared" si="59"/>
        <v/>
      </c>
      <c r="I408" s="6" t="str">
        <f t="shared" ca="1" si="56"/>
        <v/>
      </c>
      <c r="K408" s="6">
        <f t="shared" si="60"/>
        <v>0.87999999999998091</v>
      </c>
      <c r="L408" s="6">
        <f t="shared" si="57"/>
        <v>0.2708639717983426</v>
      </c>
      <c r="M408" s="6" t="str">
        <f t="shared" si="61"/>
        <v/>
      </c>
      <c r="N408" s="6" t="str">
        <f t="shared" si="62"/>
        <v/>
      </c>
    </row>
    <row r="409" spans="5:14" hidden="1">
      <c r="E409" s="6">
        <f t="shared" si="58"/>
        <v>0.88999999999998092</v>
      </c>
      <c r="F409" s="6">
        <f t="shared" si="54"/>
        <v>0.26847740179700696</v>
      </c>
      <c r="G409" s="6" t="str">
        <f t="shared" si="55"/>
        <v/>
      </c>
      <c r="H409" s="6" t="str">
        <f t="shared" si="59"/>
        <v/>
      </c>
      <c r="I409" s="6" t="str">
        <f t="shared" ca="1" si="56"/>
        <v/>
      </c>
      <c r="K409" s="6">
        <f t="shared" si="60"/>
        <v>0.88999999999998092</v>
      </c>
      <c r="L409" s="6">
        <f t="shared" si="57"/>
        <v>0.26847740179700696</v>
      </c>
      <c r="M409" s="6" t="str">
        <f t="shared" si="61"/>
        <v/>
      </c>
      <c r="N409" s="6" t="str">
        <f t="shared" si="62"/>
        <v/>
      </c>
    </row>
    <row r="410" spans="5:14" hidden="1">
      <c r="E410" s="6">
        <f t="shared" si="58"/>
        <v>0.89999999999998093</v>
      </c>
      <c r="F410" s="6">
        <f t="shared" si="54"/>
        <v>0.26608524989875937</v>
      </c>
      <c r="G410" s="6" t="str">
        <f t="shared" si="55"/>
        <v/>
      </c>
      <c r="H410" s="6" t="str">
        <f t="shared" si="59"/>
        <v/>
      </c>
      <c r="I410" s="6" t="str">
        <f t="shared" ca="1" si="56"/>
        <v/>
      </c>
      <c r="K410" s="6">
        <f t="shared" si="60"/>
        <v>0.89999999999998093</v>
      </c>
      <c r="L410" s="6">
        <f t="shared" si="57"/>
        <v>0.26608524989875937</v>
      </c>
      <c r="M410" s="6" t="str">
        <f t="shared" si="61"/>
        <v/>
      </c>
      <c r="N410" s="6" t="str">
        <f t="shared" si="62"/>
        <v/>
      </c>
    </row>
    <row r="411" spans="5:14" hidden="1">
      <c r="E411" s="6">
        <f t="shared" si="58"/>
        <v>0.90999999999998094</v>
      </c>
      <c r="F411" s="6">
        <f t="shared" si="54"/>
        <v>0.26368804211382274</v>
      </c>
      <c r="G411" s="6" t="str">
        <f t="shared" si="55"/>
        <v/>
      </c>
      <c r="H411" s="6" t="str">
        <f t="shared" si="59"/>
        <v/>
      </c>
      <c r="I411" s="6" t="str">
        <f t="shared" ca="1" si="56"/>
        <v/>
      </c>
      <c r="K411" s="6">
        <f t="shared" si="60"/>
        <v>0.90999999999998094</v>
      </c>
      <c r="L411" s="6">
        <f t="shared" si="57"/>
        <v>0.26368804211382274</v>
      </c>
      <c r="M411" s="6" t="str">
        <f t="shared" si="61"/>
        <v/>
      </c>
      <c r="N411" s="6" t="str">
        <f t="shared" si="62"/>
        <v/>
      </c>
    </row>
    <row r="412" spans="5:14" hidden="1">
      <c r="E412" s="6">
        <f t="shared" si="58"/>
        <v>0.91999999999998094</v>
      </c>
      <c r="F412" s="6">
        <f t="shared" si="54"/>
        <v>0.26128630124955771</v>
      </c>
      <c r="G412" s="6" t="str">
        <f t="shared" si="55"/>
        <v/>
      </c>
      <c r="H412" s="6" t="str">
        <f t="shared" si="59"/>
        <v/>
      </c>
      <c r="I412" s="6" t="str">
        <f t="shared" ca="1" si="56"/>
        <v/>
      </c>
      <c r="K412" s="6">
        <f t="shared" si="60"/>
        <v>0.91999999999998094</v>
      </c>
      <c r="L412" s="6">
        <f t="shared" si="57"/>
        <v>0.26128630124955771</v>
      </c>
      <c r="M412" s="6" t="str">
        <f t="shared" si="61"/>
        <v/>
      </c>
      <c r="N412" s="6" t="str">
        <f t="shared" si="62"/>
        <v/>
      </c>
    </row>
    <row r="413" spans="5:14" hidden="1">
      <c r="E413" s="6">
        <f t="shared" si="58"/>
        <v>0.92999999999998095</v>
      </c>
      <c r="F413" s="6">
        <f t="shared" si="54"/>
        <v>0.2588805467311534</v>
      </c>
      <c r="G413" s="6" t="str">
        <f t="shared" si="55"/>
        <v/>
      </c>
      <c r="H413" s="6" t="str">
        <f t="shared" si="59"/>
        <v/>
      </c>
      <c r="I413" s="6" t="str">
        <f t="shared" ca="1" si="56"/>
        <v/>
      </c>
      <c r="K413" s="6">
        <f t="shared" si="60"/>
        <v>0.92999999999998095</v>
      </c>
      <c r="L413" s="6">
        <f t="shared" si="57"/>
        <v>0.2588805467311534</v>
      </c>
      <c r="M413" s="6" t="str">
        <f t="shared" si="61"/>
        <v/>
      </c>
      <c r="N413" s="6" t="str">
        <f t="shared" si="62"/>
        <v/>
      </c>
    </row>
    <row r="414" spans="5:14" hidden="1">
      <c r="E414" s="6">
        <f t="shared" si="58"/>
        <v>0.93999999999998096</v>
      </c>
      <c r="F414" s="6">
        <f t="shared" si="54"/>
        <v>0.25647129442562494</v>
      </c>
      <c r="G414" s="6" t="str">
        <f t="shared" si="55"/>
        <v/>
      </c>
      <c r="H414" s="6" t="str">
        <f t="shared" si="59"/>
        <v/>
      </c>
      <c r="I414" s="6" t="str">
        <f t="shared" ca="1" si="56"/>
        <v/>
      </c>
      <c r="K414" s="6">
        <f t="shared" si="60"/>
        <v>0.93999999999998096</v>
      </c>
      <c r="L414" s="6">
        <f t="shared" si="57"/>
        <v>0.25647129442562494</v>
      </c>
      <c r="M414" s="6" t="str">
        <f t="shared" si="61"/>
        <v/>
      </c>
      <c r="N414" s="6" t="str">
        <f t="shared" si="62"/>
        <v/>
      </c>
    </row>
    <row r="415" spans="5:14" hidden="1">
      <c r="E415" s="6">
        <f t="shared" si="58"/>
        <v>0.94999999999998097</v>
      </c>
      <c r="F415" s="6">
        <f t="shared" si="54"/>
        <v>0.25405905646919358</v>
      </c>
      <c r="G415" s="6" t="str">
        <f t="shared" si="55"/>
        <v/>
      </c>
      <c r="H415" s="6" t="str">
        <f t="shared" si="59"/>
        <v/>
      </c>
      <c r="I415" s="6" t="str">
        <f t="shared" ca="1" si="56"/>
        <v/>
      </c>
      <c r="K415" s="6">
        <f t="shared" si="60"/>
        <v>0.94999999999998097</v>
      </c>
      <c r="L415" s="6">
        <f t="shared" si="57"/>
        <v>0.25405905646919358</v>
      </c>
      <c r="M415" s="6" t="str">
        <f t="shared" si="61"/>
        <v/>
      </c>
      <c r="N415" s="6" t="str">
        <f t="shared" si="62"/>
        <v/>
      </c>
    </row>
    <row r="416" spans="5:14" hidden="1">
      <c r="E416" s="6">
        <f t="shared" si="58"/>
        <v>0.95999999999998098</v>
      </c>
      <c r="F416" s="6">
        <f t="shared" si="54"/>
        <v>0.25164434109812167</v>
      </c>
      <c r="G416" s="6" t="str">
        <f t="shared" si="55"/>
        <v/>
      </c>
      <c r="H416" s="6" t="str">
        <f t="shared" si="59"/>
        <v/>
      </c>
      <c r="I416" s="6" t="str">
        <f t="shared" ca="1" si="56"/>
        <v/>
      </c>
      <c r="K416" s="6">
        <f t="shared" si="60"/>
        <v>0.95999999999998098</v>
      </c>
      <c r="L416" s="6">
        <f t="shared" si="57"/>
        <v>0.25164434109812167</v>
      </c>
      <c r="M416" s="6" t="str">
        <f t="shared" si="61"/>
        <v/>
      </c>
      <c r="N416" s="6" t="str">
        <f t="shared" si="62"/>
        <v/>
      </c>
    </row>
    <row r="417" spans="5:14" hidden="1">
      <c r="E417" s="6">
        <f t="shared" si="58"/>
        <v>0.96999999999998099</v>
      </c>
      <c r="F417" s="6">
        <f t="shared" si="54"/>
        <v>0.24922765248307049</v>
      </c>
      <c r="G417" s="6" t="str">
        <f t="shared" si="55"/>
        <v/>
      </c>
      <c r="H417" s="6" t="str">
        <f t="shared" si="59"/>
        <v/>
      </c>
      <c r="I417" s="6" t="str">
        <f t="shared" ca="1" si="56"/>
        <v/>
      </c>
      <c r="K417" s="6">
        <f t="shared" si="60"/>
        <v>0.96999999999998099</v>
      </c>
      <c r="L417" s="6">
        <f t="shared" si="57"/>
        <v>0.24922765248307049</v>
      </c>
      <c r="M417" s="6" t="str">
        <f t="shared" si="61"/>
        <v/>
      </c>
      <c r="N417" s="6" t="str">
        <f t="shared" si="62"/>
        <v/>
      </c>
    </row>
    <row r="418" spans="5:14" hidden="1">
      <c r="E418" s="6">
        <f t="shared" si="58"/>
        <v>0.979999999999981</v>
      </c>
      <c r="F418" s="6">
        <f t="shared" si="54"/>
        <v>0.24680949056704735</v>
      </c>
      <c r="G418" s="6" t="str">
        <f t="shared" si="55"/>
        <v/>
      </c>
      <c r="H418" s="6" t="str">
        <f t="shared" si="59"/>
        <v/>
      </c>
      <c r="I418" s="6" t="str">
        <f t="shared" ca="1" si="56"/>
        <v/>
      </c>
      <c r="K418" s="6">
        <f t="shared" si="60"/>
        <v>0.979999999999981</v>
      </c>
      <c r="L418" s="6">
        <f t="shared" si="57"/>
        <v>0.24680949056704735</v>
      </c>
      <c r="M418" s="6" t="str">
        <f t="shared" si="61"/>
        <v/>
      </c>
      <c r="N418" s="6" t="str">
        <f t="shared" si="62"/>
        <v/>
      </c>
    </row>
    <row r="419" spans="5:14" hidden="1">
      <c r="E419" s="6">
        <f t="shared" si="58"/>
        <v>0.98999999999998101</v>
      </c>
      <c r="F419" s="6">
        <f t="shared" si="54"/>
        <v>0.24439035090700417</v>
      </c>
      <c r="G419" s="6" t="str">
        <f t="shared" si="55"/>
        <v/>
      </c>
      <c r="H419" s="6" t="str">
        <f t="shared" si="59"/>
        <v/>
      </c>
      <c r="I419" s="6" t="str">
        <f t="shared" ca="1" si="56"/>
        <v/>
      </c>
      <c r="K419" s="6">
        <f t="shared" si="60"/>
        <v>0.98999999999998101</v>
      </c>
      <c r="L419" s="6">
        <f t="shared" si="57"/>
        <v>0.24439035090700417</v>
      </c>
      <c r="M419" s="6" t="str">
        <f t="shared" si="61"/>
        <v/>
      </c>
      <c r="N419" s="6" t="str">
        <f t="shared" si="62"/>
        <v/>
      </c>
    </row>
    <row r="420" spans="5:14" hidden="1">
      <c r="E420" s="6">
        <f t="shared" si="58"/>
        <v>0.99999999999998102</v>
      </c>
      <c r="F420" s="6">
        <f t="shared" si="54"/>
        <v>0.24197072451914797</v>
      </c>
      <c r="G420" s="6" t="str">
        <f t="shared" si="55"/>
        <v/>
      </c>
      <c r="H420" s="6" t="str">
        <f t="shared" si="59"/>
        <v/>
      </c>
      <c r="I420" s="6" t="str">
        <f t="shared" ca="1" si="56"/>
        <v/>
      </c>
      <c r="K420" s="6">
        <f t="shared" si="60"/>
        <v>0.99999999999998102</v>
      </c>
      <c r="L420" s="6">
        <f t="shared" si="57"/>
        <v>0.24197072451914797</v>
      </c>
      <c r="M420" s="6" t="str">
        <f t="shared" si="61"/>
        <v/>
      </c>
      <c r="N420" s="6" t="str">
        <f t="shared" si="62"/>
        <v/>
      </c>
    </row>
    <row r="421" spans="5:14" hidden="1">
      <c r="E421" s="6">
        <f t="shared" si="58"/>
        <v>1.0099999999999809</v>
      </c>
      <c r="F421" s="6">
        <f t="shared" si="54"/>
        <v>0.239551097728018</v>
      </c>
      <c r="G421" s="6" t="str">
        <f t="shared" si="55"/>
        <v/>
      </c>
      <c r="H421" s="6" t="str">
        <f t="shared" si="59"/>
        <v/>
      </c>
      <c r="I421" s="6" t="str">
        <f t="shared" ca="1" si="56"/>
        <v/>
      </c>
      <c r="K421" s="6">
        <f t="shared" si="60"/>
        <v>1.0099999999999809</v>
      </c>
      <c r="L421" s="6">
        <f t="shared" si="57"/>
        <v>0.239551097728018</v>
      </c>
      <c r="M421" s="6" t="str">
        <f t="shared" si="61"/>
        <v/>
      </c>
      <c r="N421" s="6" t="str">
        <f t="shared" si="62"/>
        <v/>
      </c>
    </row>
    <row r="422" spans="5:14" hidden="1">
      <c r="E422" s="6">
        <f t="shared" si="58"/>
        <v>1.0199999999999809</v>
      </c>
      <c r="F422" s="6">
        <f t="shared" si="54"/>
        <v>0.2371319520193842</v>
      </c>
      <c r="G422" s="6" t="str">
        <f t="shared" si="55"/>
        <v/>
      </c>
      <c r="H422" s="6" t="str">
        <f t="shared" si="59"/>
        <v/>
      </c>
      <c r="I422" s="6" t="str">
        <f t="shared" ca="1" si="56"/>
        <v/>
      </c>
      <c r="K422" s="6">
        <f t="shared" si="60"/>
        <v>1.0199999999999809</v>
      </c>
      <c r="L422" s="6">
        <f t="shared" si="57"/>
        <v>0.2371319520193842</v>
      </c>
      <c r="M422" s="6" t="str">
        <f t="shared" si="61"/>
        <v/>
      </c>
      <c r="N422" s="6" t="str">
        <f t="shared" si="62"/>
        <v/>
      </c>
    </row>
    <row r="423" spans="5:14" hidden="1">
      <c r="E423" s="6">
        <f t="shared" si="58"/>
        <v>1.0299999999999809</v>
      </c>
      <c r="F423" s="6">
        <f t="shared" si="54"/>
        <v>0.23471376389701643</v>
      </c>
      <c r="G423" s="6" t="str">
        <f t="shared" si="55"/>
        <v/>
      </c>
      <c r="H423" s="6" t="str">
        <f t="shared" si="59"/>
        <v/>
      </c>
      <c r="I423" s="6" t="str">
        <f t="shared" ca="1" si="56"/>
        <v/>
      </c>
      <c r="K423" s="6">
        <f t="shared" si="60"/>
        <v>1.0299999999999809</v>
      </c>
      <c r="L423" s="6">
        <f t="shared" si="57"/>
        <v>0.23471376389701643</v>
      </c>
      <c r="M423" s="6" t="str">
        <f t="shared" si="61"/>
        <v/>
      </c>
      <c r="N423" s="6" t="str">
        <f t="shared" si="62"/>
        <v/>
      </c>
    </row>
    <row r="424" spans="5:14" hidden="1">
      <c r="E424" s="6">
        <f t="shared" si="58"/>
        <v>1.0399999999999809</v>
      </c>
      <c r="F424" s="6">
        <f t="shared" si="54"/>
        <v>0.23229700474337078</v>
      </c>
      <c r="G424" s="6" t="str">
        <f t="shared" si="55"/>
        <v/>
      </c>
      <c r="H424" s="6" t="str">
        <f t="shared" si="59"/>
        <v/>
      </c>
      <c r="I424" s="6" t="str">
        <f t="shared" ca="1" si="56"/>
        <v/>
      </c>
      <c r="K424" s="6">
        <f t="shared" si="60"/>
        <v>1.0399999999999809</v>
      </c>
      <c r="L424" s="6">
        <f t="shared" si="57"/>
        <v>0.23229700474337078</v>
      </c>
      <c r="M424" s="6" t="str">
        <f t="shared" si="61"/>
        <v/>
      </c>
      <c r="N424" s="6" t="str">
        <f t="shared" si="62"/>
        <v/>
      </c>
    </row>
    <row r="425" spans="5:14" hidden="1">
      <c r="E425" s="6">
        <f t="shared" si="58"/>
        <v>1.0499999999999809</v>
      </c>
      <c r="F425" s="6">
        <f t="shared" si="54"/>
        <v>0.22988214068423762</v>
      </c>
      <c r="G425" s="6" t="str">
        <f t="shared" si="55"/>
        <v/>
      </c>
      <c r="H425" s="6" t="str">
        <f t="shared" si="59"/>
        <v/>
      </c>
      <c r="I425" s="6" t="str">
        <f t="shared" ca="1" si="56"/>
        <v/>
      </c>
      <c r="K425" s="6">
        <f t="shared" si="60"/>
        <v>1.0499999999999809</v>
      </c>
      <c r="L425" s="6">
        <f t="shared" si="57"/>
        <v>0.22988214068423762</v>
      </c>
      <c r="M425" s="6" t="str">
        <f t="shared" si="61"/>
        <v/>
      </c>
      <c r="N425" s="6" t="str">
        <f t="shared" si="62"/>
        <v/>
      </c>
    </row>
    <row r="426" spans="5:14" hidden="1">
      <c r="E426" s="6">
        <f t="shared" si="58"/>
        <v>1.059999999999981</v>
      </c>
      <c r="F426" s="6">
        <f t="shared" si="54"/>
        <v>0.22746963245739049</v>
      </c>
      <c r="G426" s="6" t="str">
        <f t="shared" si="55"/>
        <v/>
      </c>
      <c r="H426" s="6" t="str">
        <f t="shared" si="59"/>
        <v/>
      </c>
      <c r="I426" s="6" t="str">
        <f t="shared" ca="1" si="56"/>
        <v/>
      </c>
      <c r="K426" s="6">
        <f t="shared" si="60"/>
        <v>1.059999999999981</v>
      </c>
      <c r="L426" s="6">
        <f t="shared" si="57"/>
        <v>0.22746963245739049</v>
      </c>
      <c r="M426" s="6" t="str">
        <f t="shared" si="61"/>
        <v/>
      </c>
      <c r="N426" s="6" t="str">
        <f t="shared" si="62"/>
        <v/>
      </c>
    </row>
    <row r="427" spans="5:14" hidden="1">
      <c r="E427" s="6">
        <f t="shared" si="58"/>
        <v>1.069999999999981</v>
      </c>
      <c r="F427" s="6">
        <f t="shared" si="54"/>
        <v>0.22505993528527427</v>
      </c>
      <c r="G427" s="6" t="str">
        <f t="shared" si="55"/>
        <v/>
      </c>
      <c r="H427" s="6" t="str">
        <f t="shared" si="59"/>
        <v/>
      </c>
      <c r="I427" s="6" t="str">
        <f t="shared" ca="1" si="56"/>
        <v/>
      </c>
      <c r="K427" s="6">
        <f t="shared" si="60"/>
        <v>1.069999999999981</v>
      </c>
      <c r="L427" s="6">
        <f t="shared" si="57"/>
        <v>0.22505993528527427</v>
      </c>
      <c r="M427" s="6" t="str">
        <f t="shared" si="61"/>
        <v/>
      </c>
      <c r="N427" s="6" t="str">
        <f t="shared" si="62"/>
        <v/>
      </c>
    </row>
    <row r="428" spans="5:14" hidden="1">
      <c r="E428" s="6">
        <f t="shared" si="58"/>
        <v>1.079999999999981</v>
      </c>
      <c r="F428" s="6">
        <f t="shared" si="54"/>
        <v>0.22265349875176574</v>
      </c>
      <c r="G428" s="6" t="str">
        <f t="shared" si="55"/>
        <v/>
      </c>
      <c r="H428" s="6" t="str">
        <f t="shared" si="59"/>
        <v/>
      </c>
      <c r="I428" s="6" t="str">
        <f t="shared" ca="1" si="56"/>
        <v/>
      </c>
      <c r="K428" s="6">
        <f t="shared" si="60"/>
        <v>1.079999999999981</v>
      </c>
      <c r="L428" s="6">
        <f t="shared" si="57"/>
        <v>0.22265349875176574</v>
      </c>
      <c r="M428" s="6" t="str">
        <f t="shared" si="61"/>
        <v/>
      </c>
      <c r="N428" s="6" t="str">
        <f t="shared" si="62"/>
        <v/>
      </c>
    </row>
    <row r="429" spans="5:14" hidden="1">
      <c r="E429" s="6">
        <f t="shared" si="58"/>
        <v>1.089999999999981</v>
      </c>
      <c r="F429" s="6">
        <f t="shared" si="54"/>
        <v>0.22025076668303786</v>
      </c>
      <c r="G429" s="6" t="str">
        <f t="shared" si="55"/>
        <v/>
      </c>
      <c r="H429" s="6" t="str">
        <f t="shared" si="59"/>
        <v/>
      </c>
      <c r="I429" s="6" t="str">
        <f t="shared" ca="1" si="56"/>
        <v/>
      </c>
      <c r="K429" s="6">
        <f t="shared" si="60"/>
        <v>1.089999999999981</v>
      </c>
      <c r="L429" s="6">
        <f t="shared" si="57"/>
        <v>0.22025076668303786</v>
      </c>
      <c r="M429" s="6" t="str">
        <f t="shared" si="61"/>
        <v/>
      </c>
      <c r="N429" s="6" t="str">
        <f t="shared" si="62"/>
        <v/>
      </c>
    </row>
    <row r="430" spans="5:14" hidden="1">
      <c r="E430" s="6">
        <f t="shared" si="58"/>
        <v>1.099999999999981</v>
      </c>
      <c r="F430" s="6">
        <f t="shared" si="54"/>
        <v>0.21785217703255511</v>
      </c>
      <c r="G430" s="6" t="str">
        <f t="shared" si="55"/>
        <v/>
      </c>
      <c r="H430" s="6" t="str">
        <f t="shared" si="59"/>
        <v/>
      </c>
      <c r="I430" s="6" t="str">
        <f t="shared" ca="1" si="56"/>
        <v/>
      </c>
      <c r="K430" s="6">
        <f t="shared" si="60"/>
        <v>1.099999999999981</v>
      </c>
      <c r="L430" s="6">
        <f t="shared" si="57"/>
        <v>0.21785217703255511</v>
      </c>
      <c r="M430" s="6" t="str">
        <f t="shared" si="61"/>
        <v/>
      </c>
      <c r="N430" s="6" t="str">
        <f t="shared" si="62"/>
        <v/>
      </c>
    </row>
    <row r="431" spans="5:14" hidden="1">
      <c r="E431" s="6">
        <f t="shared" si="58"/>
        <v>1.109999999999981</v>
      </c>
      <c r="F431" s="6">
        <f t="shared" si="54"/>
        <v>0.21545816177022425</v>
      </c>
      <c r="G431" s="6" t="str">
        <f t="shared" si="55"/>
        <v/>
      </c>
      <c r="H431" s="6" t="str">
        <f t="shared" si="59"/>
        <v/>
      </c>
      <c r="I431" s="6" t="str">
        <f t="shared" ca="1" si="56"/>
        <v/>
      </c>
      <c r="K431" s="6">
        <f t="shared" si="60"/>
        <v>1.109999999999981</v>
      </c>
      <c r="L431" s="6">
        <f t="shared" si="57"/>
        <v>0.21545816177022425</v>
      </c>
      <c r="M431" s="6" t="str">
        <f t="shared" si="61"/>
        <v/>
      </c>
      <c r="N431" s="6" t="str">
        <f t="shared" si="62"/>
        <v/>
      </c>
    </row>
    <row r="432" spans="5:14" hidden="1">
      <c r="E432" s="6">
        <f t="shared" si="58"/>
        <v>1.119999999999981</v>
      </c>
      <c r="F432" s="6">
        <f t="shared" si="54"/>
        <v>0.21306914677572242</v>
      </c>
      <c r="G432" s="6" t="str">
        <f t="shared" si="55"/>
        <v/>
      </c>
      <c r="H432" s="6" t="str">
        <f t="shared" si="59"/>
        <v/>
      </c>
      <c r="I432" s="6" t="str">
        <f t="shared" ca="1" si="56"/>
        <v/>
      </c>
      <c r="K432" s="6">
        <f t="shared" si="60"/>
        <v>1.119999999999981</v>
      </c>
      <c r="L432" s="6">
        <f t="shared" si="57"/>
        <v>0.21306914677572242</v>
      </c>
      <c r="M432" s="6" t="str">
        <f t="shared" si="61"/>
        <v/>
      </c>
      <c r="N432" s="6" t="str">
        <f t="shared" si="62"/>
        <v/>
      </c>
    </row>
    <row r="433" spans="5:14" hidden="1">
      <c r="E433" s="6">
        <f t="shared" si="58"/>
        <v>1.129999999999981</v>
      </c>
      <c r="F433" s="6">
        <f t="shared" si="54"/>
        <v>0.2106855517360198</v>
      </c>
      <c r="G433" s="6" t="str">
        <f t="shared" si="55"/>
        <v/>
      </c>
      <c r="H433" s="6" t="str">
        <f t="shared" si="59"/>
        <v/>
      </c>
      <c r="I433" s="6" t="str">
        <f t="shared" ca="1" si="56"/>
        <v/>
      </c>
      <c r="K433" s="6">
        <f t="shared" si="60"/>
        <v>1.129999999999981</v>
      </c>
      <c r="L433" s="6">
        <f t="shared" si="57"/>
        <v>0.2106855517360198</v>
      </c>
      <c r="M433" s="6" t="str">
        <f t="shared" si="61"/>
        <v/>
      </c>
      <c r="N433" s="6" t="str">
        <f t="shared" si="62"/>
        <v/>
      </c>
    </row>
    <row r="434" spans="5:14" hidden="1">
      <c r="E434" s="6">
        <f t="shared" si="58"/>
        <v>1.139999999999981</v>
      </c>
      <c r="F434" s="6">
        <f t="shared" si="54"/>
        <v>0.20830779004711286</v>
      </c>
      <c r="G434" s="6" t="str">
        <f t="shared" si="55"/>
        <v/>
      </c>
      <c r="H434" s="6" t="str">
        <f t="shared" si="59"/>
        <v/>
      </c>
      <c r="I434" s="6" t="str">
        <f t="shared" ca="1" si="56"/>
        <v/>
      </c>
      <c r="K434" s="6">
        <f t="shared" si="60"/>
        <v>1.139999999999981</v>
      </c>
      <c r="L434" s="6">
        <f t="shared" si="57"/>
        <v>0.20830779004711286</v>
      </c>
      <c r="M434" s="6" t="str">
        <f t="shared" si="61"/>
        <v/>
      </c>
      <c r="N434" s="6" t="str">
        <f t="shared" si="62"/>
        <v/>
      </c>
    </row>
    <row r="435" spans="5:14" hidden="1">
      <c r="E435" s="6">
        <f t="shared" si="58"/>
        <v>1.149999999999981</v>
      </c>
      <c r="F435" s="6">
        <f t="shared" si="54"/>
        <v>0.20593626871997925</v>
      </c>
      <c r="G435" s="6" t="str">
        <f t="shared" si="55"/>
        <v/>
      </c>
      <c r="H435" s="6" t="str">
        <f t="shared" si="59"/>
        <v/>
      </c>
      <c r="I435" s="6" t="str">
        <f t="shared" ca="1" si="56"/>
        <v/>
      </c>
      <c r="K435" s="6">
        <f t="shared" si="60"/>
        <v>1.149999999999981</v>
      </c>
      <c r="L435" s="6">
        <f t="shared" si="57"/>
        <v>0.20593626871997925</v>
      </c>
      <c r="M435" s="6" t="str">
        <f t="shared" si="61"/>
        <v/>
      </c>
      <c r="N435" s="6" t="str">
        <f t="shared" si="62"/>
        <v/>
      </c>
    </row>
    <row r="436" spans="5:14" hidden="1">
      <c r="E436" s="6">
        <f t="shared" si="58"/>
        <v>1.159999999999981</v>
      </c>
      <c r="F436" s="6">
        <f t="shared" si="54"/>
        <v>0.2035713882907639</v>
      </c>
      <c r="G436" s="6" t="str">
        <f t="shared" si="55"/>
        <v/>
      </c>
      <c r="H436" s="6" t="str">
        <f t="shared" si="59"/>
        <v/>
      </c>
      <c r="I436" s="6" t="str">
        <f t="shared" ca="1" si="56"/>
        <v/>
      </c>
      <c r="K436" s="6">
        <f t="shared" si="60"/>
        <v>1.159999999999981</v>
      </c>
      <c r="L436" s="6">
        <f t="shared" si="57"/>
        <v>0.2035713882907639</v>
      </c>
      <c r="M436" s="6" t="str">
        <f t="shared" si="61"/>
        <v/>
      </c>
      <c r="N436" s="6" t="str">
        <f t="shared" si="62"/>
        <v/>
      </c>
    </row>
    <row r="437" spans="5:14" hidden="1">
      <c r="E437" s="6">
        <f t="shared" si="58"/>
        <v>1.1699999999999811</v>
      </c>
      <c r="F437" s="6">
        <f t="shared" si="54"/>
        <v>0.20121354273520184</v>
      </c>
      <c r="G437" s="6" t="str">
        <f t="shared" si="55"/>
        <v/>
      </c>
      <c r="H437" s="6" t="str">
        <f t="shared" si="59"/>
        <v/>
      </c>
      <c r="I437" s="6" t="str">
        <f t="shared" ca="1" si="56"/>
        <v/>
      </c>
      <c r="K437" s="6">
        <f t="shared" si="60"/>
        <v>1.1699999999999811</v>
      </c>
      <c r="L437" s="6">
        <f t="shared" si="57"/>
        <v>0.20121354273520184</v>
      </c>
      <c r="M437" s="6" t="str">
        <f t="shared" si="61"/>
        <v/>
      </c>
      <c r="N437" s="6" t="str">
        <f t="shared" si="62"/>
        <v/>
      </c>
    </row>
    <row r="438" spans="5:14" hidden="1">
      <c r="E438" s="6">
        <f t="shared" si="58"/>
        <v>1.1799999999999811</v>
      </c>
      <c r="F438" s="6">
        <f t="shared" si="54"/>
        <v>0.19886311938728035</v>
      </c>
      <c r="G438" s="6" t="str">
        <f t="shared" si="55"/>
        <v/>
      </c>
      <c r="H438" s="6" t="str">
        <f t="shared" si="59"/>
        <v/>
      </c>
      <c r="I438" s="6" t="str">
        <f t="shared" ca="1" si="56"/>
        <v/>
      </c>
      <c r="K438" s="6">
        <f t="shared" si="60"/>
        <v>1.1799999999999811</v>
      </c>
      <c r="L438" s="6">
        <f t="shared" si="57"/>
        <v>0.19886311938728035</v>
      </c>
      <c r="M438" s="6" t="str">
        <f t="shared" si="61"/>
        <v/>
      </c>
      <c r="N438" s="6" t="str">
        <f t="shared" si="62"/>
        <v/>
      </c>
    </row>
    <row r="439" spans="5:14" hidden="1">
      <c r="E439" s="6">
        <f t="shared" si="58"/>
        <v>1.1899999999999811</v>
      </c>
      <c r="F439" s="6">
        <f t="shared" si="54"/>
        <v>0.19652049886214093</v>
      </c>
      <c r="G439" s="6" t="str">
        <f t="shared" si="55"/>
        <v/>
      </c>
      <c r="H439" s="6" t="str">
        <f t="shared" si="59"/>
        <v/>
      </c>
      <c r="I439" s="6" t="str">
        <f t="shared" ca="1" si="56"/>
        <v/>
      </c>
      <c r="K439" s="6">
        <f t="shared" si="60"/>
        <v>1.1899999999999811</v>
      </c>
      <c r="L439" s="6">
        <f t="shared" si="57"/>
        <v>0.19652049886214093</v>
      </c>
      <c r="M439" s="6" t="str">
        <f t="shared" si="61"/>
        <v/>
      </c>
      <c r="N439" s="6" t="str">
        <f t="shared" si="62"/>
        <v/>
      </c>
    </row>
    <row r="440" spans="5:14" hidden="1">
      <c r="E440" s="6">
        <f t="shared" si="58"/>
        <v>1.1999999999999811</v>
      </c>
      <c r="F440" s="6">
        <f t="shared" si="54"/>
        <v>0.19418605498321734</v>
      </c>
      <c r="G440" s="6" t="str">
        <f t="shared" si="55"/>
        <v/>
      </c>
      <c r="H440" s="6" t="str">
        <f t="shared" si="59"/>
        <v/>
      </c>
      <c r="I440" s="6" t="str">
        <f t="shared" ca="1" si="56"/>
        <v/>
      </c>
      <c r="K440" s="6">
        <f t="shared" si="60"/>
        <v>1.1999999999999811</v>
      </c>
      <c r="L440" s="6">
        <f t="shared" si="57"/>
        <v>0.19418605498321734</v>
      </c>
      <c r="M440" s="6" t="str">
        <f t="shared" si="61"/>
        <v/>
      </c>
      <c r="N440" s="6" t="str">
        <f t="shared" si="62"/>
        <v/>
      </c>
    </row>
    <row r="441" spans="5:14" hidden="1">
      <c r="E441" s="6">
        <f t="shared" si="58"/>
        <v>1.2099999999999811</v>
      </c>
      <c r="F441" s="6">
        <f t="shared" si="54"/>
        <v>0.19186015471360376</v>
      </c>
      <c r="G441" s="6" t="str">
        <f t="shared" si="55"/>
        <v/>
      </c>
      <c r="H441" s="6" t="str">
        <f t="shared" si="59"/>
        <v/>
      </c>
      <c r="I441" s="6" t="str">
        <f t="shared" ca="1" si="56"/>
        <v/>
      </c>
      <c r="K441" s="6">
        <f t="shared" si="60"/>
        <v>1.2099999999999811</v>
      </c>
      <c r="L441" s="6">
        <f t="shared" si="57"/>
        <v>0.19186015471360376</v>
      </c>
      <c r="M441" s="6" t="str">
        <f t="shared" si="61"/>
        <v/>
      </c>
      <c r="N441" s="6" t="str">
        <f t="shared" si="62"/>
        <v/>
      </c>
    </row>
    <row r="442" spans="5:14" hidden="1">
      <c r="E442" s="6">
        <f t="shared" si="58"/>
        <v>1.2199999999999811</v>
      </c>
      <c r="F442" s="6">
        <f t="shared" si="54"/>
        <v>0.1895431580916446</v>
      </c>
      <c r="G442" s="6" t="str">
        <f t="shared" si="55"/>
        <v/>
      </c>
      <c r="H442" s="6" t="str">
        <f t="shared" si="59"/>
        <v/>
      </c>
      <c r="I442" s="6" t="str">
        <f t="shared" ca="1" si="56"/>
        <v/>
      </c>
      <c r="K442" s="6">
        <f t="shared" si="60"/>
        <v>1.2199999999999811</v>
      </c>
      <c r="L442" s="6">
        <f t="shared" si="57"/>
        <v>0.1895431580916446</v>
      </c>
      <c r="M442" s="6" t="str">
        <f t="shared" si="61"/>
        <v/>
      </c>
      <c r="N442" s="6" t="str">
        <f t="shared" si="62"/>
        <v/>
      </c>
    </row>
    <row r="443" spans="5:14" hidden="1">
      <c r="E443" s="6">
        <f t="shared" si="58"/>
        <v>1.2299999999999811</v>
      </c>
      <c r="F443" s="6">
        <f t="shared" si="54"/>
        <v>0.18723541817073389</v>
      </c>
      <c r="G443" s="6" t="str">
        <f t="shared" si="55"/>
        <v/>
      </c>
      <c r="H443" s="6" t="str">
        <f t="shared" si="59"/>
        <v/>
      </c>
      <c r="I443" s="6" t="str">
        <f t="shared" ca="1" si="56"/>
        <v/>
      </c>
      <c r="K443" s="6">
        <f t="shared" si="60"/>
        <v>1.2299999999999811</v>
      </c>
      <c r="L443" s="6">
        <f t="shared" si="57"/>
        <v>0.18723541817073389</v>
      </c>
      <c r="M443" s="6" t="str">
        <f t="shared" si="61"/>
        <v/>
      </c>
      <c r="N443" s="6" t="str">
        <f t="shared" si="62"/>
        <v/>
      </c>
    </row>
    <row r="444" spans="5:14" hidden="1">
      <c r="E444" s="6">
        <f t="shared" si="58"/>
        <v>1.2399999999999811</v>
      </c>
      <c r="F444" s="6">
        <f t="shared" si="54"/>
        <v>0.18493728096330964</v>
      </c>
      <c r="G444" s="6" t="str">
        <f t="shared" si="55"/>
        <v/>
      </c>
      <c r="H444" s="6" t="str">
        <f t="shared" si="59"/>
        <v/>
      </c>
      <c r="I444" s="6" t="str">
        <f t="shared" ca="1" si="56"/>
        <v/>
      </c>
      <c r="K444" s="6">
        <f t="shared" si="60"/>
        <v>1.2399999999999811</v>
      </c>
      <c r="L444" s="6">
        <f t="shared" si="57"/>
        <v>0.18493728096330964</v>
      </c>
      <c r="M444" s="6" t="str">
        <f t="shared" si="61"/>
        <v/>
      </c>
      <c r="N444" s="6" t="str">
        <f t="shared" si="62"/>
        <v/>
      </c>
    </row>
    <row r="445" spans="5:14" hidden="1">
      <c r="E445" s="6">
        <f t="shared" si="58"/>
        <v>1.2499999999999811</v>
      </c>
      <c r="F445" s="6">
        <f t="shared" si="54"/>
        <v>0.18264908538902622</v>
      </c>
      <c r="G445" s="6" t="str">
        <f t="shared" si="55"/>
        <v/>
      </c>
      <c r="H445" s="6" t="str">
        <f t="shared" si="59"/>
        <v/>
      </c>
      <c r="I445" s="6" t="str">
        <f t="shared" ca="1" si="56"/>
        <v/>
      </c>
      <c r="K445" s="6">
        <f t="shared" si="60"/>
        <v>1.2499999999999811</v>
      </c>
      <c r="L445" s="6">
        <f t="shared" si="57"/>
        <v>0.18264908538902622</v>
      </c>
      <c r="M445" s="6" t="str">
        <f t="shared" si="61"/>
        <v/>
      </c>
      <c r="N445" s="6" t="str">
        <f t="shared" si="62"/>
        <v/>
      </c>
    </row>
    <row r="446" spans="5:14" hidden="1">
      <c r="E446" s="6">
        <f t="shared" si="58"/>
        <v>1.2599999999999811</v>
      </c>
      <c r="F446" s="6">
        <f t="shared" si="54"/>
        <v>0.18037116322708463</v>
      </c>
      <c r="G446" s="6" t="str">
        <f t="shared" si="55"/>
        <v/>
      </c>
      <c r="H446" s="6" t="str">
        <f t="shared" si="59"/>
        <v/>
      </c>
      <c r="I446" s="6" t="str">
        <f t="shared" ca="1" si="56"/>
        <v/>
      </c>
      <c r="K446" s="6">
        <f t="shared" si="60"/>
        <v>1.2599999999999811</v>
      </c>
      <c r="L446" s="6">
        <f t="shared" si="57"/>
        <v>0.18037116322708463</v>
      </c>
      <c r="M446" s="6" t="str">
        <f t="shared" si="61"/>
        <v/>
      </c>
      <c r="N446" s="6" t="str">
        <f t="shared" si="62"/>
        <v/>
      </c>
    </row>
    <row r="447" spans="5:14" hidden="1">
      <c r="E447" s="6">
        <f t="shared" si="58"/>
        <v>1.2699999999999811</v>
      </c>
      <c r="F447" s="6">
        <f t="shared" si="54"/>
        <v>0.17810383907269786</v>
      </c>
      <c r="G447" s="6" t="str">
        <f t="shared" si="55"/>
        <v/>
      </c>
      <c r="H447" s="6" t="str">
        <f t="shared" si="59"/>
        <v/>
      </c>
      <c r="I447" s="6" t="str">
        <f t="shared" ca="1" si="56"/>
        <v/>
      </c>
      <c r="K447" s="6">
        <f t="shared" si="60"/>
        <v>1.2699999999999811</v>
      </c>
      <c r="L447" s="6">
        <f t="shared" si="57"/>
        <v>0.17810383907269786</v>
      </c>
      <c r="M447" s="6" t="str">
        <f t="shared" si="61"/>
        <v/>
      </c>
      <c r="N447" s="6" t="str">
        <f t="shared" si="62"/>
        <v/>
      </c>
    </row>
    <row r="448" spans="5:14" hidden="1">
      <c r="E448" s="6">
        <f t="shared" si="58"/>
        <v>1.2799999999999812</v>
      </c>
      <c r="F448" s="6">
        <f t="shared" si="54"/>
        <v>0.17584743029766661</v>
      </c>
      <c r="G448" s="6" t="str">
        <f t="shared" si="55"/>
        <v/>
      </c>
      <c r="H448" s="6" t="str">
        <f t="shared" si="59"/>
        <v/>
      </c>
      <c r="I448" s="6" t="str">
        <f t="shared" ca="1" si="56"/>
        <v/>
      </c>
      <c r="K448" s="6">
        <f t="shared" si="60"/>
        <v>1.2799999999999812</v>
      </c>
      <c r="L448" s="6">
        <f t="shared" si="57"/>
        <v>0.17584743029766661</v>
      </c>
      <c r="M448" s="6" t="str">
        <f t="shared" si="61"/>
        <v/>
      </c>
      <c r="N448" s="6" t="str">
        <f t="shared" si="62"/>
        <v/>
      </c>
    </row>
    <row r="449" spans="5:14" hidden="1">
      <c r="E449" s="6">
        <f t="shared" si="58"/>
        <v>1.2899999999999812</v>
      </c>
      <c r="F449" s="6">
        <f t="shared" si="54"/>
        <v>0.17360224701503721</v>
      </c>
      <c r="G449" s="6" t="str">
        <f t="shared" si="55"/>
        <v/>
      </c>
      <c r="H449" s="6" t="str">
        <f t="shared" si="59"/>
        <v/>
      </c>
      <c r="I449" s="6" t="str">
        <f t="shared" ca="1" si="56"/>
        <v/>
      </c>
      <c r="K449" s="6">
        <f t="shared" si="60"/>
        <v>1.2899999999999812</v>
      </c>
      <c r="L449" s="6">
        <f t="shared" si="57"/>
        <v>0.17360224701503721</v>
      </c>
      <c r="M449" s="6" t="str">
        <f t="shared" si="61"/>
        <v/>
      </c>
      <c r="N449" s="6" t="str">
        <f t="shared" si="62"/>
        <v/>
      </c>
    </row>
    <row r="450" spans="5:14" hidden="1">
      <c r="E450" s="6">
        <f t="shared" si="58"/>
        <v>1.2999999999999812</v>
      </c>
      <c r="F450" s="6">
        <f t="shared" si="54"/>
        <v>0.17136859204781155</v>
      </c>
      <c r="G450" s="6" t="str">
        <f t="shared" si="55"/>
        <v/>
      </c>
      <c r="H450" s="6" t="str">
        <f t="shared" si="59"/>
        <v/>
      </c>
      <c r="I450" s="6" t="str">
        <f t="shared" ca="1" si="56"/>
        <v/>
      </c>
      <c r="K450" s="6">
        <f t="shared" si="60"/>
        <v>1.2999999999999812</v>
      </c>
      <c r="L450" s="6">
        <f t="shared" si="57"/>
        <v>0.17136859204781155</v>
      </c>
      <c r="M450" s="6" t="str">
        <f t="shared" si="61"/>
        <v/>
      </c>
      <c r="N450" s="6" t="str">
        <f t="shared" si="62"/>
        <v/>
      </c>
    </row>
    <row r="451" spans="5:14" hidden="1">
      <c r="E451" s="6">
        <f t="shared" si="58"/>
        <v>1.3099999999999812</v>
      </c>
      <c r="F451" s="6">
        <f t="shared" si="54"/>
        <v>0.16914676090167657</v>
      </c>
      <c r="G451" s="6" t="str">
        <f t="shared" si="55"/>
        <v/>
      </c>
      <c r="H451" s="6" t="str">
        <f t="shared" si="59"/>
        <v/>
      </c>
      <c r="I451" s="6" t="str">
        <f t="shared" ca="1" si="56"/>
        <v/>
      </c>
      <c r="K451" s="6">
        <f t="shared" si="60"/>
        <v>1.3099999999999812</v>
      </c>
      <c r="L451" s="6">
        <f t="shared" si="57"/>
        <v>0.16914676090167657</v>
      </c>
      <c r="M451" s="6" t="str">
        <f t="shared" si="61"/>
        <v/>
      </c>
      <c r="N451" s="6" t="str">
        <f t="shared" si="62"/>
        <v/>
      </c>
    </row>
    <row r="452" spans="5:14" hidden="1">
      <c r="E452" s="6">
        <f t="shared" si="58"/>
        <v>1.3199999999999812</v>
      </c>
      <c r="F452" s="6">
        <f t="shared" si="54"/>
        <v>0.16693704174171795</v>
      </c>
      <c r="G452" s="6" t="str">
        <f t="shared" si="55"/>
        <v/>
      </c>
      <c r="H452" s="6" t="str">
        <f t="shared" si="59"/>
        <v/>
      </c>
      <c r="I452" s="6" t="str">
        <f t="shared" ca="1" si="56"/>
        <v/>
      </c>
      <c r="K452" s="6">
        <f t="shared" si="60"/>
        <v>1.3199999999999812</v>
      </c>
      <c r="L452" s="6">
        <f t="shared" si="57"/>
        <v>0.16693704174171795</v>
      </c>
      <c r="M452" s="6" t="str">
        <f t="shared" si="61"/>
        <v/>
      </c>
      <c r="N452" s="6" t="str">
        <f t="shared" si="62"/>
        <v/>
      </c>
    </row>
    <row r="453" spans="5:14" hidden="1">
      <c r="E453" s="6">
        <f t="shared" si="58"/>
        <v>1.3299999999999812</v>
      </c>
      <c r="F453" s="6">
        <f t="shared" si="54"/>
        <v>0.16473971537308094</v>
      </c>
      <c r="G453" s="6" t="str">
        <f t="shared" si="55"/>
        <v/>
      </c>
      <c r="H453" s="6" t="str">
        <f t="shared" si="59"/>
        <v/>
      </c>
      <c r="I453" s="6" t="str">
        <f t="shared" ca="1" si="56"/>
        <v/>
      </c>
      <c r="K453" s="6">
        <f t="shared" si="60"/>
        <v>1.3299999999999812</v>
      </c>
      <c r="L453" s="6">
        <f t="shared" si="57"/>
        <v>0.16473971537308094</v>
      </c>
      <c r="M453" s="6" t="str">
        <f t="shared" si="61"/>
        <v/>
      </c>
      <c r="N453" s="6" t="str">
        <f t="shared" si="62"/>
        <v/>
      </c>
    </row>
    <row r="454" spans="5:14" hidden="1">
      <c r="E454" s="6">
        <f t="shared" si="58"/>
        <v>1.3399999999999812</v>
      </c>
      <c r="F454" s="6">
        <f t="shared" si="54"/>
        <v>0.16255505522553826</v>
      </c>
      <c r="G454" s="6" t="str">
        <f t="shared" si="55"/>
        <v/>
      </c>
      <c r="H454" s="6" t="str">
        <f t="shared" si="59"/>
        <v/>
      </c>
      <c r="I454" s="6" t="str">
        <f t="shared" ca="1" si="56"/>
        <v/>
      </c>
      <c r="K454" s="6">
        <f t="shared" si="60"/>
        <v>1.3399999999999812</v>
      </c>
      <c r="L454" s="6">
        <f t="shared" si="57"/>
        <v>0.16255505522553826</v>
      </c>
      <c r="M454" s="6" t="str">
        <f t="shared" si="61"/>
        <v/>
      </c>
      <c r="N454" s="6" t="str">
        <f t="shared" si="62"/>
        <v/>
      </c>
    </row>
    <row r="455" spans="5:14" hidden="1">
      <c r="E455" s="6">
        <f t="shared" si="58"/>
        <v>1.3499999999999812</v>
      </c>
      <c r="F455" s="6">
        <f t="shared" si="54"/>
        <v>0.16038332734192368</v>
      </c>
      <c r="G455" s="6" t="str">
        <f t="shared" si="55"/>
        <v/>
      </c>
      <c r="H455" s="6" t="str">
        <f t="shared" si="59"/>
        <v/>
      </c>
      <c r="I455" s="6" t="str">
        <f t="shared" ca="1" si="56"/>
        <v/>
      </c>
      <c r="K455" s="6">
        <f t="shared" si="60"/>
        <v>1.3499999999999812</v>
      </c>
      <c r="L455" s="6">
        <f t="shared" si="57"/>
        <v>0.16038332734192368</v>
      </c>
      <c r="M455" s="6" t="str">
        <f t="shared" si="61"/>
        <v/>
      </c>
      <c r="N455" s="6" t="str">
        <f t="shared" si="62"/>
        <v/>
      </c>
    </row>
    <row r="456" spans="5:14" hidden="1">
      <c r="E456" s="6">
        <f t="shared" si="58"/>
        <v>1.3599999999999812</v>
      </c>
      <c r="F456" s="6">
        <f t="shared" si="54"/>
        <v>0.15822479037038711</v>
      </c>
      <c r="G456" s="6" t="str">
        <f t="shared" si="55"/>
        <v/>
      </c>
      <c r="H456" s="6" t="str">
        <f t="shared" si="59"/>
        <v/>
      </c>
      <c r="I456" s="6" t="str">
        <f t="shared" ca="1" si="56"/>
        <v/>
      </c>
      <c r="K456" s="6">
        <f t="shared" si="60"/>
        <v>1.3599999999999812</v>
      </c>
      <c r="L456" s="6">
        <f t="shared" si="57"/>
        <v>0.15822479037038711</v>
      </c>
      <c r="M456" s="6" t="str">
        <f t="shared" si="61"/>
        <v/>
      </c>
      <c r="N456" s="6" t="str">
        <f t="shared" si="62"/>
        <v/>
      </c>
    </row>
    <row r="457" spans="5:14" hidden="1">
      <c r="E457" s="6">
        <f t="shared" si="58"/>
        <v>1.3699999999999812</v>
      </c>
      <c r="F457" s="6">
        <f t="shared" si="54"/>
        <v>0.15607969556042486</v>
      </c>
      <c r="G457" s="6" t="str">
        <f t="shared" si="55"/>
        <v/>
      </c>
      <c r="H457" s="6" t="str">
        <f t="shared" si="59"/>
        <v/>
      </c>
      <c r="I457" s="6" t="str">
        <f t="shared" ca="1" si="56"/>
        <v/>
      </c>
      <c r="K457" s="6">
        <f t="shared" si="60"/>
        <v>1.3699999999999812</v>
      </c>
      <c r="L457" s="6">
        <f t="shared" si="57"/>
        <v>0.15607969556042486</v>
      </c>
      <c r="M457" s="6" t="str">
        <f t="shared" si="61"/>
        <v/>
      </c>
      <c r="N457" s="6" t="str">
        <f t="shared" si="62"/>
        <v/>
      </c>
    </row>
    <row r="458" spans="5:14" hidden="1">
      <c r="E458" s="6">
        <f t="shared" si="58"/>
        <v>1.3799999999999812</v>
      </c>
      <c r="F458" s="6">
        <f t="shared" si="54"/>
        <v>0.15394828676263769</v>
      </c>
      <c r="G458" s="6" t="str">
        <f t="shared" si="55"/>
        <v/>
      </c>
      <c r="H458" s="6" t="str">
        <f t="shared" si="59"/>
        <v/>
      </c>
      <c r="I458" s="6" t="str">
        <f t="shared" ca="1" si="56"/>
        <v/>
      </c>
      <c r="K458" s="6">
        <f t="shared" si="60"/>
        <v>1.3799999999999812</v>
      </c>
      <c r="L458" s="6">
        <f t="shared" si="57"/>
        <v>0.15394828676263769</v>
      </c>
      <c r="M458" s="6" t="str">
        <f t="shared" si="61"/>
        <v/>
      </c>
      <c r="N458" s="6" t="str">
        <f t="shared" si="62"/>
        <v/>
      </c>
    </row>
    <row r="459" spans="5:14" hidden="1">
      <c r="E459" s="6">
        <f t="shared" si="58"/>
        <v>1.3899999999999813</v>
      </c>
      <c r="F459" s="6">
        <f t="shared" si="54"/>
        <v>0.15183080043216562</v>
      </c>
      <c r="G459" s="6" t="str">
        <f t="shared" si="55"/>
        <v/>
      </c>
      <c r="H459" s="6" t="str">
        <f t="shared" si="59"/>
        <v/>
      </c>
      <c r="I459" s="6" t="str">
        <f t="shared" ca="1" si="56"/>
        <v/>
      </c>
      <c r="K459" s="6">
        <f t="shared" si="60"/>
        <v>1.3899999999999813</v>
      </c>
      <c r="L459" s="6">
        <f t="shared" si="57"/>
        <v>0.15183080043216562</v>
      </c>
      <c r="M459" s="6" t="str">
        <f t="shared" si="61"/>
        <v/>
      </c>
      <c r="N459" s="6" t="str">
        <f t="shared" si="62"/>
        <v/>
      </c>
    </row>
    <row r="460" spans="5:14" hidden="1">
      <c r="E460" s="6">
        <f t="shared" si="58"/>
        <v>1.3999999999999813</v>
      </c>
      <c r="F460" s="6">
        <f t="shared" si="54"/>
        <v>0.14972746563574879</v>
      </c>
      <c r="G460" s="6" t="str">
        <f t="shared" si="55"/>
        <v/>
      </c>
      <c r="H460" s="6" t="str">
        <f t="shared" si="59"/>
        <v/>
      </c>
      <c r="I460" s="6" t="str">
        <f t="shared" ca="1" si="56"/>
        <v/>
      </c>
      <c r="K460" s="6">
        <f t="shared" si="60"/>
        <v>1.3999999999999813</v>
      </c>
      <c r="L460" s="6">
        <f t="shared" si="57"/>
        <v>0.14972746563574879</v>
      </c>
      <c r="M460" s="6" t="str">
        <f t="shared" si="61"/>
        <v/>
      </c>
      <c r="N460" s="6" t="str">
        <f t="shared" si="62"/>
        <v/>
      </c>
    </row>
    <row r="461" spans="5:14" hidden="1">
      <c r="E461" s="6">
        <f t="shared" si="58"/>
        <v>1.4099999999999813</v>
      </c>
      <c r="F461" s="6">
        <f t="shared" si="54"/>
        <v>0.14763850406235962</v>
      </c>
      <c r="G461" s="6" t="str">
        <f t="shared" si="55"/>
        <v/>
      </c>
      <c r="H461" s="6" t="str">
        <f t="shared" si="59"/>
        <v/>
      </c>
      <c r="I461" s="6" t="str">
        <f t="shared" ca="1" si="56"/>
        <v/>
      </c>
      <c r="K461" s="6">
        <f t="shared" si="60"/>
        <v>1.4099999999999813</v>
      </c>
      <c r="L461" s="6">
        <f t="shared" si="57"/>
        <v>0.14763850406235962</v>
      </c>
      <c r="M461" s="6" t="str">
        <f t="shared" si="61"/>
        <v/>
      </c>
      <c r="N461" s="6" t="str">
        <f t="shared" si="62"/>
        <v/>
      </c>
    </row>
    <row r="462" spans="5:14" hidden="1">
      <c r="E462" s="6">
        <f t="shared" si="58"/>
        <v>1.4199999999999813</v>
      </c>
      <c r="F462" s="6">
        <f t="shared" si="54"/>
        <v>0.1455641300373515</v>
      </c>
      <c r="G462" s="6" t="str">
        <f t="shared" si="55"/>
        <v/>
      </c>
      <c r="H462" s="6" t="str">
        <f t="shared" si="59"/>
        <v/>
      </c>
      <c r="I462" s="6" t="str">
        <f t="shared" ca="1" si="56"/>
        <v/>
      </c>
      <c r="K462" s="6">
        <f t="shared" si="60"/>
        <v>1.4199999999999813</v>
      </c>
      <c r="L462" s="6">
        <f t="shared" si="57"/>
        <v>0.1455641300373515</v>
      </c>
      <c r="M462" s="6" t="str">
        <f t="shared" si="61"/>
        <v/>
      </c>
      <c r="N462" s="6" t="str">
        <f t="shared" si="62"/>
        <v/>
      </c>
    </row>
    <row r="463" spans="5:14" hidden="1">
      <c r="E463" s="6">
        <f t="shared" si="58"/>
        <v>1.4299999999999813</v>
      </c>
      <c r="F463" s="6">
        <f t="shared" si="54"/>
        <v>0.14350455054006625</v>
      </c>
      <c r="G463" s="6" t="str">
        <f t="shared" si="55"/>
        <v/>
      </c>
      <c r="H463" s="6" t="str">
        <f t="shared" si="59"/>
        <v/>
      </c>
      <c r="I463" s="6" t="str">
        <f t="shared" ca="1" si="56"/>
        <v/>
      </c>
      <c r="K463" s="6">
        <f t="shared" si="60"/>
        <v>1.4299999999999813</v>
      </c>
      <c r="L463" s="6">
        <f t="shared" si="57"/>
        <v>0.14350455054006625</v>
      </c>
      <c r="M463" s="6" t="str">
        <f t="shared" si="61"/>
        <v/>
      </c>
      <c r="N463" s="6" t="str">
        <f t="shared" si="62"/>
        <v/>
      </c>
    </row>
    <row r="464" spans="5:14" hidden="1">
      <c r="E464" s="6">
        <f t="shared" si="58"/>
        <v>1.4399999999999813</v>
      </c>
      <c r="F464" s="6">
        <f t="shared" si="54"/>
        <v>0.14145996522484261</v>
      </c>
      <c r="G464" s="6" t="str">
        <f t="shared" si="55"/>
        <v/>
      </c>
      <c r="H464" s="6" t="str">
        <f t="shared" si="59"/>
        <v/>
      </c>
      <c r="I464" s="6" t="str">
        <f t="shared" ca="1" si="56"/>
        <v/>
      </c>
      <c r="K464" s="6">
        <f t="shared" si="60"/>
        <v>1.4399999999999813</v>
      </c>
      <c r="L464" s="6">
        <f t="shared" si="57"/>
        <v>0.14145996522484261</v>
      </c>
      <c r="M464" s="6" t="str">
        <f t="shared" si="61"/>
        <v/>
      </c>
      <c r="N464" s="6" t="str">
        <f t="shared" si="62"/>
        <v/>
      </c>
    </row>
    <row r="465" spans="5:14" hidden="1">
      <c r="E465" s="6">
        <f t="shared" si="58"/>
        <v>1.4499999999999813</v>
      </c>
      <c r="F465" s="6">
        <f t="shared" si="54"/>
        <v>0.13943056644536403</v>
      </c>
      <c r="G465" s="6" t="str">
        <f t="shared" si="55"/>
        <v/>
      </c>
      <c r="H465" s="6" t="str">
        <f t="shared" si="59"/>
        <v/>
      </c>
      <c r="I465" s="6" t="str">
        <f t="shared" ca="1" si="56"/>
        <v/>
      </c>
      <c r="K465" s="6">
        <f t="shared" si="60"/>
        <v>1.4499999999999813</v>
      </c>
      <c r="L465" s="6">
        <f t="shared" si="57"/>
        <v>0.13943056644536403</v>
      </c>
      <c r="M465" s="6" t="str">
        <f t="shared" si="61"/>
        <v/>
      </c>
      <c r="N465" s="6" t="str">
        <f t="shared" si="62"/>
        <v/>
      </c>
    </row>
    <row r="466" spans="5:14" hidden="1">
      <c r="E466" s="6">
        <f t="shared" si="58"/>
        <v>1.4599999999999813</v>
      </c>
      <c r="F466" s="6">
        <f t="shared" si="54"/>
        <v>0.1374165392822855</v>
      </c>
      <c r="G466" s="6" t="str">
        <f t="shared" si="55"/>
        <v/>
      </c>
      <c r="H466" s="6" t="str">
        <f t="shared" si="59"/>
        <v/>
      </c>
      <c r="I466" s="6" t="str">
        <f t="shared" ca="1" si="56"/>
        <v/>
      </c>
      <c r="K466" s="6">
        <f t="shared" si="60"/>
        <v>1.4599999999999813</v>
      </c>
      <c r="L466" s="6">
        <f t="shared" si="57"/>
        <v>0.1374165392822855</v>
      </c>
      <c r="M466" s="6" t="str">
        <f t="shared" si="61"/>
        <v/>
      </c>
      <c r="N466" s="6" t="str">
        <f t="shared" si="62"/>
        <v/>
      </c>
    </row>
    <row r="467" spans="5:14" hidden="1">
      <c r="E467" s="6">
        <f t="shared" si="58"/>
        <v>1.4699999999999813</v>
      </c>
      <c r="F467" s="6">
        <f t="shared" si="54"/>
        <v>0.13541806157407499</v>
      </c>
      <c r="G467" s="6" t="str">
        <f t="shared" si="55"/>
        <v/>
      </c>
      <c r="H467" s="6" t="str">
        <f t="shared" si="59"/>
        <v/>
      </c>
      <c r="I467" s="6" t="str">
        <f t="shared" ca="1" si="56"/>
        <v/>
      </c>
      <c r="K467" s="6">
        <f t="shared" si="60"/>
        <v>1.4699999999999813</v>
      </c>
      <c r="L467" s="6">
        <f t="shared" si="57"/>
        <v>0.13541806157407499</v>
      </c>
      <c r="M467" s="6" t="str">
        <f t="shared" si="61"/>
        <v/>
      </c>
      <c r="N467" s="6" t="str">
        <f t="shared" si="62"/>
        <v/>
      </c>
    </row>
    <row r="468" spans="5:14" hidden="1">
      <c r="E468" s="6">
        <f t="shared" si="58"/>
        <v>1.4799999999999813</v>
      </c>
      <c r="F468" s="6">
        <f t="shared" ref="F468:F531" si="63">_xlfn.NORM.S.DIST(E468,0)</f>
        <v>0.13343530395100597</v>
      </c>
      <c r="G468" s="6" t="str">
        <f t="shared" ref="G468:G531" si="64">IF(E468&lt;-$G$19,F468,"")</f>
        <v/>
      </c>
      <c r="H468" s="6" t="str">
        <f t="shared" si="59"/>
        <v/>
      </c>
      <c r="I468" s="6" t="str">
        <f t="shared" ref="I468:I531" ca="1" si="65">IF(AND(E468&lt;=$E$13+0.05,E469&gt;=$E$13),F468,"")</f>
        <v/>
      </c>
      <c r="K468" s="6">
        <f t="shared" si="60"/>
        <v>1.4799999999999813</v>
      </c>
      <c r="L468" s="6">
        <f t="shared" ref="L468:L531" si="66">_xlfn.NORM.S.DIST(K468,0)</f>
        <v>0.13343530395100597</v>
      </c>
      <c r="M468" s="6" t="str">
        <f t="shared" si="61"/>
        <v/>
      </c>
      <c r="N468" s="6" t="str">
        <f t="shared" si="62"/>
        <v/>
      </c>
    </row>
    <row r="469" spans="5:14" hidden="1">
      <c r="E469" s="6">
        <f t="shared" ref="E469:E532" si="67">E468+0.01</f>
        <v>1.4899999999999813</v>
      </c>
      <c r="F469" s="6">
        <f t="shared" si="63"/>
        <v>0.13146842987223467</v>
      </c>
      <c r="G469" s="6" t="str">
        <f t="shared" si="64"/>
        <v/>
      </c>
      <c r="H469" s="6" t="str">
        <f t="shared" ref="H469:H532" si="68">IF(E469&gt;$G$19,F469,"")</f>
        <v/>
      </c>
      <c r="I469" s="6" t="str">
        <f t="shared" ca="1" si="65"/>
        <v/>
      </c>
      <c r="K469" s="6">
        <f t="shared" ref="K469:K532" si="69">K468+0.01</f>
        <v>1.4899999999999813</v>
      </c>
      <c r="L469" s="6">
        <f t="shared" si="66"/>
        <v>0.13146842987223467</v>
      </c>
      <c r="M469" s="6" t="str">
        <f t="shared" ref="M469:M532" si="70">IF(K469&lt;-$M$19,L469,"")</f>
        <v/>
      </c>
      <c r="N469" s="6" t="str">
        <f t="shared" ref="N469:N532" si="71">IF(K469&gt;$M$19,L469,"")</f>
        <v/>
      </c>
    </row>
    <row r="470" spans="5:14" hidden="1">
      <c r="E470" s="6">
        <f t="shared" si="67"/>
        <v>1.4999999999999813</v>
      </c>
      <c r="F470" s="6">
        <f t="shared" si="63"/>
        <v>0.12951759566589535</v>
      </c>
      <c r="G470" s="6" t="str">
        <f t="shared" si="64"/>
        <v/>
      </c>
      <c r="H470" s="6" t="str">
        <f t="shared" si="68"/>
        <v/>
      </c>
      <c r="I470" s="6" t="str">
        <f t="shared" ca="1" si="65"/>
        <v/>
      </c>
      <c r="K470" s="6">
        <f t="shared" si="69"/>
        <v>1.4999999999999813</v>
      </c>
      <c r="L470" s="6">
        <f t="shared" si="66"/>
        <v>0.12951759566589535</v>
      </c>
      <c r="M470" s="6" t="str">
        <f t="shared" si="70"/>
        <v/>
      </c>
      <c r="N470" s="6" t="str">
        <f t="shared" si="71"/>
        <v/>
      </c>
    </row>
    <row r="471" spans="5:14" hidden="1">
      <c r="E471" s="6">
        <f t="shared" si="67"/>
        <v>1.5099999999999814</v>
      </c>
      <c r="F471" s="6">
        <f t="shared" si="63"/>
        <v>0.12758295057214547</v>
      </c>
      <c r="G471" s="6" t="str">
        <f t="shared" si="64"/>
        <v/>
      </c>
      <c r="H471" s="6" t="str">
        <f t="shared" si="68"/>
        <v/>
      </c>
      <c r="I471" s="6" t="str">
        <f t="shared" ca="1" si="65"/>
        <v/>
      </c>
      <c r="K471" s="6">
        <f t="shared" si="69"/>
        <v>1.5099999999999814</v>
      </c>
      <c r="L471" s="6">
        <f t="shared" si="66"/>
        <v>0.12758295057214547</v>
      </c>
      <c r="M471" s="6" t="str">
        <f t="shared" si="70"/>
        <v/>
      </c>
      <c r="N471" s="6" t="str">
        <f t="shared" si="71"/>
        <v/>
      </c>
    </row>
    <row r="472" spans="5:14" hidden="1">
      <c r="E472" s="6">
        <f t="shared" si="67"/>
        <v>1.5199999999999814</v>
      </c>
      <c r="F472" s="6">
        <f t="shared" si="63"/>
        <v>0.1256646367890917</v>
      </c>
      <c r="G472" s="6" t="str">
        <f t="shared" si="64"/>
        <v/>
      </c>
      <c r="H472" s="6" t="str">
        <f t="shared" si="68"/>
        <v/>
      </c>
      <c r="I472" s="6" t="str">
        <f t="shared" ca="1" si="65"/>
        <v/>
      </c>
      <c r="K472" s="6">
        <f t="shared" si="69"/>
        <v>1.5199999999999814</v>
      </c>
      <c r="L472" s="6">
        <f t="shared" si="66"/>
        <v>0.1256646367890917</v>
      </c>
      <c r="M472" s="6" t="str">
        <f t="shared" si="70"/>
        <v/>
      </c>
      <c r="N472" s="6" t="str">
        <f t="shared" si="71"/>
        <v/>
      </c>
    </row>
    <row r="473" spans="5:14" hidden="1">
      <c r="E473" s="6">
        <f t="shared" si="67"/>
        <v>1.5299999999999814</v>
      </c>
      <c r="F473" s="6">
        <f t="shared" si="63"/>
        <v>0.12376278952152665</v>
      </c>
      <c r="G473" s="6" t="str">
        <f t="shared" si="64"/>
        <v/>
      </c>
      <c r="H473" s="6" t="str">
        <f t="shared" si="68"/>
        <v/>
      </c>
      <c r="I473" s="6" t="str">
        <f t="shared" ca="1" si="65"/>
        <v/>
      </c>
      <c r="K473" s="6">
        <f t="shared" si="69"/>
        <v>1.5299999999999814</v>
      </c>
      <c r="L473" s="6">
        <f t="shared" si="66"/>
        <v>0.12376278952152665</v>
      </c>
      <c r="M473" s="6" t="str">
        <f t="shared" si="70"/>
        <v/>
      </c>
      <c r="N473" s="6" t="str">
        <f t="shared" si="71"/>
        <v/>
      </c>
    </row>
    <row r="474" spans="5:14" hidden="1">
      <c r="E474" s="6">
        <f t="shared" si="67"/>
        <v>1.5399999999999814</v>
      </c>
      <c r="F474" s="6">
        <f t="shared" si="63"/>
        <v>0.12187753703240528</v>
      </c>
      <c r="G474" s="6" t="str">
        <f t="shared" si="64"/>
        <v/>
      </c>
      <c r="H474" s="6" t="str">
        <f t="shared" si="68"/>
        <v/>
      </c>
      <c r="I474" s="6" t="str">
        <f t="shared" ca="1" si="65"/>
        <v/>
      </c>
      <c r="K474" s="6">
        <f t="shared" si="69"/>
        <v>1.5399999999999814</v>
      </c>
      <c r="L474" s="6">
        <f t="shared" si="66"/>
        <v>0.12187753703240528</v>
      </c>
      <c r="M474" s="6" t="str">
        <f t="shared" si="70"/>
        <v/>
      </c>
      <c r="N474" s="6" t="str">
        <f t="shared" si="71"/>
        <v/>
      </c>
    </row>
    <row r="475" spans="5:14" hidden="1">
      <c r="E475" s="6">
        <f t="shared" si="67"/>
        <v>1.5499999999999814</v>
      </c>
      <c r="F475" s="6">
        <f t="shared" si="63"/>
        <v>0.12000900069698908</v>
      </c>
      <c r="G475" s="6" t="str">
        <f t="shared" si="64"/>
        <v/>
      </c>
      <c r="H475" s="6" t="str">
        <f t="shared" si="68"/>
        <v/>
      </c>
      <c r="I475" s="6" t="str">
        <f t="shared" ca="1" si="65"/>
        <v/>
      </c>
      <c r="K475" s="6">
        <f t="shared" si="69"/>
        <v>1.5499999999999814</v>
      </c>
      <c r="L475" s="6">
        <f t="shared" si="66"/>
        <v>0.12000900069698908</v>
      </c>
      <c r="M475" s="6" t="str">
        <f t="shared" si="70"/>
        <v/>
      </c>
      <c r="N475" s="6" t="str">
        <f t="shared" si="71"/>
        <v/>
      </c>
    </row>
    <row r="476" spans="5:14" hidden="1">
      <c r="E476" s="6">
        <f t="shared" si="67"/>
        <v>1.5599999999999814</v>
      </c>
      <c r="F476" s="6">
        <f t="shared" si="63"/>
        <v>0.11815729505958571</v>
      </c>
      <c r="G476" s="6" t="str">
        <f t="shared" si="64"/>
        <v/>
      </c>
      <c r="H476" s="6" t="str">
        <f t="shared" si="68"/>
        <v/>
      </c>
      <c r="I476" s="6" t="str">
        <f t="shared" ca="1" si="65"/>
        <v/>
      </c>
      <c r="K476" s="6">
        <f t="shared" si="69"/>
        <v>1.5599999999999814</v>
      </c>
      <c r="L476" s="6">
        <f t="shared" si="66"/>
        <v>0.11815729505958571</v>
      </c>
      <c r="M476" s="6" t="str">
        <f t="shared" si="70"/>
        <v/>
      </c>
      <c r="N476" s="6" t="str">
        <f t="shared" si="71"/>
        <v/>
      </c>
    </row>
    <row r="477" spans="5:14" hidden="1">
      <c r="E477" s="6">
        <f t="shared" si="67"/>
        <v>1.5699999999999814</v>
      </c>
      <c r="F477" s="6">
        <f t="shared" si="63"/>
        <v>0.1163225278928105</v>
      </c>
      <c r="G477" s="6" t="str">
        <f t="shared" si="64"/>
        <v/>
      </c>
      <c r="H477" s="6" t="str">
        <f t="shared" si="68"/>
        <v/>
      </c>
      <c r="I477" s="6" t="str">
        <f t="shared" ca="1" si="65"/>
        <v/>
      </c>
      <c r="K477" s="6">
        <f t="shared" si="69"/>
        <v>1.5699999999999814</v>
      </c>
      <c r="L477" s="6">
        <f t="shared" si="66"/>
        <v>0.1163225278928105</v>
      </c>
      <c r="M477" s="6" t="str">
        <f t="shared" si="70"/>
        <v/>
      </c>
      <c r="N477" s="6" t="str">
        <f t="shared" si="71"/>
        <v/>
      </c>
    </row>
    <row r="478" spans="5:14" hidden="1">
      <c r="E478" s="6">
        <f t="shared" si="67"/>
        <v>1.5799999999999814</v>
      </c>
      <c r="F478" s="6">
        <f t="shared" si="63"/>
        <v>0.11450480025929574</v>
      </c>
      <c r="G478" s="6" t="str">
        <f t="shared" si="64"/>
        <v/>
      </c>
      <c r="H478" s="6" t="str">
        <f t="shared" si="68"/>
        <v/>
      </c>
      <c r="I478" s="6" t="str">
        <f t="shared" ca="1" si="65"/>
        <v/>
      </c>
      <c r="K478" s="6">
        <f t="shared" si="69"/>
        <v>1.5799999999999814</v>
      </c>
      <c r="L478" s="6">
        <f t="shared" si="66"/>
        <v>0.11450480025929574</v>
      </c>
      <c r="M478" s="6" t="str">
        <f t="shared" si="70"/>
        <v/>
      </c>
      <c r="N478" s="6" t="str">
        <f t="shared" si="71"/>
        <v/>
      </c>
    </row>
    <row r="479" spans="5:14" hidden="1">
      <c r="E479" s="6">
        <f t="shared" si="67"/>
        <v>1.5899999999999814</v>
      </c>
      <c r="F479" s="6">
        <f t="shared" si="63"/>
        <v>0.1127042065757739</v>
      </c>
      <c r="G479" s="6" t="str">
        <f t="shared" si="64"/>
        <v/>
      </c>
      <c r="H479" s="6" t="str">
        <f t="shared" si="68"/>
        <v/>
      </c>
      <c r="I479" s="6" t="str">
        <f t="shared" ca="1" si="65"/>
        <v/>
      </c>
      <c r="K479" s="6">
        <f t="shared" si="69"/>
        <v>1.5899999999999814</v>
      </c>
      <c r="L479" s="6">
        <f t="shared" si="66"/>
        <v>0.1127042065757739</v>
      </c>
      <c r="M479" s="6" t="str">
        <f t="shared" si="70"/>
        <v/>
      </c>
      <c r="N479" s="6" t="str">
        <f t="shared" si="71"/>
        <v/>
      </c>
    </row>
    <row r="480" spans="5:14" hidden="1">
      <c r="E480" s="6">
        <f t="shared" si="67"/>
        <v>1.5999999999999814</v>
      </c>
      <c r="F480" s="6">
        <f t="shared" si="63"/>
        <v>0.11092083467945886</v>
      </c>
      <c r="G480" s="6" t="str">
        <f t="shared" si="64"/>
        <v/>
      </c>
      <c r="H480" s="6" t="str">
        <f t="shared" si="68"/>
        <v/>
      </c>
      <c r="I480" s="6" t="str">
        <f t="shared" ca="1" si="65"/>
        <v/>
      </c>
      <c r="K480" s="6">
        <f t="shared" si="69"/>
        <v>1.5999999999999814</v>
      </c>
      <c r="L480" s="6">
        <f t="shared" si="66"/>
        <v>0.11092083467945886</v>
      </c>
      <c r="M480" s="6" t="str">
        <f t="shared" si="70"/>
        <v/>
      </c>
      <c r="N480" s="6" t="str">
        <f t="shared" si="71"/>
        <v/>
      </c>
    </row>
    <row r="481" spans="5:14" hidden="1">
      <c r="E481" s="6">
        <f t="shared" si="67"/>
        <v>1.6099999999999814</v>
      </c>
      <c r="F481" s="6">
        <f t="shared" si="63"/>
        <v>0.10915476589665063</v>
      </c>
      <c r="G481" s="6" t="str">
        <f t="shared" si="64"/>
        <v/>
      </c>
      <c r="H481" s="6" t="str">
        <f t="shared" si="68"/>
        <v/>
      </c>
      <c r="I481" s="6" t="str">
        <f t="shared" ca="1" si="65"/>
        <v/>
      </c>
      <c r="K481" s="6">
        <f t="shared" si="69"/>
        <v>1.6099999999999814</v>
      </c>
      <c r="L481" s="6">
        <f t="shared" si="66"/>
        <v>0.10915476589665063</v>
      </c>
      <c r="M481" s="6" t="str">
        <f t="shared" si="70"/>
        <v/>
      </c>
      <c r="N481" s="6" t="str">
        <f t="shared" si="71"/>
        <v/>
      </c>
    </row>
    <row r="482" spans="5:14" hidden="1">
      <c r="E482" s="6">
        <f t="shared" si="67"/>
        <v>1.6199999999999815</v>
      </c>
      <c r="F482" s="6">
        <f t="shared" si="63"/>
        <v>0.10740607511348704</v>
      </c>
      <c r="G482" s="6" t="str">
        <f t="shared" si="64"/>
        <v/>
      </c>
      <c r="H482" s="6" t="str">
        <f t="shared" si="68"/>
        <v/>
      </c>
      <c r="I482" s="6" t="str">
        <f t="shared" ca="1" si="65"/>
        <v/>
      </c>
      <c r="K482" s="6">
        <f t="shared" si="69"/>
        <v>1.6199999999999815</v>
      </c>
      <c r="L482" s="6">
        <f t="shared" si="66"/>
        <v>0.10740607511348704</v>
      </c>
      <c r="M482" s="6" t="str">
        <f t="shared" si="70"/>
        <v/>
      </c>
      <c r="N482" s="6" t="str">
        <f t="shared" si="71"/>
        <v/>
      </c>
    </row>
    <row r="483" spans="5:14" hidden="1">
      <c r="E483" s="6">
        <f t="shared" si="67"/>
        <v>1.6299999999999815</v>
      </c>
      <c r="F483" s="6">
        <f t="shared" si="63"/>
        <v>0.10567483084876682</v>
      </c>
      <c r="G483" s="6" t="str">
        <f t="shared" si="64"/>
        <v/>
      </c>
      <c r="H483" s="6" t="str">
        <f t="shared" si="68"/>
        <v/>
      </c>
      <c r="I483" s="6" t="str">
        <f t="shared" ca="1" si="65"/>
        <v/>
      </c>
      <c r="K483" s="6">
        <f t="shared" si="69"/>
        <v>1.6299999999999815</v>
      </c>
      <c r="L483" s="6">
        <f t="shared" si="66"/>
        <v>0.10567483084876682</v>
      </c>
      <c r="M483" s="6" t="str">
        <f t="shared" si="70"/>
        <v/>
      </c>
      <c r="N483" s="6" t="str">
        <f t="shared" si="71"/>
        <v/>
      </c>
    </row>
    <row r="484" spans="5:14" hidden="1">
      <c r="E484" s="6">
        <f t="shared" si="67"/>
        <v>1.6399999999999815</v>
      </c>
      <c r="F484" s="6">
        <f t="shared" si="63"/>
        <v>0.10396109532876735</v>
      </c>
      <c r="G484" s="6" t="str">
        <f t="shared" si="64"/>
        <v/>
      </c>
      <c r="H484" s="6" t="str">
        <f t="shared" si="68"/>
        <v/>
      </c>
      <c r="I484" s="6" t="str">
        <f t="shared" ca="1" si="65"/>
        <v/>
      </c>
      <c r="K484" s="6">
        <f t="shared" si="69"/>
        <v>1.6399999999999815</v>
      </c>
      <c r="L484" s="6">
        <f t="shared" si="66"/>
        <v>0.10396109532876735</v>
      </c>
      <c r="M484" s="6" t="str">
        <f t="shared" si="70"/>
        <v/>
      </c>
      <c r="N484" s="6" t="str">
        <f t="shared" si="71"/>
        <v/>
      </c>
    </row>
    <row r="485" spans="5:14" hidden="1">
      <c r="E485" s="6">
        <f t="shared" si="67"/>
        <v>1.6499999999999815</v>
      </c>
      <c r="F485" s="6">
        <f t="shared" si="63"/>
        <v>0.10226492456398113</v>
      </c>
      <c r="G485" s="6" t="str">
        <f t="shared" si="64"/>
        <v/>
      </c>
      <c r="H485" s="6">
        <f t="shared" si="68"/>
        <v>0.10226492456398113</v>
      </c>
      <c r="I485" s="6" t="str">
        <f t="shared" ca="1" si="65"/>
        <v/>
      </c>
      <c r="K485" s="6">
        <f t="shared" si="69"/>
        <v>1.6499999999999815</v>
      </c>
      <c r="L485" s="6">
        <f t="shared" si="66"/>
        <v>0.10226492456398113</v>
      </c>
      <c r="M485" s="6" t="str">
        <f t="shared" si="70"/>
        <v/>
      </c>
      <c r="N485" s="6" t="str">
        <f t="shared" si="71"/>
        <v/>
      </c>
    </row>
    <row r="486" spans="5:14" hidden="1">
      <c r="E486" s="6">
        <f t="shared" si="67"/>
        <v>1.6599999999999815</v>
      </c>
      <c r="F486" s="6">
        <f t="shared" si="63"/>
        <v>0.10058636842769365</v>
      </c>
      <c r="G486" s="6" t="str">
        <f t="shared" si="64"/>
        <v/>
      </c>
      <c r="H486" s="6">
        <f t="shared" si="68"/>
        <v>0.10058636842769365</v>
      </c>
      <c r="I486" s="6" t="str">
        <f t="shared" ca="1" si="65"/>
        <v/>
      </c>
      <c r="K486" s="6">
        <f t="shared" si="69"/>
        <v>1.6599999999999815</v>
      </c>
      <c r="L486" s="6">
        <f t="shared" si="66"/>
        <v>0.10058636842769365</v>
      </c>
      <c r="M486" s="6" t="str">
        <f t="shared" si="70"/>
        <v/>
      </c>
      <c r="N486" s="6" t="str">
        <f t="shared" si="71"/>
        <v/>
      </c>
    </row>
    <row r="487" spans="5:14" hidden="1">
      <c r="E487" s="6">
        <f t="shared" si="67"/>
        <v>1.6699999999999815</v>
      </c>
      <c r="F487" s="6">
        <f t="shared" si="63"/>
        <v>9.8925470736326779E-2</v>
      </c>
      <c r="G487" s="6" t="str">
        <f t="shared" si="64"/>
        <v/>
      </c>
      <c r="H487" s="6">
        <f t="shared" si="68"/>
        <v>9.8925470736326779E-2</v>
      </c>
      <c r="I487" s="6" t="str">
        <f t="shared" ca="1" si="65"/>
        <v/>
      </c>
      <c r="K487" s="6">
        <f t="shared" si="69"/>
        <v>1.6699999999999815</v>
      </c>
      <c r="L487" s="6">
        <f t="shared" si="66"/>
        <v>9.8925470736326779E-2</v>
      </c>
      <c r="M487" s="6" t="str">
        <f t="shared" si="70"/>
        <v/>
      </c>
      <c r="N487" s="6" t="str">
        <f t="shared" si="71"/>
        <v/>
      </c>
    </row>
    <row r="488" spans="5:14" hidden="1">
      <c r="E488" s="6">
        <f t="shared" si="67"/>
        <v>1.6799999999999815</v>
      </c>
      <c r="F488" s="6">
        <f t="shared" si="63"/>
        <v>9.7282269331470522E-2</v>
      </c>
      <c r="G488" s="6" t="str">
        <f t="shared" si="64"/>
        <v/>
      </c>
      <c r="H488" s="6">
        <f t="shared" si="68"/>
        <v>9.7282269331470522E-2</v>
      </c>
      <c r="I488" s="6" t="str">
        <f t="shared" ca="1" si="65"/>
        <v/>
      </c>
      <c r="K488" s="6">
        <f t="shared" si="69"/>
        <v>1.6799999999999815</v>
      </c>
      <c r="L488" s="6">
        <f t="shared" si="66"/>
        <v>9.7282269331470522E-2</v>
      </c>
      <c r="M488" s="6" t="str">
        <f t="shared" si="70"/>
        <v/>
      </c>
      <c r="N488" s="6" t="str">
        <f t="shared" si="71"/>
        <v/>
      </c>
    </row>
    <row r="489" spans="5:14" hidden="1">
      <c r="E489" s="6">
        <f t="shared" si="67"/>
        <v>1.6899999999999815</v>
      </c>
      <c r="F489" s="6">
        <f t="shared" si="63"/>
        <v>9.5656796163526986E-2</v>
      </c>
      <c r="G489" s="6" t="str">
        <f t="shared" si="64"/>
        <v/>
      </c>
      <c r="H489" s="6">
        <f t="shared" si="68"/>
        <v>9.5656796163526986E-2</v>
      </c>
      <c r="I489" s="6" t="str">
        <f t="shared" ca="1" si="65"/>
        <v/>
      </c>
      <c r="K489" s="6">
        <f t="shared" si="69"/>
        <v>1.6899999999999815</v>
      </c>
      <c r="L489" s="6">
        <f t="shared" si="66"/>
        <v>9.5656796163526986E-2</v>
      </c>
      <c r="M489" s="6" t="str">
        <f t="shared" si="70"/>
        <v/>
      </c>
      <c r="N489" s="6" t="str">
        <f t="shared" si="71"/>
        <v/>
      </c>
    </row>
    <row r="490" spans="5:14" hidden="1">
      <c r="E490" s="6">
        <f t="shared" si="67"/>
        <v>1.6999999999999815</v>
      </c>
      <c r="F490" s="6">
        <f t="shared" si="63"/>
        <v>9.4049077376889889E-2</v>
      </c>
      <c r="G490" s="6" t="str">
        <f t="shared" si="64"/>
        <v/>
      </c>
      <c r="H490" s="6">
        <f t="shared" si="68"/>
        <v>9.4049077376889889E-2</v>
      </c>
      <c r="I490" s="6" t="str">
        <f t="shared" ca="1" si="65"/>
        <v/>
      </c>
      <c r="K490" s="6">
        <f t="shared" si="69"/>
        <v>1.6999999999999815</v>
      </c>
      <c r="L490" s="6">
        <f t="shared" si="66"/>
        <v>9.4049077376889889E-2</v>
      </c>
      <c r="M490" s="6" t="str">
        <f t="shared" si="70"/>
        <v/>
      </c>
      <c r="N490" s="6" t="str">
        <f t="shared" si="71"/>
        <v/>
      </c>
    </row>
    <row r="491" spans="5:14" hidden="1">
      <c r="E491" s="6">
        <f t="shared" si="67"/>
        <v>1.7099999999999815</v>
      </c>
      <c r="F491" s="6">
        <f t="shared" si="63"/>
        <v>9.2459133396583598E-2</v>
      </c>
      <c r="G491" s="6" t="str">
        <f t="shared" si="64"/>
        <v/>
      </c>
      <c r="H491" s="6">
        <f t="shared" si="68"/>
        <v>9.2459133396583598E-2</v>
      </c>
      <c r="I491" s="6" t="str">
        <f t="shared" ca="1" si="65"/>
        <v/>
      </c>
      <c r="K491" s="6">
        <f t="shared" si="69"/>
        <v>1.7099999999999815</v>
      </c>
      <c r="L491" s="6">
        <f t="shared" si="66"/>
        <v>9.2459133396583598E-2</v>
      </c>
      <c r="M491" s="6" t="str">
        <f t="shared" si="70"/>
        <v/>
      </c>
      <c r="N491" s="6" t="str">
        <f t="shared" si="71"/>
        <v/>
      </c>
    </row>
    <row r="492" spans="5:14" hidden="1">
      <c r="E492" s="6">
        <f t="shared" si="67"/>
        <v>1.7199999999999815</v>
      </c>
      <c r="F492" s="6">
        <f t="shared" si="63"/>
        <v>9.0886979016285743E-2</v>
      </c>
      <c r="G492" s="6" t="str">
        <f t="shared" si="64"/>
        <v/>
      </c>
      <c r="H492" s="6">
        <f t="shared" si="68"/>
        <v>9.0886979016285743E-2</v>
      </c>
      <c r="I492" s="6" t="str">
        <f t="shared" ca="1" si="65"/>
        <v/>
      </c>
      <c r="K492" s="6">
        <f t="shared" si="69"/>
        <v>1.7199999999999815</v>
      </c>
      <c r="L492" s="6">
        <f t="shared" si="66"/>
        <v>9.0886979016285743E-2</v>
      </c>
      <c r="M492" s="6" t="str">
        <f t="shared" si="70"/>
        <v/>
      </c>
      <c r="N492" s="6" t="str">
        <f t="shared" si="71"/>
        <v/>
      </c>
    </row>
    <row r="493" spans="5:14" hidden="1">
      <c r="E493" s="6">
        <f t="shared" si="67"/>
        <v>1.7299999999999816</v>
      </c>
      <c r="F493" s="6">
        <f t="shared" si="63"/>
        <v>8.9332623487657845E-2</v>
      </c>
      <c r="G493" s="6" t="str">
        <f t="shared" si="64"/>
        <v/>
      </c>
      <c r="H493" s="6">
        <f t="shared" si="68"/>
        <v>8.9332623487657845E-2</v>
      </c>
      <c r="I493" s="6" t="str">
        <f t="shared" ca="1" si="65"/>
        <v/>
      </c>
      <c r="K493" s="6">
        <f t="shared" si="69"/>
        <v>1.7299999999999816</v>
      </c>
      <c r="L493" s="6">
        <f t="shared" si="66"/>
        <v>8.9332623487657845E-2</v>
      </c>
      <c r="M493" s="6" t="str">
        <f t="shared" si="70"/>
        <v/>
      </c>
      <c r="N493" s="6" t="str">
        <f t="shared" si="71"/>
        <v/>
      </c>
    </row>
    <row r="494" spans="5:14" hidden="1">
      <c r="E494" s="6">
        <f t="shared" si="67"/>
        <v>1.7399999999999816</v>
      </c>
      <c r="F494" s="6">
        <f t="shared" si="63"/>
        <v>8.7796070610908467E-2</v>
      </c>
      <c r="G494" s="6" t="str">
        <f t="shared" si="64"/>
        <v/>
      </c>
      <c r="H494" s="6">
        <f t="shared" si="68"/>
        <v>8.7796070610908467E-2</v>
      </c>
      <c r="I494" s="6" t="str">
        <f t="shared" ca="1" si="65"/>
        <v/>
      </c>
      <c r="K494" s="6">
        <f t="shared" si="69"/>
        <v>1.7399999999999816</v>
      </c>
      <c r="L494" s="6">
        <f t="shared" si="66"/>
        <v>8.7796070610908467E-2</v>
      </c>
      <c r="M494" s="6" t="str">
        <f t="shared" si="70"/>
        <v/>
      </c>
      <c r="N494" s="6" t="str">
        <f t="shared" si="71"/>
        <v/>
      </c>
    </row>
    <row r="495" spans="5:14" hidden="1">
      <c r="E495" s="6">
        <f t="shared" si="67"/>
        <v>1.7499999999999816</v>
      </c>
      <c r="F495" s="6">
        <f t="shared" si="63"/>
        <v>8.6277318826514293E-2</v>
      </c>
      <c r="G495" s="6" t="str">
        <f t="shared" si="64"/>
        <v/>
      </c>
      <c r="H495" s="6">
        <f t="shared" si="68"/>
        <v>8.6277318826514293E-2</v>
      </c>
      <c r="I495" s="6" t="str">
        <f t="shared" ca="1" si="65"/>
        <v/>
      </c>
      <c r="K495" s="6">
        <f t="shared" si="69"/>
        <v>1.7499999999999816</v>
      </c>
      <c r="L495" s="6">
        <f t="shared" si="66"/>
        <v>8.6277318826514293E-2</v>
      </c>
      <c r="M495" s="6" t="str">
        <f t="shared" si="70"/>
        <v/>
      </c>
      <c r="N495" s="6" t="str">
        <f t="shared" si="71"/>
        <v/>
      </c>
    </row>
    <row r="496" spans="5:14" hidden="1">
      <c r="E496" s="6">
        <f t="shared" si="67"/>
        <v>1.7599999999999816</v>
      </c>
      <c r="F496" s="6">
        <f t="shared" si="63"/>
        <v>8.4776361308024975E-2</v>
      </c>
      <c r="G496" s="6" t="str">
        <f t="shared" si="64"/>
        <v/>
      </c>
      <c r="H496" s="6">
        <f t="shared" si="68"/>
        <v>8.4776361308024975E-2</v>
      </c>
      <c r="I496" s="6" t="str">
        <f t="shared" ca="1" si="65"/>
        <v/>
      </c>
      <c r="K496" s="6">
        <f t="shared" si="69"/>
        <v>1.7599999999999816</v>
      </c>
      <c r="L496" s="6">
        <f t="shared" si="66"/>
        <v>8.4776361308024975E-2</v>
      </c>
      <c r="M496" s="6" t="str">
        <f t="shared" si="70"/>
        <v/>
      </c>
      <c r="N496" s="6" t="str">
        <f t="shared" si="71"/>
        <v/>
      </c>
    </row>
    <row r="497" spans="5:14" hidden="1">
      <c r="E497" s="6">
        <f t="shared" si="67"/>
        <v>1.7699999999999816</v>
      </c>
      <c r="F497" s="6">
        <f t="shared" si="63"/>
        <v>8.3293186055877183E-2</v>
      </c>
      <c r="G497" s="6" t="str">
        <f t="shared" si="64"/>
        <v/>
      </c>
      <c r="H497" s="6">
        <f t="shared" si="68"/>
        <v>8.3293186055877183E-2</v>
      </c>
      <c r="I497" s="6" t="str">
        <f t="shared" ca="1" si="65"/>
        <v/>
      </c>
      <c r="K497" s="6">
        <f t="shared" si="69"/>
        <v>1.7699999999999816</v>
      </c>
      <c r="L497" s="6">
        <f t="shared" si="66"/>
        <v>8.3293186055877183E-2</v>
      </c>
      <c r="M497" s="6" t="str">
        <f t="shared" si="70"/>
        <v/>
      </c>
      <c r="N497" s="6" t="str">
        <f t="shared" si="71"/>
        <v/>
      </c>
    </row>
    <row r="498" spans="5:14" hidden="1">
      <c r="E498" s="6">
        <f t="shared" si="67"/>
        <v>1.7799999999999816</v>
      </c>
      <c r="F498" s="6">
        <f t="shared" si="63"/>
        <v>8.1827775992145482E-2</v>
      </c>
      <c r="G498" s="6" t="str">
        <f t="shared" si="64"/>
        <v/>
      </c>
      <c r="H498" s="6">
        <f t="shared" si="68"/>
        <v>8.1827775992145482E-2</v>
      </c>
      <c r="I498" s="6" t="str">
        <f t="shared" ca="1" si="65"/>
        <v/>
      </c>
      <c r="K498" s="6">
        <f t="shared" si="69"/>
        <v>1.7799999999999816</v>
      </c>
      <c r="L498" s="6">
        <f t="shared" si="66"/>
        <v>8.1827775992145482E-2</v>
      </c>
      <c r="M498" s="6" t="str">
        <f t="shared" si="70"/>
        <v/>
      </c>
      <c r="N498" s="6" t="str">
        <f t="shared" si="71"/>
        <v/>
      </c>
    </row>
    <row r="499" spans="5:14" hidden="1">
      <c r="E499" s="6">
        <f t="shared" si="67"/>
        <v>1.7899999999999816</v>
      </c>
      <c r="F499" s="6">
        <f t="shared" si="63"/>
        <v>8.0380109056156807E-2</v>
      </c>
      <c r="G499" s="6" t="str">
        <f t="shared" si="64"/>
        <v/>
      </c>
      <c r="H499" s="6">
        <f t="shared" si="68"/>
        <v>8.0380109056156807E-2</v>
      </c>
      <c r="I499" s="6" t="str">
        <f t="shared" ca="1" si="65"/>
        <v/>
      </c>
      <c r="K499" s="6">
        <f t="shared" si="69"/>
        <v>1.7899999999999816</v>
      </c>
      <c r="L499" s="6">
        <f t="shared" si="66"/>
        <v>8.0380109056156807E-2</v>
      </c>
      <c r="M499" s="6" t="str">
        <f t="shared" si="70"/>
        <v/>
      </c>
      <c r="N499" s="6" t="str">
        <f t="shared" si="71"/>
        <v/>
      </c>
    </row>
    <row r="500" spans="5:14" hidden="1">
      <c r="E500" s="6">
        <f t="shared" si="67"/>
        <v>1.7999999999999816</v>
      </c>
      <c r="F500" s="6">
        <f t="shared" si="63"/>
        <v>7.8950158300896786E-2</v>
      </c>
      <c r="G500" s="6" t="str">
        <f t="shared" si="64"/>
        <v/>
      </c>
      <c r="H500" s="6">
        <f t="shared" si="68"/>
        <v>7.8950158300896786E-2</v>
      </c>
      <c r="I500" s="6" t="str">
        <f t="shared" ca="1" si="65"/>
        <v/>
      </c>
      <c r="K500" s="6">
        <f t="shared" si="69"/>
        <v>1.7999999999999816</v>
      </c>
      <c r="L500" s="6">
        <f t="shared" si="66"/>
        <v>7.8950158300896786E-2</v>
      </c>
      <c r="M500" s="6" t="str">
        <f t="shared" si="70"/>
        <v/>
      </c>
      <c r="N500" s="6" t="str">
        <f t="shared" si="71"/>
        <v/>
      </c>
    </row>
    <row r="501" spans="5:14" hidden="1">
      <c r="E501" s="6">
        <f t="shared" si="67"/>
        <v>1.8099999999999816</v>
      </c>
      <c r="F501" s="6">
        <f t="shared" si="63"/>
        <v>7.7537891990136568E-2</v>
      </c>
      <c r="G501" s="6" t="str">
        <f t="shared" si="64"/>
        <v/>
      </c>
      <c r="H501" s="6">
        <f t="shared" si="68"/>
        <v>7.7537891990136568E-2</v>
      </c>
      <c r="I501" s="6" t="str">
        <f t="shared" ca="1" si="65"/>
        <v/>
      </c>
      <c r="K501" s="6">
        <f t="shared" si="69"/>
        <v>1.8099999999999816</v>
      </c>
      <c r="L501" s="6">
        <f t="shared" si="66"/>
        <v>7.7537891990136568E-2</v>
      </c>
      <c r="M501" s="6" t="str">
        <f t="shared" si="70"/>
        <v/>
      </c>
      <c r="N501" s="6" t="str">
        <f t="shared" si="71"/>
        <v/>
      </c>
    </row>
    <row r="502" spans="5:14" hidden="1">
      <c r="E502" s="6">
        <f t="shared" si="67"/>
        <v>1.8199999999999816</v>
      </c>
      <c r="F502" s="6">
        <f t="shared" si="63"/>
        <v>7.6143273696209865E-2</v>
      </c>
      <c r="G502" s="6" t="str">
        <f t="shared" si="64"/>
        <v/>
      </c>
      <c r="H502" s="6">
        <f t="shared" si="68"/>
        <v>7.6143273696209865E-2</v>
      </c>
      <c r="I502" s="6" t="str">
        <f t="shared" ca="1" si="65"/>
        <v/>
      </c>
      <c r="K502" s="6">
        <f t="shared" si="69"/>
        <v>1.8199999999999816</v>
      </c>
      <c r="L502" s="6">
        <f t="shared" si="66"/>
        <v>7.6143273696209865E-2</v>
      </c>
      <c r="M502" s="6" t="str">
        <f t="shared" si="70"/>
        <v/>
      </c>
      <c r="N502" s="6" t="str">
        <f t="shared" si="71"/>
        <v/>
      </c>
    </row>
    <row r="503" spans="5:14" hidden="1">
      <c r="E503" s="6">
        <f t="shared" si="67"/>
        <v>1.8299999999999816</v>
      </c>
      <c r="F503" s="6">
        <f t="shared" si="63"/>
        <v>7.4766262398370115E-2</v>
      </c>
      <c r="G503" s="6" t="str">
        <f t="shared" si="64"/>
        <v/>
      </c>
      <c r="H503" s="6">
        <f t="shared" si="68"/>
        <v>7.4766262398370115E-2</v>
      </c>
      <c r="I503" s="6" t="str">
        <f t="shared" ca="1" si="65"/>
        <v/>
      </c>
      <c r="K503" s="6">
        <f t="shared" si="69"/>
        <v>1.8299999999999816</v>
      </c>
      <c r="L503" s="6">
        <f t="shared" si="66"/>
        <v>7.4766262398370115E-2</v>
      </c>
      <c r="M503" s="6" t="str">
        <f t="shared" si="70"/>
        <v/>
      </c>
      <c r="N503" s="6" t="str">
        <f t="shared" si="71"/>
        <v/>
      </c>
    </row>
    <row r="504" spans="5:14" hidden="1">
      <c r="E504" s="6">
        <f t="shared" si="67"/>
        <v>1.8399999999999817</v>
      </c>
      <c r="F504" s="6">
        <f t="shared" si="63"/>
        <v>7.3406812581659361E-2</v>
      </c>
      <c r="G504" s="6" t="str">
        <f t="shared" si="64"/>
        <v/>
      </c>
      <c r="H504" s="6">
        <f t="shared" si="68"/>
        <v>7.3406812581659361E-2</v>
      </c>
      <c r="I504" s="6" t="str">
        <f t="shared" ca="1" si="65"/>
        <v/>
      </c>
      <c r="K504" s="6">
        <f t="shared" si="69"/>
        <v>1.8399999999999817</v>
      </c>
      <c r="L504" s="6">
        <f t="shared" si="66"/>
        <v>7.3406812581659361E-2</v>
      </c>
      <c r="M504" s="6" t="str">
        <f t="shared" si="70"/>
        <v/>
      </c>
      <c r="N504" s="6" t="str">
        <f t="shared" si="71"/>
        <v/>
      </c>
    </row>
    <row r="505" spans="5:14" hidden="1">
      <c r="E505" s="6">
        <f t="shared" si="67"/>
        <v>1.8499999999999817</v>
      </c>
      <c r="F505" s="6">
        <f t="shared" si="63"/>
        <v>7.2064874336220441E-2</v>
      </c>
      <c r="G505" s="6" t="str">
        <f t="shared" si="64"/>
        <v/>
      </c>
      <c r="H505" s="6">
        <f t="shared" si="68"/>
        <v>7.2064874336220441E-2</v>
      </c>
      <c r="I505" s="6" t="str">
        <f t="shared" ca="1" si="65"/>
        <v/>
      </c>
      <c r="K505" s="6">
        <f t="shared" si="69"/>
        <v>1.8499999999999817</v>
      </c>
      <c r="L505" s="6">
        <f t="shared" si="66"/>
        <v>7.2064874336220441E-2</v>
      </c>
      <c r="M505" s="6" t="str">
        <f t="shared" si="70"/>
        <v/>
      </c>
      <c r="N505" s="6" t="str">
        <f t="shared" si="71"/>
        <v/>
      </c>
    </row>
    <row r="506" spans="5:14" hidden="1">
      <c r="E506" s="6">
        <f t="shared" si="67"/>
        <v>1.8599999999999817</v>
      </c>
      <c r="F506" s="6">
        <f t="shared" si="63"/>
        <v>7.0740393456985795E-2</v>
      </c>
      <c r="G506" s="6" t="str">
        <f t="shared" si="64"/>
        <v/>
      </c>
      <c r="H506" s="6">
        <f t="shared" si="68"/>
        <v>7.0740393456985795E-2</v>
      </c>
      <c r="I506" s="6" t="str">
        <f t="shared" ca="1" si="65"/>
        <v/>
      </c>
      <c r="K506" s="6">
        <f t="shared" si="69"/>
        <v>1.8599999999999817</v>
      </c>
      <c r="L506" s="6">
        <f t="shared" si="66"/>
        <v>7.0740393456985795E-2</v>
      </c>
      <c r="M506" s="6" t="str">
        <f t="shared" si="70"/>
        <v/>
      </c>
      <c r="N506" s="6" t="str">
        <f t="shared" si="71"/>
        <v/>
      </c>
    </row>
    <row r="507" spans="5:14" hidden="1">
      <c r="E507" s="6">
        <f t="shared" si="67"/>
        <v>1.8699999999999817</v>
      </c>
      <c r="F507" s="6">
        <f t="shared" si="63"/>
        <v>6.9433311543676587E-2</v>
      </c>
      <c r="G507" s="6" t="str">
        <f t="shared" si="64"/>
        <v/>
      </c>
      <c r="H507" s="6">
        <f t="shared" si="68"/>
        <v>6.9433311543676587E-2</v>
      </c>
      <c r="I507" s="6" t="str">
        <f t="shared" ca="1" si="65"/>
        <v/>
      </c>
      <c r="K507" s="6">
        <f t="shared" si="69"/>
        <v>1.8699999999999817</v>
      </c>
      <c r="L507" s="6">
        <f t="shared" si="66"/>
        <v>6.9433311543676587E-2</v>
      </c>
      <c r="M507" s="6" t="str">
        <f t="shared" si="70"/>
        <v/>
      </c>
      <c r="N507" s="6" t="str">
        <f t="shared" si="71"/>
        <v/>
      </c>
    </row>
    <row r="508" spans="5:14" hidden="1">
      <c r="E508" s="6">
        <f t="shared" si="67"/>
        <v>1.8799999999999817</v>
      </c>
      <c r="F508" s="6">
        <f t="shared" si="63"/>
        <v>6.8143566101046937E-2</v>
      </c>
      <c r="G508" s="6" t="str">
        <f t="shared" si="64"/>
        <v/>
      </c>
      <c r="H508" s="6">
        <f t="shared" si="68"/>
        <v>6.8143566101046937E-2</v>
      </c>
      <c r="I508" s="6" t="str">
        <f t="shared" ca="1" si="65"/>
        <v/>
      </c>
      <c r="K508" s="6">
        <f t="shared" si="69"/>
        <v>1.8799999999999817</v>
      </c>
      <c r="L508" s="6">
        <f t="shared" si="66"/>
        <v>6.8143566101046937E-2</v>
      </c>
      <c r="M508" s="6" t="str">
        <f t="shared" si="70"/>
        <v/>
      </c>
      <c r="N508" s="6" t="str">
        <f t="shared" si="71"/>
        <v/>
      </c>
    </row>
    <row r="509" spans="5:14" hidden="1">
      <c r="E509" s="6">
        <f t="shared" si="67"/>
        <v>1.8899999999999817</v>
      </c>
      <c r="F509" s="6">
        <f t="shared" si="63"/>
        <v>6.6871090639309461E-2</v>
      </c>
      <c r="G509" s="6" t="str">
        <f t="shared" si="64"/>
        <v/>
      </c>
      <c r="H509" s="6">
        <f t="shared" si="68"/>
        <v>6.6871090639309461E-2</v>
      </c>
      <c r="I509" s="6" t="str">
        <f t="shared" ca="1" si="65"/>
        <v/>
      </c>
      <c r="K509" s="6">
        <f t="shared" si="69"/>
        <v>1.8899999999999817</v>
      </c>
      <c r="L509" s="6">
        <f t="shared" si="66"/>
        <v>6.6871090639309461E-2</v>
      </c>
      <c r="M509" s="6" t="str">
        <f t="shared" si="70"/>
        <v/>
      </c>
      <c r="N509" s="6" t="str">
        <f t="shared" si="71"/>
        <v/>
      </c>
    </row>
    <row r="510" spans="5:14" hidden="1">
      <c r="E510" s="6">
        <f t="shared" si="67"/>
        <v>1.8999999999999817</v>
      </c>
      <c r="F510" s="6">
        <f t="shared" si="63"/>
        <v>6.5615814774678871E-2</v>
      </c>
      <c r="G510" s="6" t="str">
        <f t="shared" si="64"/>
        <v/>
      </c>
      <c r="H510" s="6">
        <f t="shared" si="68"/>
        <v>6.5615814774678871E-2</v>
      </c>
      <c r="I510" s="6" t="str">
        <f t="shared" ca="1" si="65"/>
        <v/>
      </c>
      <c r="K510" s="6">
        <f t="shared" si="69"/>
        <v>1.8999999999999817</v>
      </c>
      <c r="L510" s="6">
        <f t="shared" si="66"/>
        <v>6.5615814774678871E-2</v>
      </c>
      <c r="M510" s="6" t="str">
        <f t="shared" si="70"/>
        <v/>
      </c>
      <c r="N510" s="6" t="str">
        <f t="shared" si="71"/>
        <v/>
      </c>
    </row>
    <row r="511" spans="5:14" hidden="1">
      <c r="E511" s="6">
        <f t="shared" si="67"/>
        <v>1.9099999999999817</v>
      </c>
      <c r="F511" s="6">
        <f t="shared" si="63"/>
        <v>6.4377664329971607E-2</v>
      </c>
      <c r="G511" s="6" t="str">
        <f t="shared" si="64"/>
        <v/>
      </c>
      <c r="H511" s="6">
        <f t="shared" si="68"/>
        <v>6.4377664329971607E-2</v>
      </c>
      <c r="I511" s="6" t="str">
        <f t="shared" ca="1" si="65"/>
        <v/>
      </c>
      <c r="K511" s="6">
        <f t="shared" si="69"/>
        <v>1.9099999999999817</v>
      </c>
      <c r="L511" s="6">
        <f t="shared" si="66"/>
        <v>6.4377664329971607E-2</v>
      </c>
      <c r="M511" s="6" t="str">
        <f t="shared" si="70"/>
        <v/>
      </c>
      <c r="N511" s="6" t="str">
        <f t="shared" si="71"/>
        <v/>
      </c>
    </row>
    <row r="512" spans="5:14" hidden="1">
      <c r="E512" s="6">
        <f t="shared" si="67"/>
        <v>1.9199999999999817</v>
      </c>
      <c r="F512" s="6">
        <f t="shared" si="63"/>
        <v>6.3156561435200861E-2</v>
      </c>
      <c r="G512" s="6" t="str">
        <f t="shared" si="64"/>
        <v/>
      </c>
      <c r="H512" s="6">
        <f t="shared" si="68"/>
        <v>6.3156561435200861E-2</v>
      </c>
      <c r="I512" s="6" t="str">
        <f t="shared" ca="1" si="65"/>
        <v/>
      </c>
      <c r="K512" s="6">
        <f t="shared" si="69"/>
        <v>1.9199999999999817</v>
      </c>
      <c r="L512" s="6">
        <f t="shared" si="66"/>
        <v>6.3156561435200861E-2</v>
      </c>
      <c r="M512" s="6" t="str">
        <f t="shared" si="70"/>
        <v/>
      </c>
      <c r="N512" s="6" t="str">
        <f t="shared" si="71"/>
        <v/>
      </c>
    </row>
    <row r="513" spans="5:14" hidden="1">
      <c r="E513" s="6">
        <f t="shared" si="67"/>
        <v>1.9299999999999817</v>
      </c>
      <c r="F513" s="6">
        <f t="shared" si="63"/>
        <v>6.1952424628107357E-2</v>
      </c>
      <c r="G513" s="6" t="str">
        <f t="shared" si="64"/>
        <v/>
      </c>
      <c r="H513" s="6">
        <f t="shared" si="68"/>
        <v>6.1952424628107357E-2</v>
      </c>
      <c r="I513" s="6" t="str">
        <f t="shared" ca="1" si="65"/>
        <v/>
      </c>
      <c r="K513" s="6">
        <f t="shared" si="69"/>
        <v>1.9299999999999817</v>
      </c>
      <c r="L513" s="6">
        <f t="shared" si="66"/>
        <v>6.1952424628107357E-2</v>
      </c>
      <c r="M513" s="6" t="str">
        <f t="shared" si="70"/>
        <v/>
      </c>
      <c r="N513" s="6" t="str">
        <f t="shared" si="71"/>
        <v/>
      </c>
    </row>
    <row r="514" spans="5:14" hidden="1">
      <c r="E514" s="6">
        <f t="shared" si="67"/>
        <v>1.9399999999999817</v>
      </c>
      <c r="F514" s="6">
        <f t="shared" si="63"/>
        <v>6.0765168954566927E-2</v>
      </c>
      <c r="G514" s="6" t="str">
        <f t="shared" si="64"/>
        <v/>
      </c>
      <c r="H514" s="6">
        <f t="shared" si="68"/>
        <v>6.0765168954566927E-2</v>
      </c>
      <c r="I514" s="6" t="str">
        <f t="shared" ca="1" si="65"/>
        <v/>
      </c>
      <c r="K514" s="6">
        <f t="shared" si="69"/>
        <v>1.9399999999999817</v>
      </c>
      <c r="L514" s="6">
        <f t="shared" si="66"/>
        <v>6.0765168954566927E-2</v>
      </c>
      <c r="M514" s="6" t="str">
        <f t="shared" si="70"/>
        <v/>
      </c>
      <c r="N514" s="6" t="str">
        <f t="shared" si="71"/>
        <v/>
      </c>
    </row>
    <row r="515" spans="5:14" hidden="1">
      <c r="E515" s="6">
        <f t="shared" si="67"/>
        <v>1.9499999999999817</v>
      </c>
      <c r="F515" s="6">
        <f t="shared" si="63"/>
        <v>5.9594706068818198E-2</v>
      </c>
      <c r="G515" s="6" t="str">
        <f t="shared" si="64"/>
        <v/>
      </c>
      <c r="H515" s="6">
        <f t="shared" si="68"/>
        <v>5.9594706068818198E-2</v>
      </c>
      <c r="I515" s="6" t="str">
        <f t="shared" ca="1" si="65"/>
        <v/>
      </c>
      <c r="K515" s="6">
        <f t="shared" si="69"/>
        <v>1.9499999999999817</v>
      </c>
      <c r="L515" s="6">
        <f t="shared" si="66"/>
        <v>5.9594706068818198E-2</v>
      </c>
      <c r="M515" s="6" t="str">
        <f t="shared" si="70"/>
        <v/>
      </c>
      <c r="N515" s="6" t="str">
        <f t="shared" si="71"/>
        <v/>
      </c>
    </row>
    <row r="516" spans="5:14" hidden="1">
      <c r="E516" s="6">
        <f t="shared" si="67"/>
        <v>1.9599999999999818</v>
      </c>
      <c r="F516" s="6">
        <f t="shared" si="63"/>
        <v>5.8440944333453551E-2</v>
      </c>
      <c r="G516" s="6" t="str">
        <f t="shared" si="64"/>
        <v/>
      </c>
      <c r="H516" s="6">
        <f t="shared" si="68"/>
        <v>5.8440944333453551E-2</v>
      </c>
      <c r="I516" s="6" t="str">
        <f t="shared" ca="1" si="65"/>
        <v/>
      </c>
      <c r="K516" s="6">
        <f t="shared" si="69"/>
        <v>1.9599999999999818</v>
      </c>
      <c r="L516" s="6">
        <f t="shared" si="66"/>
        <v>5.8440944333453551E-2</v>
      </c>
      <c r="M516" s="6" t="str">
        <f t="shared" si="70"/>
        <v/>
      </c>
      <c r="N516" s="6">
        <f t="shared" si="71"/>
        <v>5.8440944333453551E-2</v>
      </c>
    </row>
    <row r="517" spans="5:14" hidden="1">
      <c r="E517" s="6">
        <f t="shared" si="67"/>
        <v>1.9699999999999818</v>
      </c>
      <c r="F517" s="6">
        <f t="shared" si="63"/>
        <v>5.7303788919119192E-2</v>
      </c>
      <c r="G517" s="6" t="str">
        <f t="shared" si="64"/>
        <v/>
      </c>
      <c r="H517" s="6">
        <f t="shared" si="68"/>
        <v>5.7303788919119192E-2</v>
      </c>
      <c r="I517" s="6" t="str">
        <f t="shared" ca="1" si="65"/>
        <v/>
      </c>
      <c r="K517" s="6">
        <f t="shared" si="69"/>
        <v>1.9699999999999818</v>
      </c>
      <c r="L517" s="6">
        <f t="shared" si="66"/>
        <v>5.7303788919119192E-2</v>
      </c>
      <c r="M517" s="6" t="str">
        <f t="shared" si="70"/>
        <v/>
      </c>
      <c r="N517" s="6">
        <f t="shared" si="71"/>
        <v>5.7303788919119192E-2</v>
      </c>
    </row>
    <row r="518" spans="5:14" hidden="1">
      <c r="E518" s="6">
        <f t="shared" si="67"/>
        <v>1.9799999999999818</v>
      </c>
      <c r="F518" s="6">
        <f t="shared" si="63"/>
        <v>5.6183141903870061E-2</v>
      </c>
      <c r="G518" s="6" t="str">
        <f t="shared" si="64"/>
        <v/>
      </c>
      <c r="H518" s="6">
        <f t="shared" si="68"/>
        <v>5.6183141903870061E-2</v>
      </c>
      <c r="I518" s="6" t="str">
        <f t="shared" ca="1" si="65"/>
        <v/>
      </c>
      <c r="K518" s="6">
        <f t="shared" si="69"/>
        <v>1.9799999999999818</v>
      </c>
      <c r="L518" s="6">
        <f t="shared" si="66"/>
        <v>5.6183141903870061E-2</v>
      </c>
      <c r="M518" s="6" t="str">
        <f t="shared" si="70"/>
        <v/>
      </c>
      <c r="N518" s="6">
        <f t="shared" si="71"/>
        <v>5.6183141903870061E-2</v>
      </c>
    </row>
    <row r="519" spans="5:14" hidden="1">
      <c r="E519" s="6">
        <f t="shared" si="67"/>
        <v>1.9899999999999818</v>
      </c>
      <c r="F519" s="6">
        <f t="shared" si="63"/>
        <v>5.5078902372127765E-2</v>
      </c>
      <c r="G519" s="6" t="str">
        <f t="shared" si="64"/>
        <v/>
      </c>
      <c r="H519" s="6">
        <f t="shared" si="68"/>
        <v>5.5078902372127765E-2</v>
      </c>
      <c r="I519" s="6" t="str">
        <f t="shared" ca="1" si="65"/>
        <v/>
      </c>
      <c r="K519" s="6">
        <f t="shared" si="69"/>
        <v>1.9899999999999818</v>
      </c>
      <c r="L519" s="6">
        <f t="shared" si="66"/>
        <v>5.5078902372127765E-2</v>
      </c>
      <c r="M519" s="6" t="str">
        <f t="shared" si="70"/>
        <v/>
      </c>
      <c r="N519" s="6">
        <f t="shared" si="71"/>
        <v>5.5078902372127765E-2</v>
      </c>
    </row>
    <row r="520" spans="5:14" hidden="1">
      <c r="E520" s="6">
        <f t="shared" si="67"/>
        <v>1.9999999999999818</v>
      </c>
      <c r="F520" s="6">
        <f t="shared" si="63"/>
        <v>5.399096651319002E-2</v>
      </c>
      <c r="G520" s="6" t="str">
        <f t="shared" si="64"/>
        <v/>
      </c>
      <c r="H520" s="6">
        <f t="shared" si="68"/>
        <v>5.399096651319002E-2</v>
      </c>
      <c r="I520" s="6" t="str">
        <f t="shared" ca="1" si="65"/>
        <v/>
      </c>
      <c r="K520" s="6">
        <f t="shared" si="69"/>
        <v>1.9999999999999818</v>
      </c>
      <c r="L520" s="6">
        <f t="shared" si="66"/>
        <v>5.399096651319002E-2</v>
      </c>
      <c r="M520" s="6" t="str">
        <f t="shared" si="70"/>
        <v/>
      </c>
      <c r="N520" s="6">
        <f t="shared" si="71"/>
        <v>5.399096651319002E-2</v>
      </c>
    </row>
    <row r="521" spans="5:14" hidden="1">
      <c r="E521" s="6">
        <f t="shared" si="67"/>
        <v>2.0099999999999816</v>
      </c>
      <c r="F521" s="6">
        <f t="shared" si="63"/>
        <v>5.2919227719242241E-2</v>
      </c>
      <c r="G521" s="6" t="str">
        <f t="shared" si="64"/>
        <v/>
      </c>
      <c r="H521" s="6">
        <f t="shared" si="68"/>
        <v>5.2919227719242241E-2</v>
      </c>
      <c r="I521" s="6" t="str">
        <f t="shared" ca="1" si="65"/>
        <v/>
      </c>
      <c r="K521" s="6">
        <f t="shared" si="69"/>
        <v>2.0099999999999816</v>
      </c>
      <c r="L521" s="6">
        <f t="shared" si="66"/>
        <v>5.2919227719242241E-2</v>
      </c>
      <c r="M521" s="6" t="str">
        <f t="shared" si="70"/>
        <v/>
      </c>
      <c r="N521" s="6">
        <f t="shared" si="71"/>
        <v>5.2919227719242241E-2</v>
      </c>
    </row>
    <row r="522" spans="5:14" hidden="1">
      <c r="E522" s="6">
        <f t="shared" si="67"/>
        <v>2.0199999999999814</v>
      </c>
      <c r="F522" s="6">
        <f t="shared" si="63"/>
        <v>5.1863576682822515E-2</v>
      </c>
      <c r="G522" s="6" t="str">
        <f t="shared" si="64"/>
        <v/>
      </c>
      <c r="H522" s="6">
        <f t="shared" si="68"/>
        <v>5.1863576682822515E-2</v>
      </c>
      <c r="I522" s="6" t="str">
        <f t="shared" ca="1" si="65"/>
        <v/>
      </c>
      <c r="K522" s="6">
        <f t="shared" si="69"/>
        <v>2.0199999999999814</v>
      </c>
      <c r="L522" s="6">
        <f t="shared" si="66"/>
        <v>5.1863576682822515E-2</v>
      </c>
      <c r="M522" s="6" t="str">
        <f t="shared" si="70"/>
        <v/>
      </c>
      <c r="N522" s="6">
        <f t="shared" si="71"/>
        <v>5.1863576682822515E-2</v>
      </c>
    </row>
    <row r="523" spans="5:14" hidden="1">
      <c r="E523" s="6">
        <f t="shared" si="67"/>
        <v>2.0299999999999812</v>
      </c>
      <c r="F523" s="6">
        <f t="shared" si="63"/>
        <v>5.0823901493693119E-2</v>
      </c>
      <c r="G523" s="6" t="str">
        <f t="shared" si="64"/>
        <v/>
      </c>
      <c r="H523" s="6">
        <f t="shared" si="68"/>
        <v>5.0823901493693119E-2</v>
      </c>
      <c r="I523" s="6" t="str">
        <f t="shared" ca="1" si="65"/>
        <v/>
      </c>
      <c r="K523" s="6">
        <f t="shared" si="69"/>
        <v>2.0299999999999812</v>
      </c>
      <c r="L523" s="6">
        <f t="shared" si="66"/>
        <v>5.0823901493693119E-2</v>
      </c>
      <c r="M523" s="6" t="str">
        <f t="shared" si="70"/>
        <v/>
      </c>
      <c r="N523" s="6">
        <f t="shared" si="71"/>
        <v>5.0823901493693119E-2</v>
      </c>
    </row>
    <row r="524" spans="5:14" hidden="1">
      <c r="E524" s="6">
        <f t="shared" si="67"/>
        <v>2.0399999999999809</v>
      </c>
      <c r="F524" s="6">
        <f t="shared" si="63"/>
        <v>4.9800087735072718E-2</v>
      </c>
      <c r="G524" s="6" t="str">
        <f t="shared" si="64"/>
        <v/>
      </c>
      <c r="H524" s="6">
        <f t="shared" si="68"/>
        <v>4.9800087735072718E-2</v>
      </c>
      <c r="I524" s="6" t="str">
        <f t="shared" ca="1" si="65"/>
        <v/>
      </c>
      <c r="K524" s="6">
        <f t="shared" si="69"/>
        <v>2.0399999999999809</v>
      </c>
      <c r="L524" s="6">
        <f t="shared" si="66"/>
        <v>4.9800087735072718E-2</v>
      </c>
      <c r="M524" s="6" t="str">
        <f t="shared" si="70"/>
        <v/>
      </c>
      <c r="N524" s="6">
        <f t="shared" si="71"/>
        <v>4.9800087735072718E-2</v>
      </c>
    </row>
    <row r="525" spans="5:14" hidden="1">
      <c r="E525" s="6">
        <f t="shared" si="67"/>
        <v>2.0499999999999807</v>
      </c>
      <c r="F525" s="6">
        <f t="shared" si="63"/>
        <v>4.8792018579184693E-2</v>
      </c>
      <c r="G525" s="6" t="str">
        <f t="shared" si="64"/>
        <v/>
      </c>
      <c r="H525" s="6">
        <f t="shared" si="68"/>
        <v>4.8792018579184693E-2</v>
      </c>
      <c r="I525" s="6" t="str">
        <f t="shared" ca="1" si="65"/>
        <v/>
      </c>
      <c r="K525" s="6">
        <f t="shared" si="69"/>
        <v>2.0499999999999807</v>
      </c>
      <c r="L525" s="6">
        <f t="shared" si="66"/>
        <v>4.8792018579184693E-2</v>
      </c>
      <c r="M525" s="6" t="str">
        <f t="shared" si="70"/>
        <v/>
      </c>
      <c r="N525" s="6">
        <f t="shared" si="71"/>
        <v>4.8792018579184693E-2</v>
      </c>
    </row>
    <row r="526" spans="5:14" hidden="1">
      <c r="E526" s="6">
        <f t="shared" si="67"/>
        <v>2.0599999999999805</v>
      </c>
      <c r="F526" s="6">
        <f t="shared" si="63"/>
        <v>4.7799574882078942E-2</v>
      </c>
      <c r="G526" s="6" t="str">
        <f t="shared" si="64"/>
        <v/>
      </c>
      <c r="H526" s="6">
        <f t="shared" si="68"/>
        <v>4.7799574882078942E-2</v>
      </c>
      <c r="I526" s="6" t="str">
        <f t="shared" ca="1" si="65"/>
        <v/>
      </c>
      <c r="K526" s="6">
        <f t="shared" si="69"/>
        <v>2.0599999999999805</v>
      </c>
      <c r="L526" s="6">
        <f t="shared" si="66"/>
        <v>4.7799574882078942E-2</v>
      </c>
      <c r="M526" s="6" t="str">
        <f t="shared" si="70"/>
        <v/>
      </c>
      <c r="N526" s="6">
        <f t="shared" si="71"/>
        <v>4.7799574882078942E-2</v>
      </c>
    </row>
    <row r="527" spans="5:14" hidden="1">
      <c r="E527" s="6">
        <f t="shared" si="67"/>
        <v>2.0699999999999803</v>
      </c>
      <c r="F527" s="6">
        <f t="shared" si="63"/>
        <v>4.6822635277685057E-2</v>
      </c>
      <c r="G527" s="6" t="str">
        <f t="shared" si="64"/>
        <v/>
      </c>
      <c r="H527" s="6">
        <f t="shared" si="68"/>
        <v>4.6822635277685057E-2</v>
      </c>
      <c r="I527" s="6" t="str">
        <f t="shared" ca="1" si="65"/>
        <v/>
      </c>
      <c r="K527" s="6">
        <f t="shared" si="69"/>
        <v>2.0699999999999803</v>
      </c>
      <c r="L527" s="6">
        <f t="shared" si="66"/>
        <v>4.6822635277685057E-2</v>
      </c>
      <c r="M527" s="6" t="str">
        <f t="shared" si="70"/>
        <v/>
      </c>
      <c r="N527" s="6">
        <f t="shared" si="71"/>
        <v>4.6822635277685057E-2</v>
      </c>
    </row>
    <row r="528" spans="5:14" hidden="1">
      <c r="E528" s="6">
        <f t="shared" si="67"/>
        <v>2.0799999999999801</v>
      </c>
      <c r="F528" s="6">
        <f t="shared" si="63"/>
        <v>4.5861076271056803E-2</v>
      </c>
      <c r="G528" s="6" t="str">
        <f t="shared" si="64"/>
        <v/>
      </c>
      <c r="H528" s="6">
        <f t="shared" si="68"/>
        <v>4.5861076271056803E-2</v>
      </c>
      <c r="I528" s="6" t="str">
        <f t="shared" ca="1" si="65"/>
        <v/>
      </c>
      <c r="K528" s="6">
        <f t="shared" si="69"/>
        <v>2.0799999999999801</v>
      </c>
      <c r="L528" s="6">
        <f t="shared" si="66"/>
        <v>4.5861076271056803E-2</v>
      </c>
      <c r="M528" s="6" t="str">
        <f t="shared" si="70"/>
        <v/>
      </c>
      <c r="N528" s="6">
        <f t="shared" si="71"/>
        <v>4.5861076271056803E-2</v>
      </c>
    </row>
    <row r="529" spans="5:14" hidden="1">
      <c r="E529" s="6">
        <f t="shared" si="67"/>
        <v>2.0899999999999799</v>
      </c>
      <c r="F529" s="6">
        <f t="shared" si="63"/>
        <v>4.4914772330768973E-2</v>
      </c>
      <c r="G529" s="6" t="str">
        <f t="shared" si="64"/>
        <v/>
      </c>
      <c r="H529" s="6">
        <f t="shared" si="68"/>
        <v>4.4914772330768973E-2</v>
      </c>
      <c r="I529" s="6" t="str">
        <f t="shared" ca="1" si="65"/>
        <v/>
      </c>
      <c r="K529" s="6">
        <f t="shared" si="69"/>
        <v>2.0899999999999799</v>
      </c>
      <c r="L529" s="6">
        <f t="shared" si="66"/>
        <v>4.4914772330768973E-2</v>
      </c>
      <c r="M529" s="6" t="str">
        <f t="shared" si="70"/>
        <v/>
      </c>
      <c r="N529" s="6">
        <f t="shared" si="71"/>
        <v>4.4914772330768973E-2</v>
      </c>
    </row>
    <row r="530" spans="5:14" hidden="1">
      <c r="E530" s="6">
        <f t="shared" si="67"/>
        <v>2.0999999999999797</v>
      </c>
      <c r="F530" s="6">
        <f t="shared" si="63"/>
        <v>4.3983595980429072E-2</v>
      </c>
      <c r="G530" s="6" t="str">
        <f t="shared" si="64"/>
        <v/>
      </c>
      <c r="H530" s="6">
        <f t="shared" si="68"/>
        <v>4.3983595980429072E-2</v>
      </c>
      <c r="I530" s="6" t="str">
        <f t="shared" ca="1" si="65"/>
        <v/>
      </c>
      <c r="K530" s="6">
        <f t="shared" si="69"/>
        <v>2.0999999999999797</v>
      </c>
      <c r="L530" s="6">
        <f t="shared" si="66"/>
        <v>4.3983595980429072E-2</v>
      </c>
      <c r="M530" s="6" t="str">
        <f t="shared" si="70"/>
        <v/>
      </c>
      <c r="N530" s="6">
        <f t="shared" si="71"/>
        <v>4.3983595980429072E-2</v>
      </c>
    </row>
    <row r="531" spans="5:14" hidden="1">
      <c r="E531" s="6">
        <f t="shared" si="67"/>
        <v>2.1099999999999794</v>
      </c>
      <c r="F531" s="6">
        <f t="shared" si="63"/>
        <v>4.3067417889267594E-2</v>
      </c>
      <c r="G531" s="6" t="str">
        <f t="shared" si="64"/>
        <v/>
      </c>
      <c r="H531" s="6">
        <f t="shared" si="68"/>
        <v>4.3067417889267594E-2</v>
      </c>
      <c r="I531" s="6" t="str">
        <f t="shared" ca="1" si="65"/>
        <v/>
      </c>
      <c r="K531" s="6">
        <f t="shared" si="69"/>
        <v>2.1099999999999794</v>
      </c>
      <c r="L531" s="6">
        <f t="shared" si="66"/>
        <v>4.3067417889267594E-2</v>
      </c>
      <c r="M531" s="6" t="str">
        <f t="shared" si="70"/>
        <v/>
      </c>
      <c r="N531" s="6">
        <f t="shared" si="71"/>
        <v>4.3067417889267594E-2</v>
      </c>
    </row>
    <row r="532" spans="5:14" hidden="1">
      <c r="E532" s="6">
        <f t="shared" si="67"/>
        <v>2.1199999999999792</v>
      </c>
      <c r="F532" s="6">
        <f t="shared" ref="F532:F595" si="72">_xlfn.NORM.S.DIST(E532,0)</f>
        <v>4.2166106961772185E-2</v>
      </c>
      <c r="G532" s="6" t="str">
        <f t="shared" ref="G532:G595" si="73">IF(E532&lt;-$G$19,F532,"")</f>
        <v/>
      </c>
      <c r="H532" s="6">
        <f t="shared" si="68"/>
        <v>4.2166106961772185E-2</v>
      </c>
      <c r="I532" s="6" t="str">
        <f t="shared" ref="I532:I595" ca="1" si="74">IF(AND(E532&lt;=$E$13+0.05,E533&gt;=$E$13),F532,"")</f>
        <v/>
      </c>
      <c r="K532" s="6">
        <f t="shared" si="69"/>
        <v>2.1199999999999792</v>
      </c>
      <c r="L532" s="6">
        <f t="shared" ref="L532:L595" si="75">_xlfn.NORM.S.DIST(K532,0)</f>
        <v>4.2166106961772185E-2</v>
      </c>
      <c r="M532" s="6" t="str">
        <f t="shared" si="70"/>
        <v/>
      </c>
      <c r="N532" s="6">
        <f t="shared" si="71"/>
        <v>4.2166106961772185E-2</v>
      </c>
    </row>
    <row r="533" spans="5:14" hidden="1">
      <c r="E533" s="6">
        <f t="shared" ref="E533:E596" si="76">E532+0.01</f>
        <v>2.129999999999979</v>
      </c>
      <c r="F533" s="6">
        <f t="shared" si="72"/>
        <v>4.1279530426332256E-2</v>
      </c>
      <c r="G533" s="6" t="str">
        <f t="shared" si="73"/>
        <v/>
      </c>
      <c r="H533" s="6">
        <f t="shared" ref="H533:H596" si="77">IF(E533&gt;$G$19,F533,"")</f>
        <v>4.1279530426332256E-2</v>
      </c>
      <c r="I533" s="6" t="str">
        <f t="shared" ca="1" si="74"/>
        <v/>
      </c>
      <c r="K533" s="6">
        <f t="shared" ref="K533:K596" si="78">K532+0.01</f>
        <v>2.129999999999979</v>
      </c>
      <c r="L533" s="6">
        <f t="shared" si="75"/>
        <v>4.1279530426332256E-2</v>
      </c>
      <c r="M533" s="6" t="str">
        <f t="shared" ref="M533:M596" si="79">IF(K533&lt;-$M$19,L533,"")</f>
        <v/>
      </c>
      <c r="N533" s="6">
        <f t="shared" ref="N533:N596" si="80">IF(K533&gt;$M$19,L533,"")</f>
        <v>4.1279530426332256E-2</v>
      </c>
    </row>
    <row r="534" spans="5:14" hidden="1">
      <c r="E534" s="6">
        <f t="shared" si="76"/>
        <v>2.1399999999999788</v>
      </c>
      <c r="F534" s="6">
        <f t="shared" si="72"/>
        <v>4.0407553922862133E-2</v>
      </c>
      <c r="G534" s="6" t="str">
        <f t="shared" si="73"/>
        <v/>
      </c>
      <c r="H534" s="6">
        <f t="shared" si="77"/>
        <v>4.0407553922862133E-2</v>
      </c>
      <c r="I534" s="6" t="str">
        <f t="shared" ca="1" si="74"/>
        <v/>
      </c>
      <c r="K534" s="6">
        <f t="shared" si="78"/>
        <v>2.1399999999999788</v>
      </c>
      <c r="L534" s="6">
        <f t="shared" si="75"/>
        <v>4.0407553922862133E-2</v>
      </c>
      <c r="M534" s="6" t="str">
        <f t="shared" si="79"/>
        <v/>
      </c>
      <c r="N534" s="6">
        <f t="shared" si="80"/>
        <v>4.0407553922862133E-2</v>
      </c>
    </row>
    <row r="535" spans="5:14" hidden="1">
      <c r="E535" s="6">
        <f t="shared" si="76"/>
        <v>2.1499999999999786</v>
      </c>
      <c r="F535" s="6">
        <f t="shared" si="72"/>
        <v>3.9550041589372031E-2</v>
      </c>
      <c r="G535" s="6" t="str">
        <f t="shared" si="73"/>
        <v/>
      </c>
      <c r="H535" s="6">
        <f t="shared" si="77"/>
        <v>3.9550041589372031E-2</v>
      </c>
      <c r="I535" s="6" t="str">
        <f t="shared" ca="1" si="74"/>
        <v/>
      </c>
      <c r="K535" s="6">
        <f t="shared" si="78"/>
        <v>2.1499999999999786</v>
      </c>
      <c r="L535" s="6">
        <f t="shared" si="75"/>
        <v>3.9550041589372031E-2</v>
      </c>
      <c r="M535" s="6" t="str">
        <f t="shared" si="79"/>
        <v/>
      </c>
      <c r="N535" s="6">
        <f t="shared" si="80"/>
        <v>3.9550041589372031E-2</v>
      </c>
    </row>
    <row r="536" spans="5:14" hidden="1">
      <c r="E536" s="6">
        <f t="shared" si="76"/>
        <v>2.1599999999999784</v>
      </c>
      <c r="F536" s="6">
        <f t="shared" si="72"/>
        <v>3.8706856147457426E-2</v>
      </c>
      <c r="G536" s="6" t="str">
        <f t="shared" si="73"/>
        <v/>
      </c>
      <c r="H536" s="6">
        <f t="shared" si="77"/>
        <v>3.8706856147457426E-2</v>
      </c>
      <c r="I536" s="6" t="str">
        <f t="shared" ca="1" si="74"/>
        <v/>
      </c>
      <c r="K536" s="6">
        <f t="shared" si="78"/>
        <v>2.1599999999999784</v>
      </c>
      <c r="L536" s="6">
        <f t="shared" si="75"/>
        <v>3.8706856147457426E-2</v>
      </c>
      <c r="M536" s="6" t="str">
        <f t="shared" si="79"/>
        <v/>
      </c>
      <c r="N536" s="6">
        <f t="shared" si="80"/>
        <v>3.8706856147457426E-2</v>
      </c>
    </row>
    <row r="537" spans="5:14" hidden="1">
      <c r="E537" s="6">
        <f t="shared" si="76"/>
        <v>2.1699999999999782</v>
      </c>
      <c r="F537" s="6">
        <f t="shared" si="72"/>
        <v>3.787785898667928E-2</v>
      </c>
      <c r="G537" s="6" t="str">
        <f t="shared" si="73"/>
        <v/>
      </c>
      <c r="H537" s="6">
        <f t="shared" si="77"/>
        <v>3.787785898667928E-2</v>
      </c>
      <c r="I537" s="6" t="str">
        <f t="shared" ca="1" si="74"/>
        <v/>
      </c>
      <c r="K537" s="6">
        <f t="shared" si="78"/>
        <v>2.1699999999999782</v>
      </c>
      <c r="L537" s="6">
        <f t="shared" si="75"/>
        <v>3.787785898667928E-2</v>
      </c>
      <c r="M537" s="6" t="str">
        <f t="shared" si="79"/>
        <v/>
      </c>
      <c r="N537" s="6">
        <f t="shared" si="80"/>
        <v>3.787785898667928E-2</v>
      </c>
    </row>
    <row r="538" spans="5:14" hidden="1">
      <c r="E538" s="6">
        <f t="shared" si="76"/>
        <v>2.179999999999978</v>
      </c>
      <c r="F538" s="6">
        <f t="shared" si="72"/>
        <v>3.7062910247808264E-2</v>
      </c>
      <c r="G538" s="6" t="str">
        <f t="shared" si="73"/>
        <v/>
      </c>
      <c r="H538" s="6">
        <f t="shared" si="77"/>
        <v>3.7062910247808264E-2</v>
      </c>
      <c r="I538" s="6" t="str">
        <f t="shared" ca="1" si="74"/>
        <v/>
      </c>
      <c r="K538" s="6">
        <f t="shared" si="78"/>
        <v>2.179999999999978</v>
      </c>
      <c r="L538" s="6">
        <f t="shared" si="75"/>
        <v>3.7062910247808264E-2</v>
      </c>
      <c r="M538" s="6" t="str">
        <f t="shared" si="79"/>
        <v/>
      </c>
      <c r="N538" s="6">
        <f t="shared" si="80"/>
        <v>3.7062910247808264E-2</v>
      </c>
    </row>
    <row r="539" spans="5:14" hidden="1">
      <c r="E539" s="6">
        <f t="shared" si="76"/>
        <v>2.1899999999999777</v>
      </c>
      <c r="F539" s="6">
        <f t="shared" si="72"/>
        <v>3.6261868904907991E-2</v>
      </c>
      <c r="G539" s="6" t="str">
        <f t="shared" si="73"/>
        <v/>
      </c>
      <c r="H539" s="6">
        <f t="shared" si="77"/>
        <v>3.6261868904907991E-2</v>
      </c>
      <c r="I539" s="6" t="str">
        <f t="shared" ca="1" si="74"/>
        <v/>
      </c>
      <c r="K539" s="6">
        <f t="shared" si="78"/>
        <v>2.1899999999999777</v>
      </c>
      <c r="L539" s="6">
        <f t="shared" si="75"/>
        <v>3.6261868904907991E-2</v>
      </c>
      <c r="M539" s="6" t="str">
        <f t="shared" si="79"/>
        <v/>
      </c>
      <c r="N539" s="6">
        <f t="shared" si="80"/>
        <v>3.6261868904907991E-2</v>
      </c>
    </row>
    <row r="540" spans="5:14" hidden="1">
      <c r="E540" s="6">
        <f t="shared" si="76"/>
        <v>2.1999999999999775</v>
      </c>
      <c r="F540" s="6">
        <f t="shared" si="72"/>
        <v>3.5474592846233187E-2</v>
      </c>
      <c r="G540" s="6" t="str">
        <f t="shared" si="73"/>
        <v/>
      </c>
      <c r="H540" s="6">
        <f t="shared" si="77"/>
        <v>3.5474592846233187E-2</v>
      </c>
      <c r="I540" s="6" t="str">
        <f t="shared" ca="1" si="74"/>
        <v/>
      </c>
      <c r="K540" s="6">
        <f t="shared" si="78"/>
        <v>2.1999999999999775</v>
      </c>
      <c r="L540" s="6">
        <f t="shared" si="75"/>
        <v>3.5474592846233187E-2</v>
      </c>
      <c r="M540" s="6" t="str">
        <f t="shared" si="79"/>
        <v/>
      </c>
      <c r="N540" s="6">
        <f t="shared" si="80"/>
        <v>3.5474592846233187E-2</v>
      </c>
    </row>
    <row r="541" spans="5:14" hidden="1">
      <c r="E541" s="6">
        <f t="shared" si="76"/>
        <v>2.2099999999999773</v>
      </c>
      <c r="F541" s="6">
        <f t="shared" si="72"/>
        <v>3.4700938953920561E-2</v>
      </c>
      <c r="G541" s="6" t="str">
        <f t="shared" si="73"/>
        <v/>
      </c>
      <c r="H541" s="6">
        <f t="shared" si="77"/>
        <v>3.4700938953920561E-2</v>
      </c>
      <c r="I541" s="6" t="str">
        <f t="shared" ca="1" si="74"/>
        <v/>
      </c>
      <c r="K541" s="6">
        <f t="shared" si="78"/>
        <v>2.2099999999999773</v>
      </c>
      <c r="L541" s="6">
        <f t="shared" si="75"/>
        <v>3.4700938953920561E-2</v>
      </c>
      <c r="M541" s="6" t="str">
        <f t="shared" si="79"/>
        <v/>
      </c>
      <c r="N541" s="6">
        <f t="shared" si="80"/>
        <v>3.4700938953920561E-2</v>
      </c>
    </row>
    <row r="542" spans="5:14" hidden="1">
      <c r="E542" s="6">
        <f t="shared" si="76"/>
        <v>2.2199999999999771</v>
      </c>
      <c r="F542" s="6">
        <f t="shared" si="72"/>
        <v>3.3940763182450914E-2</v>
      </c>
      <c r="G542" s="6" t="str">
        <f t="shared" si="73"/>
        <v/>
      </c>
      <c r="H542" s="6">
        <f t="shared" si="77"/>
        <v>3.3940763182450914E-2</v>
      </c>
      <c r="I542" s="6" t="str">
        <f t="shared" ca="1" si="74"/>
        <v/>
      </c>
      <c r="K542" s="6">
        <f t="shared" si="78"/>
        <v>2.2199999999999771</v>
      </c>
      <c r="L542" s="6">
        <f t="shared" si="75"/>
        <v>3.3940763182450914E-2</v>
      </c>
      <c r="M542" s="6" t="str">
        <f t="shared" si="79"/>
        <v/>
      </c>
      <c r="N542" s="6">
        <f t="shared" si="80"/>
        <v>3.3940763182450914E-2</v>
      </c>
    </row>
    <row r="543" spans="5:14" hidden="1">
      <c r="E543" s="6">
        <f t="shared" si="76"/>
        <v>2.2299999999999769</v>
      </c>
      <c r="F543" s="6">
        <f t="shared" si="72"/>
        <v>3.3193920635862829E-2</v>
      </c>
      <c r="G543" s="6" t="str">
        <f t="shared" si="73"/>
        <v/>
      </c>
      <c r="H543" s="6">
        <f t="shared" si="77"/>
        <v>3.3193920635862829E-2</v>
      </c>
      <c r="I543" s="6" t="str">
        <f t="shared" ca="1" si="74"/>
        <v/>
      </c>
      <c r="K543" s="6">
        <f t="shared" si="78"/>
        <v>2.2299999999999769</v>
      </c>
      <c r="L543" s="6">
        <f t="shared" si="75"/>
        <v>3.3193920635862829E-2</v>
      </c>
      <c r="M543" s="6" t="str">
        <f t="shared" si="79"/>
        <v/>
      </c>
      <c r="N543" s="6">
        <f t="shared" si="80"/>
        <v>3.3193920635862829E-2</v>
      </c>
    </row>
    <row r="544" spans="5:14" hidden="1">
      <c r="E544" s="6">
        <f t="shared" si="76"/>
        <v>2.2399999999999767</v>
      </c>
      <c r="F544" s="6">
        <f t="shared" si="72"/>
        <v>3.2460265643699145E-2</v>
      </c>
      <c r="G544" s="6" t="str">
        <f t="shared" si="73"/>
        <v/>
      </c>
      <c r="H544" s="6">
        <f t="shared" si="77"/>
        <v>3.2460265643699145E-2</v>
      </c>
      <c r="I544" s="6" t="str">
        <f t="shared" ca="1" si="74"/>
        <v/>
      </c>
      <c r="K544" s="6">
        <f t="shared" si="78"/>
        <v>2.2399999999999767</v>
      </c>
      <c r="L544" s="6">
        <f t="shared" si="75"/>
        <v>3.2460265643699145E-2</v>
      </c>
      <c r="M544" s="6" t="str">
        <f t="shared" si="79"/>
        <v/>
      </c>
      <c r="N544" s="6">
        <f t="shared" si="80"/>
        <v>3.2460265643699145E-2</v>
      </c>
    </row>
    <row r="545" spans="5:14" hidden="1">
      <c r="E545" s="6">
        <f t="shared" si="76"/>
        <v>2.2499999999999765</v>
      </c>
      <c r="F545" s="6">
        <f t="shared" si="72"/>
        <v>3.1739651835669097E-2</v>
      </c>
      <c r="G545" s="6" t="str">
        <f t="shared" si="73"/>
        <v/>
      </c>
      <c r="H545" s="6">
        <f t="shared" si="77"/>
        <v>3.1739651835669097E-2</v>
      </c>
      <c r="I545" s="6" t="str">
        <f t="shared" ca="1" si="74"/>
        <v/>
      </c>
      <c r="K545" s="6">
        <f t="shared" si="78"/>
        <v>2.2499999999999765</v>
      </c>
      <c r="L545" s="6">
        <f t="shared" si="75"/>
        <v>3.1739651835669097E-2</v>
      </c>
      <c r="M545" s="6" t="str">
        <f t="shared" si="79"/>
        <v/>
      </c>
      <c r="N545" s="6">
        <f t="shared" si="80"/>
        <v>3.1739651835669097E-2</v>
      </c>
    </row>
    <row r="546" spans="5:14" hidden="1">
      <c r="E546" s="6">
        <f t="shared" si="76"/>
        <v>2.2599999999999763</v>
      </c>
      <c r="F546" s="6">
        <f t="shared" si="72"/>
        <v>3.1031932215009928E-2</v>
      </c>
      <c r="G546" s="6" t="str">
        <f t="shared" si="73"/>
        <v/>
      </c>
      <c r="H546" s="6">
        <f t="shared" si="77"/>
        <v>3.1031932215009928E-2</v>
      </c>
      <c r="I546" s="6" t="str">
        <f t="shared" ca="1" si="74"/>
        <v/>
      </c>
      <c r="K546" s="6">
        <f t="shared" si="78"/>
        <v>2.2599999999999763</v>
      </c>
      <c r="L546" s="6">
        <f t="shared" si="75"/>
        <v>3.1031932215009928E-2</v>
      </c>
      <c r="M546" s="6" t="str">
        <f t="shared" si="79"/>
        <v/>
      </c>
      <c r="N546" s="6">
        <f t="shared" si="80"/>
        <v>3.1031932215009928E-2</v>
      </c>
    </row>
    <row r="547" spans="5:14" hidden="1">
      <c r="E547" s="6">
        <f t="shared" si="76"/>
        <v>2.269999999999976</v>
      </c>
      <c r="F547" s="6">
        <f t="shared" si="72"/>
        <v>3.033695923053328E-2</v>
      </c>
      <c r="G547" s="6" t="str">
        <f t="shared" si="73"/>
        <v/>
      </c>
      <c r="H547" s="6">
        <f t="shared" si="77"/>
        <v>3.033695923053328E-2</v>
      </c>
      <c r="I547" s="6" t="str">
        <f t="shared" ca="1" si="74"/>
        <v/>
      </c>
      <c r="K547" s="6">
        <f t="shared" si="78"/>
        <v>2.269999999999976</v>
      </c>
      <c r="L547" s="6">
        <f t="shared" si="75"/>
        <v>3.033695923053328E-2</v>
      </c>
      <c r="M547" s="6" t="str">
        <f t="shared" si="79"/>
        <v/>
      </c>
      <c r="N547" s="6">
        <f t="shared" si="80"/>
        <v>3.033695923053328E-2</v>
      </c>
    </row>
    <row r="548" spans="5:14" hidden="1">
      <c r="E548" s="6">
        <f t="shared" si="76"/>
        <v>2.2799999999999758</v>
      </c>
      <c r="F548" s="6">
        <f t="shared" si="72"/>
        <v>2.9654584847342912E-2</v>
      </c>
      <c r="G548" s="6" t="str">
        <f t="shared" si="73"/>
        <v/>
      </c>
      <c r="H548" s="6">
        <f t="shared" si="77"/>
        <v>2.9654584847342912E-2</v>
      </c>
      <c r="I548" s="6" t="str">
        <f t="shared" ca="1" si="74"/>
        <v/>
      </c>
      <c r="K548" s="6">
        <f t="shared" si="78"/>
        <v>2.2799999999999758</v>
      </c>
      <c r="L548" s="6">
        <f t="shared" si="75"/>
        <v>2.9654584847342912E-2</v>
      </c>
      <c r="M548" s="6" t="str">
        <f t="shared" si="79"/>
        <v/>
      </c>
      <c r="N548" s="6">
        <f t="shared" si="80"/>
        <v>2.9654584847342912E-2</v>
      </c>
    </row>
    <row r="549" spans="5:14" hidden="1">
      <c r="E549" s="6">
        <f t="shared" si="76"/>
        <v>2.2899999999999756</v>
      </c>
      <c r="F549" s="6">
        <f t="shared" si="72"/>
        <v>2.8984660616211036E-2</v>
      </c>
      <c r="G549" s="6" t="str">
        <f t="shared" si="73"/>
        <v/>
      </c>
      <c r="H549" s="6">
        <f t="shared" si="77"/>
        <v>2.8984660616211036E-2</v>
      </c>
      <c r="I549" s="6" t="str">
        <f t="shared" ca="1" si="74"/>
        <v/>
      </c>
      <c r="K549" s="6">
        <f t="shared" si="78"/>
        <v>2.2899999999999756</v>
      </c>
      <c r="L549" s="6">
        <f t="shared" si="75"/>
        <v>2.8984660616211036E-2</v>
      </c>
      <c r="M549" s="6" t="str">
        <f t="shared" si="79"/>
        <v/>
      </c>
      <c r="N549" s="6">
        <f t="shared" si="80"/>
        <v>2.8984660616211036E-2</v>
      </c>
    </row>
    <row r="550" spans="5:14" hidden="1">
      <c r="E550" s="6">
        <f t="shared" si="76"/>
        <v>2.2999999999999754</v>
      </c>
      <c r="F550" s="6">
        <f t="shared" si="72"/>
        <v>2.8327037741602772E-2</v>
      </c>
      <c r="G550" s="6" t="str">
        <f t="shared" si="73"/>
        <v/>
      </c>
      <c r="H550" s="6">
        <f t="shared" si="77"/>
        <v>2.8327037741602772E-2</v>
      </c>
      <c r="I550" s="6" t="str">
        <f t="shared" ca="1" si="74"/>
        <v/>
      </c>
      <c r="K550" s="6">
        <f t="shared" si="78"/>
        <v>2.2999999999999754</v>
      </c>
      <c r="L550" s="6">
        <f t="shared" si="75"/>
        <v>2.8327037741602772E-2</v>
      </c>
      <c r="M550" s="6" t="str">
        <f t="shared" si="79"/>
        <v/>
      </c>
      <c r="N550" s="6">
        <f t="shared" si="80"/>
        <v>2.8327037741602772E-2</v>
      </c>
    </row>
    <row r="551" spans="5:14" hidden="1">
      <c r="E551" s="6">
        <f t="shared" si="76"/>
        <v>2.3099999999999752</v>
      </c>
      <c r="F551" s="6">
        <f t="shared" si="72"/>
        <v>2.7681567148338155E-2</v>
      </c>
      <c r="G551" s="6" t="str">
        <f t="shared" si="73"/>
        <v/>
      </c>
      <c r="H551" s="6">
        <f t="shared" si="77"/>
        <v>2.7681567148338155E-2</v>
      </c>
      <c r="I551" s="6" t="str">
        <f t="shared" ca="1" si="74"/>
        <v/>
      </c>
      <c r="K551" s="6">
        <f t="shared" si="78"/>
        <v>2.3099999999999752</v>
      </c>
      <c r="L551" s="6">
        <f t="shared" si="75"/>
        <v>2.7681567148338155E-2</v>
      </c>
      <c r="M551" s="6" t="str">
        <f t="shared" si="79"/>
        <v/>
      </c>
      <c r="N551" s="6">
        <f t="shared" si="80"/>
        <v>2.7681567148338155E-2</v>
      </c>
    </row>
    <row r="552" spans="5:14" hidden="1">
      <c r="E552" s="6">
        <f t="shared" si="76"/>
        <v>2.319999999999975</v>
      </c>
      <c r="F552" s="6">
        <f t="shared" si="72"/>
        <v>2.704809954688335E-2</v>
      </c>
      <c r="G552" s="6" t="str">
        <f t="shared" si="73"/>
        <v/>
      </c>
      <c r="H552" s="6">
        <f t="shared" si="77"/>
        <v>2.704809954688335E-2</v>
      </c>
      <c r="I552" s="6" t="str">
        <f t="shared" ca="1" si="74"/>
        <v/>
      </c>
      <c r="K552" s="6">
        <f t="shared" si="78"/>
        <v>2.319999999999975</v>
      </c>
      <c r="L552" s="6">
        <f t="shared" si="75"/>
        <v>2.704809954688335E-2</v>
      </c>
      <c r="M552" s="6" t="str">
        <f t="shared" si="79"/>
        <v/>
      </c>
      <c r="N552" s="6">
        <f t="shared" si="80"/>
        <v>2.704809954688335E-2</v>
      </c>
    </row>
    <row r="553" spans="5:14" hidden="1">
      <c r="E553" s="6">
        <f t="shared" si="76"/>
        <v>2.3299999999999748</v>
      </c>
      <c r="F553" s="6">
        <f t="shared" si="72"/>
        <v>2.6426485497263282E-2</v>
      </c>
      <c r="G553" s="6" t="str">
        <f t="shared" si="73"/>
        <v/>
      </c>
      <c r="H553" s="6">
        <f t="shared" si="77"/>
        <v>2.6426485497263282E-2</v>
      </c>
      <c r="I553" s="6" t="str">
        <f t="shared" ca="1" si="74"/>
        <v/>
      </c>
      <c r="K553" s="6">
        <f t="shared" si="78"/>
        <v>2.3299999999999748</v>
      </c>
      <c r="L553" s="6">
        <f t="shared" si="75"/>
        <v>2.6426485497263282E-2</v>
      </c>
      <c r="M553" s="6" t="str">
        <f t="shared" si="79"/>
        <v/>
      </c>
      <c r="N553" s="6">
        <f t="shared" si="80"/>
        <v>2.6426485497263282E-2</v>
      </c>
    </row>
    <row r="554" spans="5:14" hidden="1">
      <c r="E554" s="6">
        <f t="shared" si="76"/>
        <v>2.3399999999999745</v>
      </c>
      <c r="F554" s="6">
        <f t="shared" si="72"/>
        <v>2.581657547158922E-2</v>
      </c>
      <c r="G554" s="6" t="str">
        <f t="shared" si="73"/>
        <v/>
      </c>
      <c r="H554" s="6">
        <f t="shared" si="77"/>
        <v>2.581657547158922E-2</v>
      </c>
      <c r="I554" s="6" t="str">
        <f t="shared" ca="1" si="74"/>
        <v/>
      </c>
      <c r="K554" s="6">
        <f t="shared" si="78"/>
        <v>2.3399999999999745</v>
      </c>
      <c r="L554" s="6">
        <f t="shared" si="75"/>
        <v>2.581657547158922E-2</v>
      </c>
      <c r="M554" s="6" t="str">
        <f t="shared" si="79"/>
        <v/>
      </c>
      <c r="N554" s="6">
        <f t="shared" si="80"/>
        <v>2.581657547158922E-2</v>
      </c>
    </row>
    <row r="555" spans="5:14" hidden="1">
      <c r="E555" s="6">
        <f t="shared" si="76"/>
        <v>2.3499999999999743</v>
      </c>
      <c r="F555" s="6">
        <f t="shared" si="72"/>
        <v>2.5218219915195916E-2</v>
      </c>
      <c r="G555" s="6" t="str">
        <f t="shared" si="73"/>
        <v/>
      </c>
      <c r="H555" s="6">
        <f t="shared" si="77"/>
        <v>2.5218219915195916E-2</v>
      </c>
      <c r="I555" s="6" t="str">
        <f t="shared" ca="1" si="74"/>
        <v/>
      </c>
      <c r="K555" s="6">
        <f t="shared" si="78"/>
        <v>2.3499999999999743</v>
      </c>
      <c r="L555" s="6">
        <f t="shared" si="75"/>
        <v>2.5218219915195916E-2</v>
      </c>
      <c r="M555" s="6" t="str">
        <f t="shared" si="79"/>
        <v/>
      </c>
      <c r="N555" s="6">
        <f t="shared" si="80"/>
        <v>2.5218219915195916E-2</v>
      </c>
    </row>
    <row r="556" spans="5:14" hidden="1">
      <c r="E556" s="6">
        <f t="shared" si="76"/>
        <v>2.3599999999999741</v>
      </c>
      <c r="F556" s="6">
        <f t="shared" si="72"/>
        <v>2.4631269306384006E-2</v>
      </c>
      <c r="G556" s="6" t="str">
        <f t="shared" si="73"/>
        <v/>
      </c>
      <c r="H556" s="6">
        <f t="shared" si="77"/>
        <v>2.4631269306384006E-2</v>
      </c>
      <c r="I556" s="6" t="str">
        <f t="shared" ca="1" si="74"/>
        <v/>
      </c>
      <c r="K556" s="6">
        <f t="shared" si="78"/>
        <v>2.3599999999999741</v>
      </c>
      <c r="L556" s="6">
        <f t="shared" si="75"/>
        <v>2.4631269306384006E-2</v>
      </c>
      <c r="M556" s="6" t="str">
        <f t="shared" si="79"/>
        <v/>
      </c>
      <c r="N556" s="6">
        <f t="shared" si="80"/>
        <v>2.4631269306384006E-2</v>
      </c>
    </row>
    <row r="557" spans="5:14" hidden="1">
      <c r="E557" s="6">
        <f t="shared" si="76"/>
        <v>2.3699999999999739</v>
      </c>
      <c r="F557" s="6">
        <f t="shared" si="72"/>
        <v>2.4055574214764466E-2</v>
      </c>
      <c r="G557" s="6" t="str">
        <f t="shared" si="73"/>
        <v/>
      </c>
      <c r="H557" s="6">
        <f t="shared" si="77"/>
        <v>2.4055574214764466E-2</v>
      </c>
      <c r="I557" s="6" t="str">
        <f t="shared" ca="1" si="74"/>
        <v/>
      </c>
      <c r="K557" s="6">
        <f t="shared" si="78"/>
        <v>2.3699999999999739</v>
      </c>
      <c r="L557" s="6">
        <f t="shared" si="75"/>
        <v>2.4055574214764466E-2</v>
      </c>
      <c r="M557" s="6" t="str">
        <f t="shared" si="79"/>
        <v/>
      </c>
      <c r="N557" s="6">
        <f t="shared" si="80"/>
        <v>2.4055574214764466E-2</v>
      </c>
    </row>
    <row r="558" spans="5:14" hidden="1">
      <c r="E558" s="6">
        <f t="shared" si="76"/>
        <v>2.3799999999999737</v>
      </c>
      <c r="F558" s="6">
        <f t="shared" si="72"/>
        <v>2.3490985358202838E-2</v>
      </c>
      <c r="G558" s="6" t="str">
        <f t="shared" si="73"/>
        <v/>
      </c>
      <c r="H558" s="6">
        <f t="shared" si="77"/>
        <v>2.3490985358202838E-2</v>
      </c>
      <c r="I558" s="6" t="str">
        <f t="shared" ca="1" si="74"/>
        <v/>
      </c>
      <c r="K558" s="6">
        <f t="shared" si="78"/>
        <v>2.3799999999999737</v>
      </c>
      <c r="L558" s="6">
        <f t="shared" si="75"/>
        <v>2.3490985358202838E-2</v>
      </c>
      <c r="M558" s="6" t="str">
        <f t="shared" si="79"/>
        <v/>
      </c>
      <c r="N558" s="6">
        <f t="shared" si="80"/>
        <v>2.3490985358202838E-2</v>
      </c>
    </row>
    <row r="559" spans="5:14" hidden="1">
      <c r="E559" s="6">
        <f t="shared" si="76"/>
        <v>2.3899999999999735</v>
      </c>
      <c r="F559" s="6">
        <f t="shared" si="72"/>
        <v>2.2937353658362154E-2</v>
      </c>
      <c r="G559" s="6" t="str">
        <f t="shared" si="73"/>
        <v/>
      </c>
      <c r="H559" s="6">
        <f t="shared" si="77"/>
        <v>2.2937353658362154E-2</v>
      </c>
      <c r="I559" s="6" t="str">
        <f t="shared" ca="1" si="74"/>
        <v/>
      </c>
      <c r="K559" s="6">
        <f t="shared" si="78"/>
        <v>2.3899999999999735</v>
      </c>
      <c r="L559" s="6">
        <f t="shared" si="75"/>
        <v>2.2937353658362154E-2</v>
      </c>
      <c r="M559" s="6" t="str">
        <f t="shared" si="79"/>
        <v/>
      </c>
      <c r="N559" s="6">
        <f t="shared" si="80"/>
        <v>2.2937353658362154E-2</v>
      </c>
    </row>
    <row r="560" spans="5:14" hidden="1">
      <c r="E560" s="6">
        <f t="shared" si="76"/>
        <v>2.3999999999999733</v>
      </c>
      <c r="F560" s="6">
        <f t="shared" si="72"/>
        <v>2.2394530294844332E-2</v>
      </c>
      <c r="G560" s="6" t="str">
        <f t="shared" si="73"/>
        <v/>
      </c>
      <c r="H560" s="6">
        <f t="shared" si="77"/>
        <v>2.2394530294844332E-2</v>
      </c>
      <c r="I560" s="6" t="str">
        <f t="shared" ca="1" si="74"/>
        <v/>
      </c>
      <c r="K560" s="6">
        <f t="shared" si="78"/>
        <v>2.3999999999999733</v>
      </c>
      <c r="L560" s="6">
        <f t="shared" si="75"/>
        <v>2.2394530294844332E-2</v>
      </c>
      <c r="M560" s="6" t="str">
        <f t="shared" si="79"/>
        <v/>
      </c>
      <c r="N560" s="6">
        <f t="shared" si="80"/>
        <v>2.2394530294844332E-2</v>
      </c>
    </row>
    <row r="561" spans="5:14" hidden="1">
      <c r="E561" s="6">
        <f t="shared" si="76"/>
        <v>2.4099999999999731</v>
      </c>
      <c r="F561" s="6">
        <f t="shared" si="72"/>
        <v>2.1862366757930813E-2</v>
      </c>
      <c r="G561" s="6" t="str">
        <f t="shared" si="73"/>
        <v/>
      </c>
      <c r="H561" s="6">
        <f t="shared" si="77"/>
        <v>2.1862366757930813E-2</v>
      </c>
      <c r="I561" s="6" t="str">
        <f t="shared" ca="1" si="74"/>
        <v/>
      </c>
      <c r="K561" s="6">
        <f t="shared" si="78"/>
        <v>2.4099999999999731</v>
      </c>
      <c r="L561" s="6">
        <f t="shared" si="75"/>
        <v>2.1862366757930813E-2</v>
      </c>
      <c r="M561" s="6" t="str">
        <f t="shared" si="79"/>
        <v/>
      </c>
      <c r="N561" s="6">
        <f t="shared" si="80"/>
        <v>2.1862366757930813E-2</v>
      </c>
    </row>
    <row r="562" spans="5:14" hidden="1">
      <c r="E562" s="6">
        <f t="shared" si="76"/>
        <v>2.4199999999999728</v>
      </c>
      <c r="F562" s="6">
        <f t="shared" si="72"/>
        <v>2.1340714899924187E-2</v>
      </c>
      <c r="G562" s="6" t="str">
        <f t="shared" si="73"/>
        <v/>
      </c>
      <c r="H562" s="6">
        <f t="shared" si="77"/>
        <v>2.1340714899924187E-2</v>
      </c>
      <c r="I562" s="6" t="str">
        <f t="shared" ca="1" si="74"/>
        <v/>
      </c>
      <c r="K562" s="6">
        <f t="shared" si="78"/>
        <v>2.4199999999999728</v>
      </c>
      <c r="L562" s="6">
        <f t="shared" si="75"/>
        <v>2.1340714899924187E-2</v>
      </c>
      <c r="M562" s="6" t="str">
        <f t="shared" si="79"/>
        <v/>
      </c>
      <c r="N562" s="6">
        <f t="shared" si="80"/>
        <v>2.1340714899924187E-2</v>
      </c>
    </row>
    <row r="563" spans="5:14" hidden="1">
      <c r="E563" s="6">
        <f t="shared" si="76"/>
        <v>2.4299999999999726</v>
      </c>
      <c r="F563" s="6">
        <f t="shared" si="72"/>
        <v>2.0829426985093574E-2</v>
      </c>
      <c r="G563" s="6" t="str">
        <f t="shared" si="73"/>
        <v/>
      </c>
      <c r="H563" s="6">
        <f t="shared" si="77"/>
        <v>2.0829426985093574E-2</v>
      </c>
      <c r="I563" s="6" t="str">
        <f t="shared" ca="1" si="74"/>
        <v/>
      </c>
      <c r="K563" s="6">
        <f t="shared" si="78"/>
        <v>2.4299999999999726</v>
      </c>
      <c r="L563" s="6">
        <f t="shared" si="75"/>
        <v>2.0829426985093574E-2</v>
      </c>
      <c r="M563" s="6" t="str">
        <f t="shared" si="79"/>
        <v/>
      </c>
      <c r="N563" s="6">
        <f t="shared" si="80"/>
        <v>2.0829426985093574E-2</v>
      </c>
    </row>
    <row r="564" spans="5:14" hidden="1">
      <c r="E564" s="6">
        <f t="shared" si="76"/>
        <v>2.4399999999999724</v>
      </c>
      <c r="F564" s="6">
        <f t="shared" si="72"/>
        <v>2.0328355738227201E-2</v>
      </c>
      <c r="G564" s="6" t="str">
        <f t="shared" si="73"/>
        <v/>
      </c>
      <c r="H564" s="6">
        <f t="shared" si="77"/>
        <v>2.0328355738227201E-2</v>
      </c>
      <c r="I564" s="6" t="str">
        <f t="shared" ca="1" si="74"/>
        <v/>
      </c>
      <c r="K564" s="6">
        <f t="shared" si="78"/>
        <v>2.4399999999999724</v>
      </c>
      <c r="L564" s="6">
        <f t="shared" si="75"/>
        <v>2.0328355738227201E-2</v>
      </c>
      <c r="M564" s="6" t="str">
        <f t="shared" si="79"/>
        <v/>
      </c>
      <c r="N564" s="6">
        <f t="shared" si="80"/>
        <v>2.0328355738227201E-2</v>
      </c>
    </row>
    <row r="565" spans="5:14" hidden="1">
      <c r="E565" s="6">
        <f t="shared" si="76"/>
        <v>2.4499999999999722</v>
      </c>
      <c r="F565" s="6">
        <f t="shared" si="72"/>
        <v>1.9837354391796676E-2</v>
      </c>
      <c r="G565" s="6" t="str">
        <f t="shared" si="73"/>
        <v/>
      </c>
      <c r="H565" s="6">
        <f t="shared" si="77"/>
        <v>1.9837354391796676E-2</v>
      </c>
      <c r="I565" s="6" t="str">
        <f t="shared" ca="1" si="74"/>
        <v/>
      </c>
      <c r="K565" s="6">
        <f t="shared" si="78"/>
        <v>2.4499999999999722</v>
      </c>
      <c r="L565" s="6">
        <f t="shared" si="75"/>
        <v>1.9837354391796676E-2</v>
      </c>
      <c r="M565" s="6" t="str">
        <f t="shared" si="79"/>
        <v/>
      </c>
      <c r="N565" s="6">
        <f t="shared" si="80"/>
        <v>1.9837354391796676E-2</v>
      </c>
    </row>
    <row r="566" spans="5:14" hidden="1">
      <c r="E566" s="6">
        <f t="shared" si="76"/>
        <v>2.459999999999972</v>
      </c>
      <c r="F566" s="6">
        <f t="shared" si="72"/>
        <v>1.9356276731738294E-2</v>
      </c>
      <c r="G566" s="6" t="str">
        <f t="shared" si="73"/>
        <v/>
      </c>
      <c r="H566" s="6">
        <f t="shared" si="77"/>
        <v>1.9356276731738294E-2</v>
      </c>
      <c r="I566" s="6" t="str">
        <f t="shared" ca="1" si="74"/>
        <v/>
      </c>
      <c r="K566" s="6">
        <f t="shared" si="78"/>
        <v>2.459999999999972</v>
      </c>
      <c r="L566" s="6">
        <f t="shared" si="75"/>
        <v>1.9356276731738294E-2</v>
      </c>
      <c r="M566" s="6" t="str">
        <f t="shared" si="79"/>
        <v/>
      </c>
      <c r="N566" s="6">
        <f t="shared" si="80"/>
        <v>1.9356276731738294E-2</v>
      </c>
    </row>
    <row r="567" spans="5:14" hidden="1">
      <c r="E567" s="6">
        <f t="shared" si="76"/>
        <v>2.4699999999999718</v>
      </c>
      <c r="F567" s="6">
        <f t="shared" si="72"/>
        <v>1.8884977141857488E-2</v>
      </c>
      <c r="G567" s="6" t="str">
        <f t="shared" si="73"/>
        <v/>
      </c>
      <c r="H567" s="6">
        <f t="shared" si="77"/>
        <v>1.8884977141857488E-2</v>
      </c>
      <c r="I567" s="6" t="str">
        <f t="shared" ca="1" si="74"/>
        <v/>
      </c>
      <c r="K567" s="6">
        <f t="shared" si="78"/>
        <v>2.4699999999999718</v>
      </c>
      <c r="L567" s="6">
        <f t="shared" si="75"/>
        <v>1.8884977141857488E-2</v>
      </c>
      <c r="M567" s="6" t="str">
        <f t="shared" si="79"/>
        <v/>
      </c>
      <c r="N567" s="6">
        <f t="shared" si="80"/>
        <v>1.8884977141857488E-2</v>
      </c>
    </row>
    <row r="568" spans="5:14" hidden="1">
      <c r="E568" s="6">
        <f t="shared" si="76"/>
        <v>2.4799999999999716</v>
      </c>
      <c r="F568" s="6">
        <f t="shared" si="72"/>
        <v>1.8423310646863349E-2</v>
      </c>
      <c r="G568" s="6" t="str">
        <f t="shared" si="73"/>
        <v/>
      </c>
      <c r="H568" s="6">
        <f t="shared" si="77"/>
        <v>1.8423310646863349E-2</v>
      </c>
      <c r="I568" s="6" t="str">
        <f t="shared" ca="1" si="74"/>
        <v/>
      </c>
      <c r="K568" s="6">
        <f t="shared" si="78"/>
        <v>2.4799999999999716</v>
      </c>
      <c r="L568" s="6">
        <f t="shared" si="75"/>
        <v>1.8423310646863349E-2</v>
      </c>
      <c r="M568" s="6" t="str">
        <f t="shared" si="79"/>
        <v/>
      </c>
      <c r="N568" s="6">
        <f t="shared" si="80"/>
        <v>1.8423310646863349E-2</v>
      </c>
    </row>
    <row r="569" spans="5:14" hidden="1">
      <c r="E569" s="6">
        <f t="shared" si="76"/>
        <v>2.4899999999999713</v>
      </c>
      <c r="F569" s="6">
        <f t="shared" si="72"/>
        <v>1.7971132954040923E-2</v>
      </c>
      <c r="G569" s="6" t="str">
        <f t="shared" si="73"/>
        <v/>
      </c>
      <c r="H569" s="6">
        <f t="shared" si="77"/>
        <v>1.7971132954040923E-2</v>
      </c>
      <c r="I569" s="6" t="str">
        <f t="shared" ca="1" si="74"/>
        <v/>
      </c>
      <c r="K569" s="6">
        <f t="shared" si="78"/>
        <v>2.4899999999999713</v>
      </c>
      <c r="L569" s="6">
        <f t="shared" si="75"/>
        <v>1.7971132954040923E-2</v>
      </c>
      <c r="M569" s="6" t="str">
        <f t="shared" si="79"/>
        <v/>
      </c>
      <c r="N569" s="6">
        <f t="shared" si="80"/>
        <v>1.7971132954040923E-2</v>
      </c>
    </row>
    <row r="570" spans="5:14" hidden="1">
      <c r="E570" s="6">
        <f t="shared" si="76"/>
        <v>2.4999999999999711</v>
      </c>
      <c r="F570" s="6">
        <f t="shared" si="72"/>
        <v>1.75283004935698E-2</v>
      </c>
      <c r="G570" s="6" t="str">
        <f t="shared" si="73"/>
        <v/>
      </c>
      <c r="H570" s="6">
        <f t="shared" si="77"/>
        <v>1.75283004935698E-2</v>
      </c>
      <c r="I570" s="6" t="str">
        <f t="shared" ca="1" si="74"/>
        <v/>
      </c>
      <c r="K570" s="6">
        <f t="shared" si="78"/>
        <v>2.4999999999999711</v>
      </c>
      <c r="L570" s="6">
        <f t="shared" si="75"/>
        <v>1.75283004935698E-2</v>
      </c>
      <c r="M570" s="6" t="str">
        <f t="shared" si="79"/>
        <v/>
      </c>
      <c r="N570" s="6">
        <f t="shared" si="80"/>
        <v>1.75283004935698E-2</v>
      </c>
    </row>
    <row r="571" spans="5:14" hidden="1">
      <c r="E571" s="6">
        <f t="shared" si="76"/>
        <v>2.5099999999999709</v>
      </c>
      <c r="F571" s="6">
        <f t="shared" si="72"/>
        <v>1.7094670457498191E-2</v>
      </c>
      <c r="G571" s="6" t="str">
        <f t="shared" si="73"/>
        <v/>
      </c>
      <c r="H571" s="6">
        <f t="shared" si="77"/>
        <v>1.7094670457498191E-2</v>
      </c>
      <c r="I571" s="6" t="str">
        <f t="shared" ca="1" si="74"/>
        <v/>
      </c>
      <c r="K571" s="6">
        <f t="shared" si="78"/>
        <v>2.5099999999999709</v>
      </c>
      <c r="L571" s="6">
        <f t="shared" si="75"/>
        <v>1.7094670457498191E-2</v>
      </c>
      <c r="M571" s="6" t="str">
        <f t="shared" si="79"/>
        <v/>
      </c>
      <c r="N571" s="6">
        <f t="shared" si="80"/>
        <v>1.7094670457498191E-2</v>
      </c>
    </row>
    <row r="572" spans="5:14" hidden="1">
      <c r="E572" s="6">
        <f t="shared" si="76"/>
        <v>2.5199999999999707</v>
      </c>
      <c r="F572" s="6">
        <f t="shared" si="72"/>
        <v>1.6670100837382296E-2</v>
      </c>
      <c r="G572" s="6" t="str">
        <f t="shared" si="73"/>
        <v/>
      </c>
      <c r="H572" s="6">
        <f t="shared" si="77"/>
        <v>1.6670100837382296E-2</v>
      </c>
      <c r="I572" s="6" t="str">
        <f t="shared" ca="1" si="74"/>
        <v/>
      </c>
      <c r="K572" s="6">
        <f t="shared" si="78"/>
        <v>2.5199999999999707</v>
      </c>
      <c r="L572" s="6">
        <f t="shared" si="75"/>
        <v>1.6670100837382296E-2</v>
      </c>
      <c r="M572" s="6" t="str">
        <f t="shared" si="79"/>
        <v/>
      </c>
      <c r="N572" s="6">
        <f t="shared" si="80"/>
        <v>1.6670100837382296E-2</v>
      </c>
    </row>
    <row r="573" spans="5:14" hidden="1">
      <c r="E573" s="6">
        <f t="shared" si="76"/>
        <v>2.5299999999999705</v>
      </c>
      <c r="F573" s="6">
        <f t="shared" si="72"/>
        <v>1.6254450460601713E-2</v>
      </c>
      <c r="G573" s="6" t="str">
        <f t="shared" si="73"/>
        <v/>
      </c>
      <c r="H573" s="6">
        <f t="shared" si="77"/>
        <v>1.6254450460601713E-2</v>
      </c>
      <c r="I573" s="6" t="str">
        <f t="shared" ca="1" si="74"/>
        <v/>
      </c>
      <c r="K573" s="6">
        <f t="shared" si="78"/>
        <v>2.5299999999999705</v>
      </c>
      <c r="L573" s="6">
        <f t="shared" si="75"/>
        <v>1.6254450460601713E-2</v>
      </c>
      <c r="M573" s="6" t="str">
        <f t="shared" si="79"/>
        <v/>
      </c>
      <c r="N573" s="6">
        <f t="shared" si="80"/>
        <v>1.6254450460601713E-2</v>
      </c>
    </row>
    <row r="574" spans="5:14" hidden="1">
      <c r="E574" s="6">
        <f t="shared" si="76"/>
        <v>2.5399999999999703</v>
      </c>
      <c r="F574" s="6">
        <f t="shared" si="72"/>
        <v>1.5847579025362015E-2</v>
      </c>
      <c r="G574" s="6" t="str">
        <f t="shared" si="73"/>
        <v/>
      </c>
      <c r="H574" s="6">
        <f t="shared" si="77"/>
        <v>1.5847579025362015E-2</v>
      </c>
      <c r="I574" s="6" t="str">
        <f t="shared" ca="1" si="74"/>
        <v/>
      </c>
      <c r="K574" s="6">
        <f t="shared" si="78"/>
        <v>2.5399999999999703</v>
      </c>
      <c r="L574" s="6">
        <f t="shared" si="75"/>
        <v>1.5847579025362015E-2</v>
      </c>
      <c r="M574" s="6" t="str">
        <f t="shared" si="79"/>
        <v/>
      </c>
      <c r="N574" s="6">
        <f t="shared" si="80"/>
        <v>1.5847579025362015E-2</v>
      </c>
    </row>
    <row r="575" spans="5:14" hidden="1">
      <c r="E575" s="6">
        <f t="shared" si="76"/>
        <v>2.5499999999999701</v>
      </c>
      <c r="F575" s="6">
        <f t="shared" si="72"/>
        <v>1.5449347134396347E-2</v>
      </c>
      <c r="G575" s="6" t="str">
        <f t="shared" si="73"/>
        <v/>
      </c>
      <c r="H575" s="6">
        <f t="shared" si="77"/>
        <v>1.5449347134396347E-2</v>
      </c>
      <c r="I575" s="6" t="str">
        <f t="shared" ca="1" si="74"/>
        <v/>
      </c>
      <c r="K575" s="6">
        <f t="shared" si="78"/>
        <v>2.5499999999999701</v>
      </c>
      <c r="L575" s="6">
        <f t="shared" si="75"/>
        <v>1.5449347134396347E-2</v>
      </c>
      <c r="M575" s="6" t="str">
        <f t="shared" si="79"/>
        <v/>
      </c>
      <c r="N575" s="6">
        <f t="shared" si="80"/>
        <v>1.5449347134396347E-2</v>
      </c>
    </row>
    <row r="576" spans="5:14" hidden="1">
      <c r="E576" s="6">
        <f t="shared" si="76"/>
        <v>2.5599999999999699</v>
      </c>
      <c r="F576" s="6">
        <f t="shared" si="72"/>
        <v>1.5059616327378615E-2</v>
      </c>
      <c r="G576" s="6" t="str">
        <f t="shared" si="73"/>
        <v/>
      </c>
      <c r="H576" s="6">
        <f t="shared" si="77"/>
        <v>1.5059616327378615E-2</v>
      </c>
      <c r="I576" s="6" t="str">
        <f t="shared" ca="1" si="74"/>
        <v/>
      </c>
      <c r="K576" s="6">
        <f t="shared" si="78"/>
        <v>2.5599999999999699</v>
      </c>
      <c r="L576" s="6">
        <f t="shared" si="75"/>
        <v>1.5059616327378615E-2</v>
      </c>
      <c r="M576" s="6" t="str">
        <f t="shared" si="79"/>
        <v/>
      </c>
      <c r="N576" s="6">
        <f t="shared" si="80"/>
        <v>1.5059616327378615E-2</v>
      </c>
    </row>
    <row r="577" spans="5:14" hidden="1">
      <c r="E577" s="6">
        <f t="shared" si="76"/>
        <v>2.5699999999999696</v>
      </c>
      <c r="F577" s="6">
        <f t="shared" si="72"/>
        <v>1.4678249112061179E-2</v>
      </c>
      <c r="G577" s="6" t="str">
        <f t="shared" si="73"/>
        <v/>
      </c>
      <c r="H577" s="6">
        <f t="shared" si="77"/>
        <v>1.4678249112061179E-2</v>
      </c>
      <c r="I577" s="6" t="str">
        <f t="shared" ca="1" si="74"/>
        <v/>
      </c>
      <c r="K577" s="6">
        <f t="shared" si="78"/>
        <v>2.5699999999999696</v>
      </c>
      <c r="L577" s="6">
        <f t="shared" si="75"/>
        <v>1.4678249112061179E-2</v>
      </c>
      <c r="M577" s="6" t="str">
        <f t="shared" si="79"/>
        <v/>
      </c>
      <c r="N577" s="6">
        <f t="shared" si="80"/>
        <v>1.4678249112061179E-2</v>
      </c>
    </row>
    <row r="578" spans="5:14" hidden="1">
      <c r="E578" s="6">
        <f t="shared" si="76"/>
        <v>2.5799999999999694</v>
      </c>
      <c r="F578" s="6">
        <f t="shared" si="72"/>
        <v>1.4305108994150819E-2</v>
      </c>
      <c r="G578" s="6" t="str">
        <f t="shared" si="73"/>
        <v/>
      </c>
      <c r="H578" s="6">
        <f t="shared" si="77"/>
        <v>1.4305108994150819E-2</v>
      </c>
      <c r="I578" s="6" t="str">
        <f t="shared" ca="1" si="74"/>
        <v/>
      </c>
      <c r="K578" s="6">
        <f t="shared" si="78"/>
        <v>2.5799999999999694</v>
      </c>
      <c r="L578" s="6">
        <f t="shared" si="75"/>
        <v>1.4305108994150819E-2</v>
      </c>
      <c r="M578" s="6" t="str">
        <f t="shared" si="79"/>
        <v/>
      </c>
      <c r="N578" s="6">
        <f t="shared" si="80"/>
        <v>1.4305108994150819E-2</v>
      </c>
    </row>
    <row r="579" spans="5:14" hidden="1">
      <c r="E579" s="6">
        <f t="shared" si="76"/>
        <v>2.5899999999999692</v>
      </c>
      <c r="F579" s="6">
        <f t="shared" si="72"/>
        <v>1.3940060505936927E-2</v>
      </c>
      <c r="G579" s="6" t="str">
        <f t="shared" si="73"/>
        <v/>
      </c>
      <c r="H579" s="6">
        <f t="shared" si="77"/>
        <v>1.3940060505936927E-2</v>
      </c>
      <c r="I579" s="6" t="str">
        <f t="shared" ca="1" si="74"/>
        <v/>
      </c>
      <c r="K579" s="6">
        <f t="shared" si="78"/>
        <v>2.5899999999999692</v>
      </c>
      <c r="L579" s="6">
        <f t="shared" si="75"/>
        <v>1.3940060505936927E-2</v>
      </c>
      <c r="M579" s="6" t="str">
        <f t="shared" si="79"/>
        <v/>
      </c>
      <c r="N579" s="6">
        <f t="shared" si="80"/>
        <v>1.3940060505936927E-2</v>
      </c>
    </row>
    <row r="580" spans="5:14" hidden="1">
      <c r="E580" s="6">
        <f t="shared" si="76"/>
        <v>2.599999999999969</v>
      </c>
      <c r="F580" s="6">
        <f t="shared" si="72"/>
        <v>1.3582969233686713E-2</v>
      </c>
      <c r="G580" s="6" t="str">
        <f t="shared" si="73"/>
        <v/>
      </c>
      <c r="H580" s="6">
        <f t="shared" si="77"/>
        <v>1.3582969233686713E-2</v>
      </c>
      <c r="I580" s="6" t="str">
        <f t="shared" ca="1" si="74"/>
        <v/>
      </c>
      <c r="K580" s="6">
        <f t="shared" si="78"/>
        <v>2.599999999999969</v>
      </c>
      <c r="L580" s="6">
        <f t="shared" si="75"/>
        <v>1.3582969233686713E-2</v>
      </c>
      <c r="M580" s="6" t="str">
        <f t="shared" si="79"/>
        <v/>
      </c>
      <c r="N580" s="6">
        <f t="shared" si="80"/>
        <v>1.3582969233686713E-2</v>
      </c>
    </row>
    <row r="581" spans="5:14" hidden="1">
      <c r="E581" s="6">
        <f t="shared" si="76"/>
        <v>2.6099999999999688</v>
      </c>
      <c r="F581" s="6">
        <f t="shared" si="72"/>
        <v>1.3233701843822443E-2</v>
      </c>
      <c r="G581" s="6" t="str">
        <f t="shared" si="73"/>
        <v/>
      </c>
      <c r="H581" s="6">
        <f t="shared" si="77"/>
        <v>1.3233701843822443E-2</v>
      </c>
      <c r="I581" s="6" t="str">
        <f t="shared" ca="1" si="74"/>
        <v/>
      </c>
      <c r="K581" s="6">
        <f t="shared" si="78"/>
        <v>2.6099999999999688</v>
      </c>
      <c r="L581" s="6">
        <f t="shared" si="75"/>
        <v>1.3233701843822443E-2</v>
      </c>
      <c r="M581" s="6" t="str">
        <f t="shared" si="79"/>
        <v/>
      </c>
      <c r="N581" s="6">
        <f t="shared" si="80"/>
        <v>1.3233701843822443E-2</v>
      </c>
    </row>
    <row r="582" spans="5:14" hidden="1">
      <c r="E582" s="6">
        <f t="shared" si="76"/>
        <v>2.6199999999999686</v>
      </c>
      <c r="F582" s="6">
        <f t="shared" si="72"/>
        <v>1.2892126107896369E-2</v>
      </c>
      <c r="G582" s="6" t="str">
        <f t="shared" si="73"/>
        <v/>
      </c>
      <c r="H582" s="6">
        <f t="shared" si="77"/>
        <v>1.2892126107896369E-2</v>
      </c>
      <c r="I582" s="6" t="str">
        <f t="shared" ca="1" si="74"/>
        <v/>
      </c>
      <c r="K582" s="6">
        <f t="shared" si="78"/>
        <v>2.6199999999999686</v>
      </c>
      <c r="L582" s="6">
        <f t="shared" si="75"/>
        <v>1.2892126107896369E-2</v>
      </c>
      <c r="M582" s="6" t="str">
        <f t="shared" si="79"/>
        <v/>
      </c>
      <c r="N582" s="6">
        <f t="shared" si="80"/>
        <v>1.2892126107896369E-2</v>
      </c>
    </row>
    <row r="583" spans="5:14" hidden="1">
      <c r="E583" s="6">
        <f t="shared" si="76"/>
        <v>2.6299999999999684</v>
      </c>
      <c r="F583" s="6">
        <f t="shared" si="72"/>
        <v>1.255811092637925E-2</v>
      </c>
      <c r="G583" s="6" t="str">
        <f t="shared" si="73"/>
        <v/>
      </c>
      <c r="H583" s="6">
        <f t="shared" si="77"/>
        <v>1.255811092637925E-2</v>
      </c>
      <c r="I583" s="6" t="str">
        <f t="shared" ca="1" si="74"/>
        <v/>
      </c>
      <c r="K583" s="6">
        <f t="shared" si="78"/>
        <v>2.6299999999999684</v>
      </c>
      <c r="L583" s="6">
        <f t="shared" si="75"/>
        <v>1.255811092637925E-2</v>
      </c>
      <c r="M583" s="6" t="str">
        <f t="shared" si="79"/>
        <v/>
      </c>
      <c r="N583" s="6">
        <f t="shared" si="80"/>
        <v>1.255811092637925E-2</v>
      </c>
    </row>
    <row r="584" spans="5:14" hidden="1">
      <c r="E584" s="6">
        <f t="shared" si="76"/>
        <v>2.6399999999999681</v>
      </c>
      <c r="F584" s="6">
        <f t="shared" si="72"/>
        <v>1.2231526351279002E-2</v>
      </c>
      <c r="G584" s="6" t="str">
        <f t="shared" si="73"/>
        <v/>
      </c>
      <c r="H584" s="6">
        <f t="shared" si="77"/>
        <v>1.2231526351279002E-2</v>
      </c>
      <c r="I584" s="6" t="str">
        <f t="shared" ca="1" si="74"/>
        <v/>
      </c>
      <c r="K584" s="6">
        <f t="shared" si="78"/>
        <v>2.6399999999999681</v>
      </c>
      <c r="L584" s="6">
        <f t="shared" si="75"/>
        <v>1.2231526351279002E-2</v>
      </c>
      <c r="M584" s="6" t="str">
        <f t="shared" si="79"/>
        <v/>
      </c>
      <c r="N584" s="6">
        <f t="shared" si="80"/>
        <v>1.2231526351279002E-2</v>
      </c>
    </row>
    <row r="585" spans="5:14" hidden="1">
      <c r="E585" s="6">
        <f t="shared" si="76"/>
        <v>2.6499999999999679</v>
      </c>
      <c r="F585" s="6">
        <f t="shared" si="72"/>
        <v>1.1912243607606189E-2</v>
      </c>
      <c r="G585" s="6" t="str">
        <f t="shared" si="73"/>
        <v/>
      </c>
      <c r="H585" s="6">
        <f t="shared" si="77"/>
        <v>1.1912243607606189E-2</v>
      </c>
      <c r="I585" s="6" t="str">
        <f t="shared" ca="1" si="74"/>
        <v/>
      </c>
      <c r="K585" s="6">
        <f t="shared" si="78"/>
        <v>2.6499999999999679</v>
      </c>
      <c r="L585" s="6">
        <f t="shared" si="75"/>
        <v>1.1912243607606189E-2</v>
      </c>
      <c r="M585" s="6" t="str">
        <f t="shared" si="79"/>
        <v/>
      </c>
      <c r="N585" s="6">
        <f t="shared" si="80"/>
        <v>1.1912243607606189E-2</v>
      </c>
    </row>
    <row r="586" spans="5:14" hidden="1">
      <c r="E586" s="6">
        <f t="shared" si="76"/>
        <v>2.6599999999999677</v>
      </c>
      <c r="F586" s="6">
        <f t="shared" si="72"/>
        <v>1.160013511370356E-2</v>
      </c>
      <c r="G586" s="6" t="str">
        <f t="shared" si="73"/>
        <v/>
      </c>
      <c r="H586" s="6">
        <f t="shared" si="77"/>
        <v>1.160013511370356E-2</v>
      </c>
      <c r="I586" s="6" t="str">
        <f t="shared" ca="1" si="74"/>
        <v/>
      </c>
      <c r="K586" s="6">
        <f t="shared" si="78"/>
        <v>2.6599999999999677</v>
      </c>
      <c r="L586" s="6">
        <f t="shared" si="75"/>
        <v>1.160013511370356E-2</v>
      </c>
      <c r="M586" s="6" t="str">
        <f t="shared" si="79"/>
        <v/>
      </c>
      <c r="N586" s="6">
        <f t="shared" si="80"/>
        <v>1.160013511370356E-2</v>
      </c>
    </row>
    <row r="587" spans="5:14" hidden="1">
      <c r="E587" s="6">
        <f t="shared" si="76"/>
        <v>2.6699999999999675</v>
      </c>
      <c r="F587" s="6">
        <f t="shared" si="72"/>
        <v>1.1295074500457114E-2</v>
      </c>
      <c r="G587" s="6" t="str">
        <f t="shared" si="73"/>
        <v/>
      </c>
      <c r="H587" s="6">
        <f t="shared" si="77"/>
        <v>1.1295074500457114E-2</v>
      </c>
      <c r="I587" s="6" t="str">
        <f t="shared" ca="1" si="74"/>
        <v/>
      </c>
      <c r="K587" s="6">
        <f t="shared" si="78"/>
        <v>2.6699999999999675</v>
      </c>
      <c r="L587" s="6">
        <f t="shared" si="75"/>
        <v>1.1295074500457114E-2</v>
      </c>
      <c r="M587" s="6" t="str">
        <f t="shared" si="79"/>
        <v/>
      </c>
      <c r="N587" s="6">
        <f t="shared" si="80"/>
        <v>1.1295074500457114E-2</v>
      </c>
    </row>
    <row r="588" spans="5:14" hidden="1">
      <c r="E588" s="6">
        <f t="shared" si="76"/>
        <v>2.6799999999999673</v>
      </c>
      <c r="F588" s="6">
        <f t="shared" si="72"/>
        <v>1.0996936629406543E-2</v>
      </c>
      <c r="G588" s="6" t="str">
        <f t="shared" si="73"/>
        <v/>
      </c>
      <c r="H588" s="6">
        <f t="shared" si="77"/>
        <v>1.0996936629406543E-2</v>
      </c>
      <c r="I588" s="6" t="str">
        <f t="shared" ca="1" si="74"/>
        <v/>
      </c>
      <c r="K588" s="6">
        <f t="shared" si="78"/>
        <v>2.6799999999999673</v>
      </c>
      <c r="L588" s="6">
        <f t="shared" si="75"/>
        <v>1.0996936629406543E-2</v>
      </c>
      <c r="M588" s="6" t="str">
        <f t="shared" si="79"/>
        <v/>
      </c>
      <c r="N588" s="6">
        <f t="shared" si="80"/>
        <v>1.0996936629406543E-2</v>
      </c>
    </row>
    <row r="589" spans="5:14" hidden="1">
      <c r="E589" s="6">
        <f t="shared" si="76"/>
        <v>2.6899999999999671</v>
      </c>
      <c r="F589" s="6">
        <f t="shared" si="72"/>
        <v>1.0705597609773132E-2</v>
      </c>
      <c r="G589" s="6" t="str">
        <f t="shared" si="73"/>
        <v/>
      </c>
      <c r="H589" s="6">
        <f t="shared" si="77"/>
        <v>1.0705597609773132E-2</v>
      </c>
      <c r="I589" s="6" t="str">
        <f t="shared" ca="1" si="74"/>
        <v/>
      </c>
      <c r="K589" s="6">
        <f t="shared" si="78"/>
        <v>2.6899999999999671</v>
      </c>
      <c r="L589" s="6">
        <f t="shared" si="75"/>
        <v>1.0705597609773132E-2</v>
      </c>
      <c r="M589" s="6" t="str">
        <f t="shared" si="79"/>
        <v/>
      </c>
      <c r="N589" s="6">
        <f t="shared" si="80"/>
        <v>1.0705597609773132E-2</v>
      </c>
    </row>
    <row r="590" spans="5:14" hidden="1">
      <c r="E590" s="6">
        <f t="shared" si="76"/>
        <v>2.6999999999999669</v>
      </c>
      <c r="F590" s="6">
        <f t="shared" si="72"/>
        <v>1.0420934814423525E-2</v>
      </c>
      <c r="G590" s="6" t="str">
        <f t="shared" si="73"/>
        <v/>
      </c>
      <c r="H590" s="6">
        <f t="shared" si="77"/>
        <v>1.0420934814423525E-2</v>
      </c>
      <c r="I590" s="6" t="str">
        <f t="shared" ca="1" si="74"/>
        <v/>
      </c>
      <c r="K590" s="6">
        <f t="shared" si="78"/>
        <v>2.6999999999999669</v>
      </c>
      <c r="L590" s="6">
        <f t="shared" si="75"/>
        <v>1.0420934814423525E-2</v>
      </c>
      <c r="M590" s="6" t="str">
        <f t="shared" si="79"/>
        <v/>
      </c>
      <c r="N590" s="6">
        <f t="shared" si="80"/>
        <v>1.0420934814423525E-2</v>
      </c>
    </row>
    <row r="591" spans="5:14" hidden="1">
      <c r="E591" s="6">
        <f t="shared" si="76"/>
        <v>2.7099999999999667</v>
      </c>
      <c r="F591" s="6">
        <f t="shared" si="72"/>
        <v>1.0142826894787996E-2</v>
      </c>
      <c r="G591" s="6" t="str">
        <f t="shared" si="73"/>
        <v/>
      </c>
      <c r="H591" s="6">
        <f t="shared" si="77"/>
        <v>1.0142826894787996E-2</v>
      </c>
      <c r="I591" s="6" t="str">
        <f t="shared" ca="1" si="74"/>
        <v/>
      </c>
      <c r="K591" s="6">
        <f t="shared" si="78"/>
        <v>2.7099999999999667</v>
      </c>
      <c r="L591" s="6">
        <f t="shared" si="75"/>
        <v>1.0142826894787996E-2</v>
      </c>
      <c r="M591" s="6" t="str">
        <f t="shared" si="79"/>
        <v/>
      </c>
      <c r="N591" s="6">
        <f t="shared" si="80"/>
        <v>1.0142826894787996E-2</v>
      </c>
    </row>
    <row r="592" spans="5:14" hidden="1">
      <c r="E592" s="6">
        <f t="shared" si="76"/>
        <v>2.7199999999999664</v>
      </c>
      <c r="F592" s="6">
        <f t="shared" si="72"/>
        <v>9.8711537947520391E-3</v>
      </c>
      <c r="G592" s="6" t="str">
        <f t="shared" si="73"/>
        <v/>
      </c>
      <c r="H592" s="6">
        <f t="shared" si="77"/>
        <v>9.8711537947520391E-3</v>
      </c>
      <c r="I592" s="6" t="str">
        <f t="shared" ca="1" si="74"/>
        <v/>
      </c>
      <c r="K592" s="6">
        <f t="shared" si="78"/>
        <v>2.7199999999999664</v>
      </c>
      <c r="L592" s="6">
        <f t="shared" si="75"/>
        <v>9.8711537947520391E-3</v>
      </c>
      <c r="M592" s="6" t="str">
        <f t="shared" si="79"/>
        <v/>
      </c>
      <c r="N592" s="6">
        <f t="shared" si="80"/>
        <v>9.8711537947520391E-3</v>
      </c>
    </row>
    <row r="593" spans="5:14" hidden="1">
      <c r="E593" s="6">
        <f t="shared" si="76"/>
        <v>2.7299999999999662</v>
      </c>
      <c r="F593" s="6">
        <f t="shared" si="72"/>
        <v>9.6057967635404702E-3</v>
      </c>
      <c r="G593" s="6" t="str">
        <f t="shared" si="73"/>
        <v/>
      </c>
      <c r="H593" s="6">
        <f t="shared" si="77"/>
        <v>9.6057967635404702E-3</v>
      </c>
      <c r="I593" s="6" t="str">
        <f t="shared" ca="1" si="74"/>
        <v/>
      </c>
      <c r="K593" s="6">
        <f t="shared" si="78"/>
        <v>2.7299999999999662</v>
      </c>
      <c r="L593" s="6">
        <f t="shared" si="75"/>
        <v>9.6057967635404702E-3</v>
      </c>
      <c r="M593" s="6" t="str">
        <f t="shared" si="79"/>
        <v/>
      </c>
      <c r="N593" s="6">
        <f t="shared" si="80"/>
        <v>9.6057967635404702E-3</v>
      </c>
    </row>
    <row r="594" spans="5:14" hidden="1">
      <c r="E594" s="6">
        <f t="shared" si="76"/>
        <v>2.739999999999966</v>
      </c>
      <c r="F594" s="6">
        <f t="shared" si="72"/>
        <v>9.3466383676131595E-3</v>
      </c>
      <c r="G594" s="6" t="str">
        <f t="shared" si="73"/>
        <v/>
      </c>
      <c r="H594" s="6">
        <f t="shared" si="77"/>
        <v>9.3466383676131595E-3</v>
      </c>
      <c r="I594" s="6" t="str">
        <f t="shared" ca="1" si="74"/>
        <v/>
      </c>
      <c r="K594" s="6">
        <f t="shared" si="78"/>
        <v>2.739999999999966</v>
      </c>
      <c r="L594" s="6">
        <f t="shared" si="75"/>
        <v>9.3466383676131595E-3</v>
      </c>
      <c r="M594" s="6" t="str">
        <f t="shared" si="79"/>
        <v/>
      </c>
      <c r="N594" s="6">
        <f t="shared" si="80"/>
        <v>9.3466383676131595E-3</v>
      </c>
    </row>
    <row r="595" spans="5:14" hidden="1">
      <c r="E595" s="6">
        <f t="shared" si="76"/>
        <v>2.7499999999999658</v>
      </c>
      <c r="F595" s="6">
        <f t="shared" si="72"/>
        <v>9.0935625015919098E-3</v>
      </c>
      <c r="G595" s="6" t="str">
        <f t="shared" si="73"/>
        <v/>
      </c>
      <c r="H595" s="6">
        <f t="shared" si="77"/>
        <v>9.0935625015919098E-3</v>
      </c>
      <c r="I595" s="6" t="str">
        <f t="shared" ca="1" si="74"/>
        <v/>
      </c>
      <c r="K595" s="6">
        <f t="shared" si="78"/>
        <v>2.7499999999999658</v>
      </c>
      <c r="L595" s="6">
        <f t="shared" si="75"/>
        <v>9.0935625015919098E-3</v>
      </c>
      <c r="M595" s="6" t="str">
        <f t="shared" si="79"/>
        <v/>
      </c>
      <c r="N595" s="6">
        <f t="shared" si="80"/>
        <v>9.0935625015919098E-3</v>
      </c>
    </row>
    <row r="596" spans="5:14" hidden="1">
      <c r="E596" s="6">
        <f t="shared" si="76"/>
        <v>2.7599999999999656</v>
      </c>
      <c r="F596" s="6">
        <f t="shared" ref="F596:F620" si="81">_xlfn.NORM.S.DIST(E596,0)</f>
        <v>8.8464543982380642E-3</v>
      </c>
      <c r="G596" s="6" t="str">
        <f t="shared" ref="G596:G620" si="82">IF(E596&lt;-$G$19,F596,"")</f>
        <v/>
      </c>
      <c r="H596" s="6">
        <f t="shared" si="77"/>
        <v>8.8464543982380642E-3</v>
      </c>
      <c r="I596" s="6" t="str">
        <f t="shared" ref="I596:I619" ca="1" si="83">IF(AND(E596&lt;=$E$13+0.05,E597&gt;=$E$13),F596,"")</f>
        <v/>
      </c>
      <c r="K596" s="6">
        <f t="shared" si="78"/>
        <v>2.7599999999999656</v>
      </c>
      <c r="L596" s="6">
        <f t="shared" ref="L596:L620" si="84">_xlfn.NORM.S.DIST(K596,0)</f>
        <v>8.8464543982380642E-3</v>
      </c>
      <c r="M596" s="6" t="str">
        <f t="shared" si="79"/>
        <v/>
      </c>
      <c r="N596" s="6">
        <f t="shared" si="80"/>
        <v>8.8464543982380642E-3</v>
      </c>
    </row>
    <row r="597" spans="5:14" hidden="1">
      <c r="E597" s="6">
        <f t="shared" ref="E597:E620" si="85">E596+0.01</f>
        <v>2.7699999999999654</v>
      </c>
      <c r="F597" s="6">
        <f t="shared" si="81"/>
        <v>8.6052006375004989E-3</v>
      </c>
      <c r="G597" s="6" t="str">
        <f t="shared" si="82"/>
        <v/>
      </c>
      <c r="H597" s="6">
        <f t="shared" ref="H597:H620" si="86">IF(E597&gt;$G$19,F597,"")</f>
        <v>8.6052006375004989E-3</v>
      </c>
      <c r="I597" s="6" t="str">
        <f t="shared" ca="1" si="83"/>
        <v/>
      </c>
      <c r="K597" s="6">
        <f t="shared" ref="K597:K620" si="87">K596+0.01</f>
        <v>2.7699999999999654</v>
      </c>
      <c r="L597" s="6">
        <f t="shared" si="84"/>
        <v>8.6052006375004989E-3</v>
      </c>
      <c r="M597" s="6" t="str">
        <f t="shared" ref="M597:M620" si="88">IF(K597&lt;-$M$19,L597,"")</f>
        <v/>
      </c>
      <c r="N597" s="6">
        <f t="shared" ref="N597:N620" si="89">IF(K597&gt;$M$19,L597,"")</f>
        <v>8.6052006375004989E-3</v>
      </c>
    </row>
    <row r="598" spans="5:14" hidden="1">
      <c r="E598" s="6">
        <f t="shared" si="85"/>
        <v>2.7799999999999652</v>
      </c>
      <c r="F598" s="6">
        <f t="shared" si="81"/>
        <v>8.3696891546538397E-3</v>
      </c>
      <c r="G598" s="6" t="str">
        <f t="shared" si="82"/>
        <v/>
      </c>
      <c r="H598" s="6">
        <f t="shared" si="86"/>
        <v>8.3696891546538397E-3</v>
      </c>
      <c r="I598" s="6" t="str">
        <f t="shared" ca="1" si="83"/>
        <v/>
      </c>
      <c r="K598" s="6">
        <f t="shared" si="87"/>
        <v>2.7799999999999652</v>
      </c>
      <c r="L598" s="6">
        <f t="shared" si="84"/>
        <v>8.3696891546538397E-3</v>
      </c>
      <c r="M598" s="6" t="str">
        <f t="shared" si="88"/>
        <v/>
      </c>
      <c r="N598" s="6">
        <f t="shared" si="89"/>
        <v>8.3696891546538397E-3</v>
      </c>
    </row>
    <row r="599" spans="5:14" hidden="1">
      <c r="E599" s="6">
        <f t="shared" si="85"/>
        <v>2.789999999999965</v>
      </c>
      <c r="F599" s="6">
        <f t="shared" si="81"/>
        <v>8.1398092475468212E-3</v>
      </c>
      <c r="G599" s="6" t="str">
        <f t="shared" si="82"/>
        <v/>
      </c>
      <c r="H599" s="6">
        <f t="shared" si="86"/>
        <v>8.1398092475468212E-3</v>
      </c>
      <c r="I599" s="6" t="str">
        <f t="shared" ca="1" si="83"/>
        <v/>
      </c>
      <c r="K599" s="6">
        <f t="shared" si="87"/>
        <v>2.789999999999965</v>
      </c>
      <c r="L599" s="6">
        <f t="shared" si="84"/>
        <v>8.1398092475468212E-3</v>
      </c>
      <c r="M599" s="6" t="str">
        <f t="shared" si="88"/>
        <v/>
      </c>
      <c r="N599" s="6">
        <f t="shared" si="89"/>
        <v>8.1398092475468212E-3</v>
      </c>
    </row>
    <row r="600" spans="5:14" hidden="1">
      <c r="E600" s="6">
        <f t="shared" si="85"/>
        <v>2.7999999999999647</v>
      </c>
      <c r="F600" s="6">
        <f t="shared" si="81"/>
        <v>7.915451582980744E-3</v>
      </c>
      <c r="G600" s="6" t="str">
        <f t="shared" si="82"/>
        <v/>
      </c>
      <c r="H600" s="6">
        <f t="shared" si="86"/>
        <v>7.915451582980744E-3</v>
      </c>
      <c r="I600" s="6" t="str">
        <f t="shared" ca="1" si="83"/>
        <v/>
      </c>
      <c r="K600" s="6">
        <f t="shared" si="87"/>
        <v>2.7999999999999647</v>
      </c>
      <c r="L600" s="6">
        <f t="shared" si="84"/>
        <v>7.915451582980744E-3</v>
      </c>
      <c r="M600" s="6" t="str">
        <f t="shared" si="88"/>
        <v/>
      </c>
      <c r="N600" s="6">
        <f t="shared" si="89"/>
        <v>7.915451582980744E-3</v>
      </c>
    </row>
    <row r="601" spans="5:14" hidden="1">
      <c r="E601" s="6">
        <f t="shared" si="85"/>
        <v>2.8099999999999645</v>
      </c>
      <c r="F601" s="6">
        <f t="shared" si="81"/>
        <v>7.6965082022380912E-3</v>
      </c>
      <c r="G601" s="6" t="str">
        <f t="shared" si="82"/>
        <v/>
      </c>
      <c r="H601" s="6">
        <f t="shared" si="86"/>
        <v>7.6965082022380912E-3</v>
      </c>
      <c r="I601" s="6" t="str">
        <f t="shared" ca="1" si="83"/>
        <v/>
      </c>
      <c r="K601" s="6">
        <f t="shared" si="87"/>
        <v>2.8099999999999645</v>
      </c>
      <c r="L601" s="6">
        <f t="shared" si="84"/>
        <v>7.6965082022380912E-3</v>
      </c>
      <c r="M601" s="6" t="str">
        <f t="shared" si="88"/>
        <v/>
      </c>
      <c r="N601" s="6">
        <f t="shared" si="89"/>
        <v>7.6965082022380912E-3</v>
      </c>
    </row>
    <row r="602" spans="5:14" hidden="1">
      <c r="E602" s="6">
        <f t="shared" si="85"/>
        <v>2.8199999999999643</v>
      </c>
      <c r="F602" s="6">
        <f t="shared" si="81"/>
        <v>7.4828725257813141E-3</v>
      </c>
      <c r="G602" s="6" t="str">
        <f t="shared" si="82"/>
        <v/>
      </c>
      <c r="H602" s="6">
        <f t="shared" si="86"/>
        <v>7.4828725257813141E-3</v>
      </c>
      <c r="I602" s="6" t="str">
        <f t="shared" ca="1" si="83"/>
        <v/>
      </c>
      <c r="K602" s="6">
        <f t="shared" si="87"/>
        <v>2.8199999999999643</v>
      </c>
      <c r="L602" s="6">
        <f t="shared" si="84"/>
        <v>7.4828725257813141E-3</v>
      </c>
      <c r="M602" s="6" t="str">
        <f t="shared" si="88"/>
        <v/>
      </c>
      <c r="N602" s="6">
        <f t="shared" si="89"/>
        <v>7.4828725257813141E-3</v>
      </c>
    </row>
    <row r="603" spans="5:14" hidden="1">
      <c r="E603" s="6">
        <f t="shared" si="85"/>
        <v>2.8299999999999641</v>
      </c>
      <c r="F603" s="6">
        <f t="shared" si="81"/>
        <v>7.2744393571419598E-3</v>
      </c>
      <c r="G603" s="6" t="str">
        <f t="shared" si="82"/>
        <v/>
      </c>
      <c r="H603" s="6">
        <f t="shared" si="86"/>
        <v>7.2744393571419598E-3</v>
      </c>
      <c r="I603" s="6" t="str">
        <f t="shared" ca="1" si="83"/>
        <v/>
      </c>
      <c r="K603" s="6">
        <f t="shared" si="87"/>
        <v>2.8299999999999641</v>
      </c>
      <c r="L603" s="6">
        <f t="shared" si="84"/>
        <v>7.2744393571419598E-3</v>
      </c>
      <c r="M603" s="6" t="str">
        <f t="shared" si="88"/>
        <v/>
      </c>
      <c r="N603" s="6">
        <f t="shared" si="89"/>
        <v>7.2744393571419598E-3</v>
      </c>
    </row>
    <row r="604" spans="5:14" hidden="1">
      <c r="E604" s="6">
        <f t="shared" si="85"/>
        <v>2.8399999999999639</v>
      </c>
      <c r="F604" s="6">
        <f t="shared" si="81"/>
        <v>7.0711048860201712E-3</v>
      </c>
      <c r="G604" s="6" t="str">
        <f t="shared" si="82"/>
        <v/>
      </c>
      <c r="H604" s="6">
        <f t="shared" si="86"/>
        <v>7.0711048860201712E-3</v>
      </c>
      <c r="I604" s="6" t="str">
        <f t="shared" ca="1" si="83"/>
        <v/>
      </c>
      <c r="K604" s="6">
        <f t="shared" si="87"/>
        <v>2.8399999999999639</v>
      </c>
      <c r="L604" s="6">
        <f t="shared" si="84"/>
        <v>7.0711048860201712E-3</v>
      </c>
      <c r="M604" s="6" t="str">
        <f t="shared" si="88"/>
        <v/>
      </c>
      <c r="N604" s="6">
        <f t="shared" si="89"/>
        <v>7.0711048860201712E-3</v>
      </c>
    </row>
    <row r="605" spans="5:14" hidden="1">
      <c r="E605" s="6">
        <f t="shared" si="85"/>
        <v>2.8499999999999637</v>
      </c>
      <c r="F605" s="6">
        <f t="shared" si="81"/>
        <v>6.872766690614685E-3</v>
      </c>
      <c r="G605" s="6" t="str">
        <f t="shared" si="82"/>
        <v/>
      </c>
      <c r="H605" s="6">
        <f t="shared" si="86"/>
        <v>6.872766690614685E-3</v>
      </c>
      <c r="I605" s="6" t="str">
        <f t="shared" ca="1" si="83"/>
        <v/>
      </c>
      <c r="K605" s="6">
        <f t="shared" si="87"/>
        <v>2.8499999999999637</v>
      </c>
      <c r="L605" s="6">
        <f t="shared" si="84"/>
        <v>6.872766690614685E-3</v>
      </c>
      <c r="M605" s="6" t="str">
        <f t="shared" si="88"/>
        <v/>
      </c>
      <c r="N605" s="6">
        <f t="shared" si="89"/>
        <v>6.872766690614685E-3</v>
      </c>
    </row>
    <row r="606" spans="5:14" hidden="1">
      <c r="E606" s="6">
        <f t="shared" si="85"/>
        <v>2.8599999999999635</v>
      </c>
      <c r="F606" s="6">
        <f t="shared" si="81"/>
        <v>6.6793237392033149E-3</v>
      </c>
      <c r="G606" s="6" t="str">
        <f t="shared" si="82"/>
        <v/>
      </c>
      <c r="H606" s="6">
        <f t="shared" si="86"/>
        <v>6.6793237392033149E-3</v>
      </c>
      <c r="I606" s="6" t="str">
        <f t="shared" ca="1" si="83"/>
        <v/>
      </c>
      <c r="K606" s="6">
        <f t="shared" si="87"/>
        <v>2.8599999999999635</v>
      </c>
      <c r="L606" s="6">
        <f t="shared" si="84"/>
        <v>6.6793237392033149E-3</v>
      </c>
      <c r="M606" s="6" t="str">
        <f t="shared" si="88"/>
        <v/>
      </c>
      <c r="N606" s="6">
        <f t="shared" si="89"/>
        <v>6.6793237392033149E-3</v>
      </c>
    </row>
    <row r="607" spans="5:14" hidden="1">
      <c r="E607" s="6">
        <f t="shared" si="85"/>
        <v>2.8699999999999632</v>
      </c>
      <c r="F607" s="6">
        <f t="shared" si="81"/>
        <v>6.4906763909940495E-3</v>
      </c>
      <c r="G607" s="6" t="str">
        <f t="shared" si="82"/>
        <v/>
      </c>
      <c r="H607" s="6">
        <f t="shared" si="86"/>
        <v>6.4906763909940495E-3</v>
      </c>
      <c r="I607" s="6" t="str">
        <f t="shared" ca="1" si="83"/>
        <v/>
      </c>
      <c r="K607" s="6">
        <f t="shared" si="87"/>
        <v>2.8699999999999632</v>
      </c>
      <c r="L607" s="6">
        <f t="shared" si="84"/>
        <v>6.4906763909940495E-3</v>
      </c>
      <c r="M607" s="6" t="str">
        <f t="shared" si="88"/>
        <v/>
      </c>
      <c r="N607" s="6">
        <f t="shared" si="89"/>
        <v>6.4906763909940495E-3</v>
      </c>
    </row>
    <row r="608" spans="5:14" hidden="1">
      <c r="E608" s="6">
        <f t="shared" si="85"/>
        <v>2.879999999999963</v>
      </c>
      <c r="F608" s="6">
        <f t="shared" si="81"/>
        <v>6.3067263962665997E-3</v>
      </c>
      <c r="G608" s="6" t="str">
        <f t="shared" si="82"/>
        <v/>
      </c>
      <c r="H608" s="6">
        <f t="shared" si="86"/>
        <v>6.3067263962665997E-3</v>
      </c>
      <c r="I608" s="6" t="str">
        <f t="shared" ca="1" si="83"/>
        <v/>
      </c>
      <c r="K608" s="6">
        <f t="shared" si="87"/>
        <v>2.879999999999963</v>
      </c>
      <c r="L608" s="6">
        <f t="shared" si="84"/>
        <v>6.3067263962665997E-3</v>
      </c>
      <c r="M608" s="6" t="str">
        <f t="shared" si="88"/>
        <v/>
      </c>
      <c r="N608" s="6">
        <f t="shared" si="89"/>
        <v>6.3067263962665997E-3</v>
      </c>
    </row>
    <row r="609" spans="5:14" hidden="1">
      <c r="E609" s="6">
        <f t="shared" si="85"/>
        <v>2.8899999999999628</v>
      </c>
      <c r="F609" s="6">
        <f t="shared" si="81"/>
        <v>6.1273768958243465E-3</v>
      </c>
      <c r="G609" s="6" t="str">
        <f t="shared" si="82"/>
        <v/>
      </c>
      <c r="H609" s="6">
        <f t="shared" si="86"/>
        <v>6.1273768958243465E-3</v>
      </c>
      <c r="I609" s="6" t="str">
        <f t="shared" ca="1" si="83"/>
        <v/>
      </c>
      <c r="K609" s="6">
        <f t="shared" si="87"/>
        <v>2.8899999999999628</v>
      </c>
      <c r="L609" s="6">
        <f t="shared" si="84"/>
        <v>6.1273768958243465E-3</v>
      </c>
      <c r="M609" s="6" t="str">
        <f t="shared" si="88"/>
        <v/>
      </c>
      <c r="N609" s="6">
        <f t="shared" si="89"/>
        <v>6.1273768958243465E-3</v>
      </c>
    </row>
    <row r="610" spans="5:14" hidden="1">
      <c r="E610" s="6">
        <f t="shared" si="85"/>
        <v>2.8999999999999626</v>
      </c>
      <c r="F610" s="6">
        <f t="shared" si="81"/>
        <v>5.9525324197764991E-3</v>
      </c>
      <c r="G610" s="6" t="str">
        <f t="shared" si="82"/>
        <v/>
      </c>
      <c r="H610" s="6">
        <f t="shared" si="86"/>
        <v>5.9525324197764991E-3</v>
      </c>
      <c r="I610" s="6" t="str">
        <f t="shared" ca="1" si="83"/>
        <v/>
      </c>
      <c r="K610" s="6">
        <f t="shared" si="87"/>
        <v>2.8999999999999626</v>
      </c>
      <c r="L610" s="6">
        <f t="shared" si="84"/>
        <v>5.9525324197764991E-3</v>
      </c>
      <c r="M610" s="6" t="str">
        <f t="shared" si="88"/>
        <v/>
      </c>
      <c r="N610" s="6">
        <f t="shared" si="89"/>
        <v>5.9525324197764991E-3</v>
      </c>
    </row>
    <row r="611" spans="5:14" hidden="1">
      <c r="E611" s="6">
        <f t="shared" si="85"/>
        <v>2.9099999999999624</v>
      </c>
      <c r="F611" s="6">
        <f t="shared" si="81"/>
        <v>5.7820988856701096E-3</v>
      </c>
      <c r="G611" s="6" t="str">
        <f t="shared" si="82"/>
        <v/>
      </c>
      <c r="H611" s="6">
        <f t="shared" si="86"/>
        <v>5.7820988856701096E-3</v>
      </c>
      <c r="I611" s="6" t="str">
        <f t="shared" ca="1" si="83"/>
        <v/>
      </c>
      <c r="K611" s="6">
        <f t="shared" si="87"/>
        <v>2.9099999999999624</v>
      </c>
      <c r="L611" s="6">
        <f t="shared" si="84"/>
        <v>5.7820988856701096E-3</v>
      </c>
      <c r="M611" s="6" t="str">
        <f t="shared" si="88"/>
        <v/>
      </c>
      <c r="N611" s="6">
        <f t="shared" si="89"/>
        <v>5.7820988856701096E-3</v>
      </c>
    </row>
    <row r="612" spans="5:14" hidden="1">
      <c r="E612" s="6">
        <f t="shared" si="85"/>
        <v>2.9199999999999622</v>
      </c>
      <c r="F612" s="6">
        <f t="shared" si="81"/>
        <v>5.6159835959915874E-3</v>
      </c>
      <c r="G612" s="6" t="str">
        <f t="shared" si="82"/>
        <v/>
      </c>
      <c r="H612" s="6">
        <f t="shared" si="86"/>
        <v>5.6159835959915874E-3</v>
      </c>
      <c r="I612" s="6" t="str">
        <f t="shared" ca="1" si="83"/>
        <v/>
      </c>
      <c r="K612" s="6">
        <f t="shared" si="87"/>
        <v>2.9199999999999622</v>
      </c>
      <c r="L612" s="6">
        <f t="shared" si="84"/>
        <v>5.6159835959915874E-3</v>
      </c>
      <c r="M612" s="6" t="str">
        <f t="shared" si="88"/>
        <v/>
      </c>
      <c r="N612" s="6">
        <f t="shared" si="89"/>
        <v>5.6159835959915874E-3</v>
      </c>
    </row>
    <row r="613" spans="5:14" hidden="1">
      <c r="E613" s="6">
        <f t="shared" si="85"/>
        <v>2.929999999999962</v>
      </c>
      <c r="F613" s="6">
        <f t="shared" si="81"/>
        <v>5.454095235057156E-3</v>
      </c>
      <c r="G613" s="6" t="str">
        <f t="shared" si="82"/>
        <v/>
      </c>
      <c r="H613" s="6">
        <f t="shared" si="86"/>
        <v>5.454095235057156E-3</v>
      </c>
      <c r="I613" s="6" t="str">
        <f t="shared" ca="1" si="83"/>
        <v/>
      </c>
      <c r="K613" s="6">
        <f t="shared" si="87"/>
        <v>2.929999999999962</v>
      </c>
      <c r="L613" s="6">
        <f t="shared" si="84"/>
        <v>5.454095235057156E-3</v>
      </c>
      <c r="M613" s="6" t="str">
        <f t="shared" si="88"/>
        <v/>
      </c>
      <c r="N613" s="6">
        <f t="shared" si="89"/>
        <v>5.454095235057156E-3</v>
      </c>
    </row>
    <row r="614" spans="5:14">
      <c r="E614" s="6">
        <f t="shared" si="85"/>
        <v>2.9399999999999618</v>
      </c>
      <c r="F614" s="6">
        <f t="shared" si="81"/>
        <v>5.2963438653116125E-3</v>
      </c>
      <c r="G614" s="6" t="str">
        <f t="shared" si="82"/>
        <v/>
      </c>
      <c r="H614" s="6">
        <f t="shared" si="86"/>
        <v>5.2963438653116125E-3</v>
      </c>
      <c r="I614" s="6" t="str">
        <f t="shared" ca="1" si="83"/>
        <v/>
      </c>
      <c r="K614" s="6">
        <f t="shared" si="87"/>
        <v>2.9399999999999618</v>
      </c>
      <c r="L614" s="6">
        <f t="shared" si="84"/>
        <v>5.2963438653116125E-3</v>
      </c>
      <c r="M614" s="6" t="str">
        <f t="shared" si="88"/>
        <v/>
      </c>
      <c r="N614" s="6">
        <f t="shared" si="89"/>
        <v>5.2963438653116125E-3</v>
      </c>
    </row>
    <row r="615" spans="5:14">
      <c r="E615" s="6">
        <f t="shared" si="85"/>
        <v>2.9499999999999615</v>
      </c>
      <c r="F615" s="6">
        <f t="shared" si="81"/>
        <v>5.142640923054523E-3</v>
      </c>
      <c r="G615" s="6" t="str">
        <f t="shared" si="82"/>
        <v/>
      </c>
      <c r="H615" s="6">
        <f t="shared" si="86"/>
        <v>5.142640923054523E-3</v>
      </c>
      <c r="I615" s="6" t="str">
        <f t="shared" ca="1" si="83"/>
        <v/>
      </c>
      <c r="K615" s="6">
        <f t="shared" si="87"/>
        <v>2.9499999999999615</v>
      </c>
      <c r="L615" s="6">
        <f t="shared" si="84"/>
        <v>5.142640923054523E-3</v>
      </c>
      <c r="M615" s="6" t="str">
        <f t="shared" si="88"/>
        <v/>
      </c>
      <c r="N615" s="6">
        <f t="shared" si="89"/>
        <v>5.142640923054523E-3</v>
      </c>
    </row>
    <row r="616" spans="5:14">
      <c r="E616" s="6">
        <f t="shared" si="85"/>
        <v>2.9599999999999613</v>
      </c>
      <c r="F616" s="6">
        <f t="shared" si="81"/>
        <v>4.9928992136129479E-3</v>
      </c>
      <c r="G616" s="6" t="str">
        <f t="shared" si="82"/>
        <v/>
      </c>
      <c r="H616" s="6">
        <f t="shared" si="86"/>
        <v>4.9928992136129479E-3</v>
      </c>
      <c r="I616" s="6" t="str">
        <f t="shared" ca="1" si="83"/>
        <v/>
      </c>
      <c r="K616" s="6">
        <f t="shared" si="87"/>
        <v>2.9599999999999613</v>
      </c>
      <c r="L616" s="6">
        <f t="shared" si="84"/>
        <v>4.9928992136129479E-3</v>
      </c>
      <c r="M616" s="6" t="str">
        <f t="shared" si="88"/>
        <v/>
      </c>
      <c r="N616" s="6">
        <f t="shared" si="89"/>
        <v>4.9928992136129479E-3</v>
      </c>
    </row>
    <row r="617" spans="5:14">
      <c r="E617" s="6">
        <f t="shared" si="85"/>
        <v>2.9699999999999611</v>
      </c>
      <c r="F617" s="6">
        <f t="shared" si="81"/>
        <v>4.8470329059795087E-3</v>
      </c>
      <c r="G617" s="6" t="str">
        <f t="shared" si="82"/>
        <v/>
      </c>
      <c r="H617" s="6">
        <f t="shared" si="86"/>
        <v>4.8470329059795087E-3</v>
      </c>
      <c r="I617" s="6" t="str">
        <f t="shared" ca="1" si="83"/>
        <v/>
      </c>
      <c r="K617" s="6">
        <f t="shared" si="87"/>
        <v>2.9699999999999611</v>
      </c>
      <c r="L617" s="6">
        <f t="shared" si="84"/>
        <v>4.8470329059795087E-3</v>
      </c>
      <c r="M617" s="6" t="str">
        <f t="shared" si="88"/>
        <v/>
      </c>
      <c r="N617" s="6">
        <f t="shared" si="89"/>
        <v>4.8470329059795087E-3</v>
      </c>
    </row>
    <row r="618" spans="5:14">
      <c r="E618" s="6">
        <f t="shared" si="85"/>
        <v>2.9799999999999609</v>
      </c>
      <c r="F618" s="6">
        <f t="shared" si="81"/>
        <v>4.7049575269345265E-3</v>
      </c>
      <c r="G618" s="6" t="str">
        <f t="shared" si="82"/>
        <v/>
      </c>
      <c r="H618" s="6">
        <f t="shared" si="86"/>
        <v>4.7049575269345265E-3</v>
      </c>
      <c r="I618" s="6" t="str">
        <f t="shared" ca="1" si="83"/>
        <v/>
      </c>
      <c r="K618" s="6">
        <f t="shared" si="87"/>
        <v>2.9799999999999609</v>
      </c>
      <c r="L618" s="6">
        <f t="shared" si="84"/>
        <v>4.7049575269345265E-3</v>
      </c>
      <c r="M618" s="6" t="str">
        <f t="shared" si="88"/>
        <v/>
      </c>
      <c r="N618" s="6">
        <f t="shared" si="89"/>
        <v>4.7049575269345265E-3</v>
      </c>
    </row>
    <row r="619" spans="5:14">
      <c r="E619" s="6">
        <f t="shared" si="85"/>
        <v>2.9899999999999607</v>
      </c>
      <c r="F619" s="6">
        <f t="shared" si="81"/>
        <v>4.5665899546706848E-3</v>
      </c>
      <c r="G619" s="6" t="str">
        <f t="shared" si="82"/>
        <v/>
      </c>
      <c r="H619" s="6">
        <f t="shared" si="86"/>
        <v>4.5665899546706848E-3</v>
      </c>
      <c r="I619" s="6" t="str">
        <f t="shared" ca="1" si="83"/>
        <v/>
      </c>
      <c r="K619" s="6">
        <f t="shared" si="87"/>
        <v>2.9899999999999607</v>
      </c>
      <c r="L619" s="6">
        <f t="shared" si="84"/>
        <v>4.5665899546706848E-3</v>
      </c>
      <c r="M619" s="6" t="str">
        <f t="shared" si="88"/>
        <v/>
      </c>
      <c r="N619" s="6">
        <f t="shared" si="89"/>
        <v>4.5665899546706848E-3</v>
      </c>
    </row>
    <row r="620" spans="5:14">
      <c r="E620" s="6">
        <f t="shared" si="85"/>
        <v>2.9999999999999605</v>
      </c>
      <c r="F620" s="6">
        <f t="shared" si="81"/>
        <v>4.4318484119385349E-3</v>
      </c>
      <c r="G620" s="6" t="str">
        <f t="shared" si="82"/>
        <v/>
      </c>
      <c r="H620" s="6">
        <f t="shared" si="86"/>
        <v>4.4318484119385349E-3</v>
      </c>
      <c r="K620" s="6">
        <f t="shared" si="87"/>
        <v>2.9999999999999605</v>
      </c>
      <c r="L620" s="6">
        <f t="shared" si="84"/>
        <v>4.4318484119385349E-3</v>
      </c>
      <c r="M620" s="6" t="str">
        <f t="shared" si="88"/>
        <v/>
      </c>
      <c r="N620" s="6">
        <f t="shared" si="89"/>
        <v>4.4318484119385349E-3</v>
      </c>
    </row>
    <row r="628" spans="6:6">
      <c r="F628" s="6" t="str">
        <f ca="1">IF(ABS(D13)&lt;=D15,"No Conclusion", IF(D13&lt;0,C4&amp; " Rejected", J4&amp; " Rejected"))</f>
        <v>No Conclusion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124" zoomScaleNormal="124" workbookViewId="0">
      <selection activeCell="L9" sqref="L9"/>
    </sheetView>
  </sheetViews>
  <sheetFormatPr defaultRowHeight="15"/>
  <cols>
    <col min="1" max="1" width="9" style="14"/>
    <col min="2" max="2" width="10.125" style="14" bestFit="1" customWidth="1"/>
    <col min="3" max="16384" width="9" style="14"/>
  </cols>
  <sheetData>
    <row r="1" spans="1:8">
      <c r="A1" s="14" t="s">
        <v>52</v>
      </c>
    </row>
    <row r="2" spans="1:8">
      <c r="A2" s="14" t="s">
        <v>51</v>
      </c>
      <c r="B2" s="14" t="s">
        <v>50</v>
      </c>
      <c r="C2" s="16" t="s">
        <v>49</v>
      </c>
      <c r="D2" s="16" t="s">
        <v>48</v>
      </c>
      <c r="E2" s="14" t="s">
        <v>47</v>
      </c>
      <c r="F2" s="14" t="s">
        <v>46</v>
      </c>
      <c r="G2" s="14" t="s">
        <v>45</v>
      </c>
    </row>
    <row r="3" spans="1:8">
      <c r="A3" s="14">
        <v>1</v>
      </c>
      <c r="B3" s="14">
        <v>64</v>
      </c>
      <c r="C3" s="14">
        <v>15.5</v>
      </c>
      <c r="D3" s="14">
        <v>6.2</v>
      </c>
      <c r="E3" s="14">
        <f>D3/SQRT(B3)</f>
        <v>0.77500000000000002</v>
      </c>
      <c r="F3" s="14">
        <f>C3-(G3-C3)</f>
        <v>14.506797536702933</v>
      </c>
      <c r="G3" s="14">
        <f>_xlfn.NORM.INV($B$5-(1-$B$5),C3,E3)</f>
        <v>16.493202463297067</v>
      </c>
      <c r="H3" s="14" t="str">
        <f>IF(G3&lt;F4,"Reject H0: mu1&gt;=mu2",IF(G4&lt;F3,"Reject H0: mu1&lt;=mu2","No Statistical Difference"))</f>
        <v>Reject H0: mu1&gt;=mu2</v>
      </c>
    </row>
    <row r="4" spans="1:8">
      <c r="A4" s="14">
        <v>2</v>
      </c>
      <c r="B4" s="14">
        <v>64</v>
      </c>
      <c r="C4" s="14">
        <v>19.8</v>
      </c>
      <c r="D4" s="14">
        <v>7.9</v>
      </c>
      <c r="E4" s="14">
        <f>D4/SQRT(B4)</f>
        <v>0.98750000000000004</v>
      </c>
      <c r="F4" s="14">
        <f>C4-(G4-C4)</f>
        <v>18.53446782902471</v>
      </c>
      <c r="G4" s="14">
        <f>_xlfn.NORM.INV($B$5-(1-$B$5),C4,E4)</f>
        <v>21.065532170975292</v>
      </c>
    </row>
    <row r="5" spans="1:8">
      <c r="A5" s="14" t="s">
        <v>44</v>
      </c>
      <c r="B5" s="17">
        <v>0.95</v>
      </c>
      <c r="F5" s="14" t="s">
        <v>43</v>
      </c>
      <c r="G5" s="14" t="s">
        <v>42</v>
      </c>
    </row>
    <row r="6" spans="1:8">
      <c r="A6" s="16"/>
      <c r="B6" s="16"/>
      <c r="F6" s="14">
        <f>F3</f>
        <v>14.506797536702933</v>
      </c>
      <c r="G6" s="14">
        <f>F4</f>
        <v>18.53446782902471</v>
      </c>
    </row>
    <row r="7" spans="1:8">
      <c r="A7" s="16"/>
      <c r="B7" s="15"/>
      <c r="F7" s="14">
        <f>G3-F3</f>
        <v>1.9864049265941333</v>
      </c>
      <c r="G7" s="14">
        <f>G4-F4</f>
        <v>2.5310643419505823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24" zoomScaleNormal="124" workbookViewId="0">
      <selection activeCell="L9" sqref="L9"/>
    </sheetView>
  </sheetViews>
  <sheetFormatPr defaultRowHeight="15.75"/>
  <cols>
    <col min="1" max="1" width="9" style="18"/>
    <col min="2" max="2" width="10.125" style="18" bestFit="1" customWidth="1"/>
    <col min="3" max="16384" width="9" style="18"/>
  </cols>
  <sheetData>
    <row r="1" spans="1:8" s="19" customFormat="1">
      <c r="A1" s="19" t="s">
        <v>52</v>
      </c>
    </row>
    <row r="2" spans="1:8" s="19" customFormat="1">
      <c r="A2" s="19" t="s">
        <v>51</v>
      </c>
      <c r="B2" s="19" t="s">
        <v>50</v>
      </c>
      <c r="C2" s="19" t="s">
        <v>49</v>
      </c>
      <c r="D2" s="19" t="s">
        <v>48</v>
      </c>
      <c r="E2" s="19" t="s">
        <v>47</v>
      </c>
      <c r="F2" s="19" t="s">
        <v>46</v>
      </c>
      <c r="G2" s="19" t="s">
        <v>45</v>
      </c>
    </row>
    <row r="3" spans="1:8" s="19" customFormat="1">
      <c r="A3" s="19">
        <v>1</v>
      </c>
      <c r="B3" s="19">
        <f ca="1">CHOOSE(RANDBETWEEN(1,5),6^2,7^2,8^2,9^2,10^2)</f>
        <v>49</v>
      </c>
      <c r="C3" s="19">
        <f ca="1">IF(RAND()&lt;0.5, ROUND(14+2*RAND(),1),ROUND(18+2*RAND(),1))</f>
        <v>14.4</v>
      </c>
      <c r="D3" s="19">
        <f ca="1">ROUND(C3*RANDBETWEEN(2,4)/10,1)</f>
        <v>2.9</v>
      </c>
      <c r="E3" s="21">
        <f ca="1">D3/SQRT(B3)</f>
        <v>0.41428571428571426</v>
      </c>
      <c r="F3" s="21">
        <f ca="1">C3-(G3-C3)</f>
        <v>13.86907149427438</v>
      </c>
      <c r="G3" s="21">
        <f ca="1">_xlfn.NORM.INV($B$5-(1-$B$5),C3,E3)</f>
        <v>14.930928505725621</v>
      </c>
      <c r="H3" s="19" t="str">
        <f ca="1">IF(G4&lt;F3,"Reject H0: mu1&lt;=mu2",IF(G3&lt;F4,"Reject H0: mu1&gt;=mu2","No Statistical Difference"))</f>
        <v>No Statistical Difference</v>
      </c>
    </row>
    <row r="4" spans="1:8" s="19" customFormat="1">
      <c r="A4" s="19">
        <v>2</v>
      </c>
      <c r="B4" s="19">
        <f ca="1">B3</f>
        <v>49</v>
      </c>
      <c r="C4" s="19">
        <f ca="1">IF(RAND()&lt;0.5, ROUND(14+2*RAND(),1),ROUND(18+2*RAND(),1))</f>
        <v>15.3</v>
      </c>
      <c r="D4" s="19">
        <f ca="1">ROUND(C4*RANDBETWEEN(2,4)/10,1)</f>
        <v>6.1</v>
      </c>
      <c r="E4" s="21">
        <f ca="1">D4/SQRT(B4)</f>
        <v>0.87142857142857133</v>
      </c>
      <c r="F4" s="21">
        <f ca="1">C4-(G4-C4)</f>
        <v>14.183219350025421</v>
      </c>
      <c r="G4" s="21">
        <f ca="1">_xlfn.NORM.INV($B$5-(1-$B$5),C4,E4)</f>
        <v>16.41678064997458</v>
      </c>
    </row>
    <row r="5" spans="1:8" s="19" customFormat="1">
      <c r="A5" s="19" t="s">
        <v>53</v>
      </c>
      <c r="B5" s="20">
        <v>0.95</v>
      </c>
      <c r="F5" s="19" t="s">
        <v>43</v>
      </c>
      <c r="G5" s="19" t="s">
        <v>42</v>
      </c>
    </row>
    <row r="6" spans="1:8" s="19" customFormat="1">
      <c r="F6" s="19">
        <f ca="1">F3</f>
        <v>13.86907149427438</v>
      </c>
      <c r="G6" s="19">
        <f ca="1">F4</f>
        <v>14.183219350025421</v>
      </c>
    </row>
    <row r="7" spans="1:8" s="19" customFormat="1">
      <c r="B7" s="20"/>
      <c r="F7" s="19">
        <f ca="1">G3-F3</f>
        <v>1.0618570114512416</v>
      </c>
      <c r="G7" s="19">
        <f ca="1">G4-F4</f>
        <v>2.2335612999491588</v>
      </c>
    </row>
    <row r="8" spans="1:8" s="19" customFormat="1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0"/>
  <sheetViews>
    <sheetView zoomScale="142" zoomScaleNormal="142" workbookViewId="0">
      <selection activeCell="I13" sqref="I13"/>
    </sheetView>
  </sheetViews>
  <sheetFormatPr defaultRowHeight="15.75"/>
  <cols>
    <col min="1" max="3" width="9" style="19"/>
    <col min="4" max="4" width="10.125" style="19" bestFit="1" customWidth="1"/>
    <col min="5" max="16384" width="9" style="19"/>
  </cols>
  <sheetData>
    <row r="1" spans="1:21">
      <c r="A1" s="23" t="s">
        <v>62</v>
      </c>
      <c r="B1" s="22" t="s">
        <v>61</v>
      </c>
      <c r="C1" s="19" t="s">
        <v>52</v>
      </c>
      <c r="T1" s="19">
        <f ca="1">IF(RAND()&lt;0.5,16,18)</f>
        <v>18</v>
      </c>
      <c r="U1" s="19">
        <f ca="1">IF(RAND()&lt;0.5,14,21)</f>
        <v>14</v>
      </c>
    </row>
    <row r="2" spans="1:21">
      <c r="A2" s="23">
        <f t="shared" ref="A2:A33" ca="1" si="0">MAX($T$1/7,ROUND(_xlfn.NORM.INV(RAND(),$T$1,$T$1/3),1))</f>
        <v>22</v>
      </c>
      <c r="B2" s="22">
        <f t="shared" ref="B2:B33" ca="1" si="1">MAX($U$1/7,ROUND(_xlfn.NORM.INV(RAND(),$U$1,$U$1/3),1))</f>
        <v>19.8</v>
      </c>
      <c r="C2" s="19" t="s">
        <v>51</v>
      </c>
      <c r="D2" s="24" t="s">
        <v>50</v>
      </c>
      <c r="E2" s="24" t="s">
        <v>49</v>
      </c>
      <c r="F2" s="24" t="s">
        <v>48</v>
      </c>
      <c r="G2" s="24" t="s">
        <v>60</v>
      </c>
      <c r="H2" s="24" t="s">
        <v>45</v>
      </c>
      <c r="I2" s="24" t="s">
        <v>46</v>
      </c>
    </row>
    <row r="3" spans="1:21">
      <c r="A3" s="23">
        <f t="shared" ca="1" si="0"/>
        <v>10.7</v>
      </c>
      <c r="B3" s="22">
        <f t="shared" ca="1" si="1"/>
        <v>17.8</v>
      </c>
      <c r="C3" s="19" t="s">
        <v>59</v>
      </c>
      <c r="D3" s="24">
        <f ca="1">COUNT(A2:A50)</f>
        <v>49</v>
      </c>
      <c r="E3" s="24">
        <f ca="1">AVERAGE(A2:A50)</f>
        <v>17.475510204081633</v>
      </c>
      <c r="F3" s="24">
        <f ca="1">_xlfn.STDEV.S(A2:A50)</f>
        <v>5.4027589638784352</v>
      </c>
      <c r="G3" s="24">
        <f ca="1">_xlfn.CONFIDENCE.NORM(1-D5,F3,D3)</f>
        <v>1.3984738042916656</v>
      </c>
      <c r="H3" s="24">
        <f ca="1">E3+G3</f>
        <v>18.873984008373299</v>
      </c>
      <c r="I3" s="24">
        <f ca="1">E3-G3</f>
        <v>16.077036399789968</v>
      </c>
      <c r="J3" s="19" t="str">
        <f ca="1">IF(I3&gt;H4,"Reject the null hypothesis of muM&lt;=muF with "&amp;D5*100&amp;"% Confidence",IF(I4&gt;H3,"Reject the null hypothesis of muF&lt;=muM with "&amp;D5*100&amp;"% Confidence","No Differences with "&amp;(D5-(1-D5))*100&amp;"% Confidence"))</f>
        <v>Reject the null hypothesis of muM&lt;=muF with 93% Confidence</v>
      </c>
    </row>
    <row r="4" spans="1:21">
      <c r="A4" s="23">
        <f t="shared" ca="1" si="0"/>
        <v>15.3</v>
      </c>
      <c r="B4" s="22">
        <f t="shared" ca="1" si="1"/>
        <v>17.399999999999999</v>
      </c>
      <c r="C4" s="19" t="s">
        <v>58</v>
      </c>
      <c r="D4" s="24">
        <f ca="1">COUNT(B2:B500)</f>
        <v>49</v>
      </c>
      <c r="E4" s="24">
        <f ca="1">AVERAGE(B2:B50)</f>
        <v>14.44693877551021</v>
      </c>
      <c r="F4" s="24">
        <f ca="1">_xlfn.STDEV.S(B2:B50)</f>
        <v>4.0279286467951865</v>
      </c>
      <c r="G4" s="24">
        <f ca="1">_xlfn.CONFIDENCE.NORM(1-D5,F4,D4)</f>
        <v>1.0426067007171023</v>
      </c>
      <c r="H4" s="24">
        <f ca="1">E4+G4</f>
        <v>15.489545476227313</v>
      </c>
      <c r="I4" s="24">
        <f ca="1">E4-G4</f>
        <v>13.404332074793107</v>
      </c>
    </row>
    <row r="5" spans="1:21" ht="21">
      <c r="A5" s="23">
        <f t="shared" ca="1" si="0"/>
        <v>24</v>
      </c>
      <c r="B5" s="22">
        <f t="shared" ca="1" si="1"/>
        <v>9.1999999999999993</v>
      </c>
      <c r="C5" s="19" t="s">
        <v>53</v>
      </c>
      <c r="D5" s="20">
        <f ca="1">RANDBETWEEN(93,99)/100</f>
        <v>0.93</v>
      </c>
      <c r="E5" s="24"/>
      <c r="F5" s="24"/>
      <c r="G5" s="24"/>
      <c r="H5" s="24" t="s">
        <v>57</v>
      </c>
      <c r="I5" s="24" t="s">
        <v>56</v>
      </c>
      <c r="K5" s="28" t="s">
        <v>55</v>
      </c>
      <c r="L5" s="28"/>
      <c r="M5" s="28"/>
      <c r="N5" s="27"/>
      <c r="O5" s="26" t="s">
        <v>54</v>
      </c>
      <c r="P5" s="25"/>
      <c r="Q5" s="25"/>
    </row>
    <row r="6" spans="1:21">
      <c r="A6" s="23">
        <f t="shared" ca="1" si="0"/>
        <v>14.8</v>
      </c>
      <c r="B6" s="22">
        <f t="shared" ca="1" si="1"/>
        <v>18.3</v>
      </c>
      <c r="E6" s="24"/>
      <c r="F6" s="24"/>
      <c r="G6" s="24"/>
      <c r="H6" s="24">
        <f ca="1">I3</f>
        <v>16.077036399789968</v>
      </c>
      <c r="I6" s="24">
        <f ca="1">I4</f>
        <v>13.404332074793107</v>
      </c>
    </row>
    <row r="7" spans="1:21">
      <c r="A7" s="23">
        <f t="shared" ca="1" si="0"/>
        <v>11.1</v>
      </c>
      <c r="B7" s="22">
        <f t="shared" ca="1" si="1"/>
        <v>9.6</v>
      </c>
      <c r="D7" s="20"/>
      <c r="E7" s="24"/>
      <c r="F7" s="24"/>
      <c r="G7" s="24"/>
      <c r="H7" s="19">
        <f ca="1">2*G3</f>
        <v>2.7969476085833311</v>
      </c>
      <c r="I7" s="19">
        <f ca="1">2*G4</f>
        <v>2.0852134014342045</v>
      </c>
    </row>
    <row r="8" spans="1:21">
      <c r="A8" s="23">
        <f t="shared" ca="1" si="0"/>
        <v>18.100000000000001</v>
      </c>
      <c r="B8" s="22">
        <f t="shared" ca="1" si="1"/>
        <v>16.8</v>
      </c>
    </row>
    <row r="9" spans="1:21">
      <c r="A9" s="23">
        <f t="shared" ca="1" si="0"/>
        <v>14.3</v>
      </c>
      <c r="B9" s="22">
        <f t="shared" ca="1" si="1"/>
        <v>9.5</v>
      </c>
    </row>
    <row r="10" spans="1:21">
      <c r="A10" s="23">
        <f t="shared" ca="1" si="0"/>
        <v>13.9</v>
      </c>
      <c r="B10" s="22">
        <f t="shared" ca="1" si="1"/>
        <v>14.8</v>
      </c>
    </row>
    <row r="11" spans="1:21">
      <c r="A11" s="23">
        <f t="shared" ca="1" si="0"/>
        <v>16.399999999999999</v>
      </c>
      <c r="B11" s="22">
        <f t="shared" ca="1" si="1"/>
        <v>12</v>
      </c>
    </row>
    <row r="12" spans="1:21">
      <c r="A12" s="23">
        <f t="shared" ca="1" si="0"/>
        <v>19.5</v>
      </c>
      <c r="B12" s="22">
        <f t="shared" ca="1" si="1"/>
        <v>11.2</v>
      </c>
    </row>
    <row r="13" spans="1:21">
      <c r="A13" s="23">
        <f t="shared" ca="1" si="0"/>
        <v>17</v>
      </c>
      <c r="B13" s="22">
        <f t="shared" ca="1" si="1"/>
        <v>14.3</v>
      </c>
    </row>
    <row r="14" spans="1:21">
      <c r="A14" s="23">
        <f t="shared" ca="1" si="0"/>
        <v>16.3</v>
      </c>
      <c r="B14" s="22">
        <f t="shared" ca="1" si="1"/>
        <v>9.3000000000000007</v>
      </c>
    </row>
    <row r="15" spans="1:21">
      <c r="A15" s="23">
        <f t="shared" ca="1" si="0"/>
        <v>25</v>
      </c>
      <c r="B15" s="22">
        <f t="shared" ca="1" si="1"/>
        <v>7</v>
      </c>
    </row>
    <row r="16" spans="1:21">
      <c r="A16" s="23">
        <f t="shared" ca="1" si="0"/>
        <v>17</v>
      </c>
      <c r="B16" s="22">
        <f t="shared" ca="1" si="1"/>
        <v>22.1</v>
      </c>
    </row>
    <row r="17" spans="1:2" hidden="1">
      <c r="A17" s="23">
        <f t="shared" ca="1" si="0"/>
        <v>18.5</v>
      </c>
      <c r="B17" s="22">
        <f t="shared" ca="1" si="1"/>
        <v>16.3</v>
      </c>
    </row>
    <row r="18" spans="1:2" hidden="1">
      <c r="A18" s="23">
        <f t="shared" ca="1" si="0"/>
        <v>25.4</v>
      </c>
      <c r="B18" s="22">
        <f t="shared" ca="1" si="1"/>
        <v>19.100000000000001</v>
      </c>
    </row>
    <row r="19" spans="1:2" hidden="1">
      <c r="A19" s="23">
        <f t="shared" ca="1" si="0"/>
        <v>28.2</v>
      </c>
      <c r="B19" s="22">
        <f t="shared" ca="1" si="1"/>
        <v>6.3</v>
      </c>
    </row>
    <row r="20" spans="1:2" hidden="1">
      <c r="A20" s="23">
        <f t="shared" ca="1" si="0"/>
        <v>24.8</v>
      </c>
      <c r="B20" s="22">
        <f t="shared" ca="1" si="1"/>
        <v>16.100000000000001</v>
      </c>
    </row>
    <row r="21" spans="1:2" hidden="1">
      <c r="A21" s="23">
        <f t="shared" ca="1" si="0"/>
        <v>14.1</v>
      </c>
      <c r="B21" s="22">
        <f t="shared" ca="1" si="1"/>
        <v>14.5</v>
      </c>
    </row>
    <row r="22" spans="1:2" hidden="1">
      <c r="A22" s="23">
        <f t="shared" ca="1" si="0"/>
        <v>27.1</v>
      </c>
      <c r="B22" s="22">
        <f t="shared" ca="1" si="1"/>
        <v>17.2</v>
      </c>
    </row>
    <row r="23" spans="1:2" hidden="1">
      <c r="A23" s="23">
        <f t="shared" ca="1" si="0"/>
        <v>18.100000000000001</v>
      </c>
      <c r="B23" s="22">
        <f t="shared" ca="1" si="1"/>
        <v>9.8000000000000007</v>
      </c>
    </row>
    <row r="24" spans="1:2" hidden="1">
      <c r="A24" s="23">
        <f t="shared" ca="1" si="0"/>
        <v>25.1</v>
      </c>
      <c r="B24" s="22">
        <f t="shared" ca="1" si="1"/>
        <v>16.7</v>
      </c>
    </row>
    <row r="25" spans="1:2" hidden="1">
      <c r="A25" s="23">
        <f t="shared" ca="1" si="0"/>
        <v>19.399999999999999</v>
      </c>
      <c r="B25" s="22">
        <f t="shared" ca="1" si="1"/>
        <v>19.8</v>
      </c>
    </row>
    <row r="26" spans="1:2" hidden="1">
      <c r="A26" s="23">
        <f t="shared" ca="1" si="0"/>
        <v>10.3</v>
      </c>
      <c r="B26" s="22">
        <f t="shared" ca="1" si="1"/>
        <v>16.899999999999999</v>
      </c>
    </row>
    <row r="27" spans="1:2" hidden="1">
      <c r="A27" s="23">
        <f t="shared" ca="1" si="0"/>
        <v>4.4000000000000004</v>
      </c>
      <c r="B27" s="22">
        <f t="shared" ca="1" si="1"/>
        <v>12.7</v>
      </c>
    </row>
    <row r="28" spans="1:2" hidden="1">
      <c r="A28" s="23">
        <f t="shared" ca="1" si="0"/>
        <v>9.8000000000000007</v>
      </c>
      <c r="B28" s="22">
        <f t="shared" ca="1" si="1"/>
        <v>16.600000000000001</v>
      </c>
    </row>
    <row r="29" spans="1:2" hidden="1">
      <c r="A29" s="23">
        <f t="shared" ca="1" si="0"/>
        <v>19.5</v>
      </c>
      <c r="B29" s="22">
        <f t="shared" ca="1" si="1"/>
        <v>15.1</v>
      </c>
    </row>
    <row r="30" spans="1:2" hidden="1">
      <c r="A30" s="23">
        <f t="shared" ca="1" si="0"/>
        <v>16.3</v>
      </c>
      <c r="B30" s="22">
        <f t="shared" ca="1" si="1"/>
        <v>12.7</v>
      </c>
    </row>
    <row r="31" spans="1:2" hidden="1">
      <c r="A31" s="23">
        <f t="shared" ca="1" si="0"/>
        <v>20.100000000000001</v>
      </c>
      <c r="B31" s="22">
        <f t="shared" ca="1" si="1"/>
        <v>14.4</v>
      </c>
    </row>
    <row r="32" spans="1:2" hidden="1">
      <c r="A32" s="23">
        <f t="shared" ca="1" si="0"/>
        <v>17.8</v>
      </c>
      <c r="B32" s="22">
        <f t="shared" ca="1" si="1"/>
        <v>12.2</v>
      </c>
    </row>
    <row r="33" spans="1:2" hidden="1">
      <c r="A33" s="23">
        <f t="shared" ca="1" si="0"/>
        <v>25.7</v>
      </c>
      <c r="B33" s="22">
        <f t="shared" ca="1" si="1"/>
        <v>15.4</v>
      </c>
    </row>
    <row r="34" spans="1:2" hidden="1">
      <c r="A34" s="23">
        <f t="shared" ref="A34:A50" ca="1" si="2">MAX($T$1/7,ROUND(_xlfn.NORM.INV(RAND(),$T$1,$T$1/3),1))</f>
        <v>11.1</v>
      </c>
      <c r="B34" s="22">
        <f t="shared" ref="B34:B50" ca="1" si="3">MAX($U$1/7,ROUND(_xlfn.NORM.INV(RAND(),$U$1,$U$1/3),1))</f>
        <v>8.5</v>
      </c>
    </row>
    <row r="35" spans="1:2" hidden="1">
      <c r="A35" s="23">
        <f t="shared" ca="1" si="2"/>
        <v>21.9</v>
      </c>
      <c r="B35" s="22">
        <f t="shared" ca="1" si="3"/>
        <v>14.1</v>
      </c>
    </row>
    <row r="36" spans="1:2" hidden="1">
      <c r="A36" s="23">
        <f t="shared" ca="1" si="2"/>
        <v>21.3</v>
      </c>
      <c r="B36" s="22">
        <f t="shared" ca="1" si="3"/>
        <v>13.6</v>
      </c>
    </row>
    <row r="37" spans="1:2" hidden="1">
      <c r="A37" s="23">
        <f t="shared" ca="1" si="2"/>
        <v>15.3</v>
      </c>
      <c r="B37" s="22">
        <f t="shared" ca="1" si="3"/>
        <v>9</v>
      </c>
    </row>
    <row r="38" spans="1:2" hidden="1">
      <c r="A38" s="23">
        <f t="shared" ca="1" si="2"/>
        <v>12.9</v>
      </c>
      <c r="B38" s="22">
        <f t="shared" ca="1" si="3"/>
        <v>6.3</v>
      </c>
    </row>
    <row r="39" spans="1:2" hidden="1">
      <c r="A39" s="23">
        <f t="shared" ca="1" si="2"/>
        <v>13</v>
      </c>
      <c r="B39" s="22">
        <f t="shared" ca="1" si="3"/>
        <v>17.7</v>
      </c>
    </row>
    <row r="40" spans="1:2" hidden="1">
      <c r="A40" s="23">
        <f t="shared" ca="1" si="2"/>
        <v>22.5</v>
      </c>
      <c r="B40" s="22">
        <f t="shared" ca="1" si="3"/>
        <v>21.1</v>
      </c>
    </row>
    <row r="41" spans="1:2" hidden="1">
      <c r="A41" s="23">
        <f t="shared" ca="1" si="2"/>
        <v>11.7</v>
      </c>
      <c r="B41" s="22">
        <f t="shared" ca="1" si="3"/>
        <v>13.6</v>
      </c>
    </row>
    <row r="42" spans="1:2" hidden="1">
      <c r="A42" s="23">
        <f t="shared" ca="1" si="2"/>
        <v>15.3</v>
      </c>
      <c r="B42" s="22">
        <f t="shared" ca="1" si="3"/>
        <v>16</v>
      </c>
    </row>
    <row r="43" spans="1:2" hidden="1">
      <c r="A43" s="23">
        <f t="shared" ca="1" si="2"/>
        <v>13.1</v>
      </c>
      <c r="B43" s="22">
        <f t="shared" ca="1" si="3"/>
        <v>18.7</v>
      </c>
    </row>
    <row r="44" spans="1:2" hidden="1">
      <c r="A44" s="23">
        <f t="shared" ca="1" si="2"/>
        <v>18.5</v>
      </c>
      <c r="B44" s="22">
        <f t="shared" ca="1" si="3"/>
        <v>23.1</v>
      </c>
    </row>
    <row r="45" spans="1:2" hidden="1">
      <c r="A45" s="23">
        <f t="shared" ca="1" si="2"/>
        <v>26.2</v>
      </c>
      <c r="B45" s="22">
        <f t="shared" ca="1" si="3"/>
        <v>13.2</v>
      </c>
    </row>
    <row r="46" spans="1:2" hidden="1">
      <c r="A46" s="23">
        <f t="shared" ca="1" si="2"/>
        <v>12.7</v>
      </c>
      <c r="B46" s="22">
        <f t="shared" ca="1" si="3"/>
        <v>13.2</v>
      </c>
    </row>
    <row r="47" spans="1:2" hidden="1">
      <c r="A47" s="23">
        <f t="shared" ca="1" si="2"/>
        <v>9.1</v>
      </c>
      <c r="B47" s="22">
        <f t="shared" ca="1" si="3"/>
        <v>12</v>
      </c>
    </row>
    <row r="48" spans="1:2">
      <c r="A48" s="23">
        <f t="shared" ca="1" si="2"/>
        <v>17.8</v>
      </c>
      <c r="B48" s="22">
        <f t="shared" ca="1" si="3"/>
        <v>15.2</v>
      </c>
    </row>
    <row r="49" spans="1:10">
      <c r="A49" s="23">
        <f t="shared" ca="1" si="2"/>
        <v>13.9</v>
      </c>
      <c r="B49" s="22">
        <f t="shared" ca="1" si="3"/>
        <v>15.7</v>
      </c>
      <c r="J49" s="19">
        <v>0</v>
      </c>
    </row>
    <row r="50" spans="1:10">
      <c r="A50" s="23">
        <f t="shared" ca="1" si="2"/>
        <v>20</v>
      </c>
      <c r="B50" s="22">
        <f t="shared" ca="1" si="3"/>
        <v>16</v>
      </c>
    </row>
  </sheetData>
  <hyperlinks>
    <hyperlink ref="O5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1.ToH-Grades</vt:lpstr>
      <vt:lpstr>2.ToH-TwuandOne</vt:lpstr>
      <vt:lpstr>3.ToH1-Fixed</vt:lpstr>
      <vt:lpstr>4.ToH-RAND</vt:lpstr>
      <vt:lpstr>5.ToH2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Ardavan Asef-Vaziri</dc:creator>
  <cp:lastModifiedBy>Asef-Vaziri, Ardavan</cp:lastModifiedBy>
  <dcterms:created xsi:type="dcterms:W3CDTF">2017-06-06T09:23:48Z</dcterms:created>
  <dcterms:modified xsi:type="dcterms:W3CDTF">2020-07-23T16:52:54Z</dcterms:modified>
</cp:coreProperties>
</file>