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3b-BinomialPoisson\"/>
    </mc:Choice>
  </mc:AlternateContent>
  <xr:revisionPtr revIDLastSave="0" documentId="13_ncr:1_{071F2D78-094A-445D-BDE0-42FFB1C0BCF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MeanStdProbGroupData" sheetId="35" r:id="rId1"/>
    <sheet name="Binomial" sheetId="32" r:id="rId2"/>
  </sheets>
  <externalReferences>
    <externalReference r:id="rId3"/>
    <externalReference r:id="rId4"/>
    <externalReference r:id="rId5"/>
  </externalReferences>
  <definedNames>
    <definedName name="AppleN" localSheetId="1">Binomial!$D$9</definedName>
    <definedName name="AppleN">#REF!</definedName>
    <definedName name="FofX" localSheetId="0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HisP1.1">'[3]1b.WeightAve'!$P$6</definedName>
    <definedName name="HisP1.2">'1.MeanStdProbGroupData'!$I$2</definedName>
    <definedName name="HisP1.P1">'[3]1b.WeightAve'!$N$7</definedName>
    <definedName name="Page1" localSheetId="0">'[3]1b.WeightAve'!$T$11</definedName>
    <definedName name="Page1">#REF!</definedName>
    <definedName name="Page2a">'1.MeanStdProbGroupData'!$H$13</definedName>
    <definedName name="Page2b">#REF!</definedName>
    <definedName name="Page2c">#REF!</definedName>
    <definedName name="solver_adj" localSheetId="1" hidden="1">Binomial!$L$3</definedName>
    <definedName name="solver_cvg" localSheetId="1" hidden="1">0.0001</definedName>
    <definedName name="solver_drv" localSheetId="1" hidden="1">1</definedName>
    <definedName name="solver_eng" localSheetId="1" hidden="1">3</definedName>
    <definedName name="solver_est" localSheetId="1" hidden="1">1</definedName>
    <definedName name="solver_itr" localSheetId="1" hidden="1">2147483647</definedName>
    <definedName name="solver_lhs1" localSheetId="1" hidden="1">Binomial!$L$2</definedName>
    <definedName name="solver_lhs2" localSheetId="1" hidden="1">Binomial!$L$3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Binomial!$L$3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hs1" localSheetId="1" hidden="1">0.2</definedName>
    <definedName name="solver_rhs2" localSheetId="1" hidden="1">10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  <definedName name="X" localSheetId="0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5" l="1"/>
  <c r="D19" i="35"/>
  <c r="D18" i="35"/>
  <c r="F15" i="35"/>
  <c r="D14" i="35"/>
  <c r="D15" i="35" s="1"/>
  <c r="D13" i="35"/>
  <c r="B8" i="35"/>
  <c r="Q7" i="35"/>
  <c r="E7" i="35"/>
  <c r="D7" i="35"/>
  <c r="C7" i="35"/>
  <c r="Q6" i="35"/>
  <c r="E6" i="35"/>
  <c r="D6" i="35"/>
  <c r="C6" i="35"/>
  <c r="Q5" i="35"/>
  <c r="E5" i="35"/>
  <c r="D5" i="35"/>
  <c r="C5" i="35"/>
  <c r="Q4" i="35"/>
  <c r="C4" i="35"/>
  <c r="Q3" i="35"/>
  <c r="C3" i="35"/>
  <c r="E3" i="35" s="1"/>
  <c r="E15" i="35"/>
  <c r="E14" i="35"/>
  <c r="E17" i="35"/>
  <c r="E18" i="35"/>
  <c r="E16" i="35"/>
  <c r="E13" i="35"/>
  <c r="Q8" i="35" l="1"/>
  <c r="P3" i="35" s="1"/>
  <c r="F16" i="35"/>
  <c r="D16" i="35"/>
  <c r="D17" i="35" s="1"/>
  <c r="I5" i="35"/>
  <c r="C8" i="35"/>
  <c r="D8" i="35" s="1"/>
  <c r="D4" i="35"/>
  <c r="D3" i="35"/>
  <c r="F17" i="35"/>
  <c r="E4" i="35"/>
  <c r="E8" i="35" s="1"/>
  <c r="P6" i="35" l="1"/>
  <c r="P7" i="35"/>
  <c r="P4" i="35"/>
  <c r="P5" i="35"/>
  <c r="F7" i="35"/>
  <c r="G7" i="35" s="1"/>
  <c r="F5" i="35"/>
  <c r="G5" i="35" s="1"/>
  <c r="F3" i="35"/>
  <c r="F4" i="35"/>
  <c r="G4" i="35" s="1"/>
  <c r="F6" i="35"/>
  <c r="G6" i="35" s="1"/>
  <c r="P8" i="35" l="1"/>
  <c r="I6" i="35"/>
  <c r="I7" i="35" s="1"/>
  <c r="I8" i="35" s="1"/>
  <c r="G3" i="35"/>
  <c r="G8" i="35" s="1"/>
  <c r="K3" i="32" l="1"/>
  <c r="K4" i="32" s="1"/>
  <c r="F2" i="32"/>
  <c r="F3" i="32" s="1"/>
  <c r="F1" i="32"/>
  <c r="L2" i="32"/>
  <c r="L4" i="32" s="1"/>
  <c r="D2" i="32"/>
  <c r="B5" i="32" l="1"/>
  <c r="A6" i="32" s="1"/>
  <c r="B6" i="32" l="1"/>
  <c r="A7" i="32" s="1"/>
  <c r="C4" i="32"/>
  <c r="D3" i="32" s="1"/>
  <c r="A3" i="32"/>
  <c r="B7" i="32" l="1"/>
  <c r="A8" i="32" s="1"/>
  <c r="C5" i="32"/>
  <c r="C6" i="32"/>
  <c r="B8" i="32" l="1"/>
  <c r="A9" i="32" s="1"/>
  <c r="B9" i="32" l="1"/>
  <c r="A10" i="32" s="1"/>
  <c r="C7" i="32"/>
  <c r="B10" i="32" l="1"/>
  <c r="A11" i="32" s="1"/>
  <c r="C8" i="32"/>
  <c r="B11" i="32" l="1"/>
  <c r="A12" i="32" s="1"/>
  <c r="C10" i="32"/>
  <c r="C9" i="32"/>
  <c r="B12" i="32" l="1"/>
  <c r="A13" i="32" s="1"/>
  <c r="C11" i="32"/>
  <c r="B13" i="32" l="1"/>
  <c r="A14" i="32" s="1"/>
  <c r="C12" i="32"/>
  <c r="B14" i="32" l="1"/>
  <c r="C13" i="32"/>
  <c r="A15" i="32" l="1"/>
  <c r="B15" i="32" s="1"/>
  <c r="A16" i="32" s="1"/>
  <c r="C14" i="32"/>
  <c r="B16" i="32" l="1"/>
  <c r="A17" i="32" s="1"/>
  <c r="C15" i="32"/>
  <c r="C16" i="32" l="1"/>
  <c r="B17" i="32"/>
  <c r="A18" i="32" s="1"/>
  <c r="C17" i="32" l="1"/>
  <c r="B18" i="32"/>
  <c r="A19" i="32" s="1"/>
  <c r="B19" i="32" l="1"/>
  <c r="A20" i="32" s="1"/>
  <c r="C18" i="32"/>
  <c r="C19" i="32" l="1"/>
  <c r="B20" i="32"/>
  <c r="A21" i="32" s="1"/>
  <c r="C20" i="32" l="1"/>
  <c r="B21" i="32"/>
  <c r="A22" i="32" s="1"/>
  <c r="C21" i="32" l="1"/>
  <c r="B22" i="32"/>
  <c r="A23" i="32" s="1"/>
  <c r="C22" i="32" l="1"/>
  <c r="B23" i="32"/>
  <c r="A24" i="32" s="1"/>
  <c r="B24" i="32" l="1"/>
  <c r="A25" i="32" s="1"/>
  <c r="C23" i="32"/>
  <c r="C24" i="32" l="1"/>
  <c r="B25" i="32"/>
  <c r="A26" i="32" s="1"/>
  <c r="C25" i="32" l="1"/>
  <c r="B26" i="32"/>
  <c r="A27" i="32" s="1"/>
  <c r="B27" i="32" l="1"/>
  <c r="A28" i="32" s="1"/>
  <c r="C26" i="32"/>
  <c r="C27" i="32" l="1"/>
  <c r="B28" i="32"/>
  <c r="A29" i="32" s="1"/>
  <c r="C28" i="32" l="1"/>
  <c r="B29" i="32"/>
  <c r="A30" i="32" s="1"/>
  <c r="C29" i="32" l="1"/>
  <c r="B30" i="32"/>
  <c r="A31" i="32" s="1"/>
  <c r="C30" i="32" l="1"/>
  <c r="B31" i="32"/>
  <c r="A32" i="32" s="1"/>
  <c r="B32" i="32" l="1"/>
  <c r="A33" i="32" s="1"/>
  <c r="C31" i="32"/>
  <c r="C32" i="32" l="1"/>
  <c r="B33" i="32"/>
  <c r="A34" i="32" s="1"/>
  <c r="C33" i="32" l="1"/>
  <c r="B34" i="32"/>
  <c r="A35" i="32" s="1"/>
  <c r="B35" i="32" l="1"/>
  <c r="A36" i="32" s="1"/>
  <c r="C34" i="32"/>
  <c r="C35" i="32" l="1"/>
  <c r="B36" i="32"/>
  <c r="A37" i="32" s="1"/>
  <c r="C36" i="32" l="1"/>
  <c r="B37" i="32"/>
  <c r="A38" i="32" s="1"/>
  <c r="C37" i="32" l="1"/>
  <c r="B38" i="32"/>
  <c r="A39" i="32" s="1"/>
  <c r="C38" i="32" l="1"/>
  <c r="B39" i="32"/>
  <c r="A40" i="32" s="1"/>
  <c r="B40" i="32" l="1"/>
  <c r="A41" i="32" s="1"/>
  <c r="C39" i="32"/>
  <c r="C40" i="32" l="1"/>
  <c r="B41" i="32"/>
  <c r="A42" i="32" s="1"/>
  <c r="C41" i="32" l="1"/>
  <c r="B42" i="32"/>
  <c r="A43" i="32" s="1"/>
  <c r="B43" i="32" l="1"/>
  <c r="A44" i="32" s="1"/>
  <c r="C42" i="32"/>
  <c r="C43" i="32" l="1"/>
  <c r="B44" i="32"/>
  <c r="A45" i="32" s="1"/>
  <c r="C44" i="32" l="1"/>
  <c r="B45" i="32"/>
  <c r="A46" i="32" s="1"/>
  <c r="C45" i="32" l="1"/>
  <c r="B46" i="32"/>
  <c r="A47" i="32" s="1"/>
  <c r="C46" i="32" l="1"/>
  <c r="B47" i="32"/>
  <c r="A48" i="32" s="1"/>
  <c r="B48" i="32" l="1"/>
  <c r="A49" i="32" s="1"/>
  <c r="C47" i="32"/>
  <c r="C48" i="32" l="1"/>
  <c r="B49" i="32"/>
  <c r="A50" i="32" s="1"/>
  <c r="C49" i="32" l="1"/>
  <c r="B50" i="32"/>
  <c r="A51" i="32" s="1"/>
  <c r="B51" i="32" l="1"/>
  <c r="A52" i="32" s="1"/>
  <c r="C50" i="32"/>
  <c r="C51" i="32" l="1"/>
  <c r="B52" i="32"/>
  <c r="A53" i="32" s="1"/>
  <c r="C52" i="32" l="1"/>
  <c r="B53" i="32"/>
  <c r="A54" i="32" s="1"/>
  <c r="C53" i="32" l="1"/>
  <c r="B54" i="32"/>
  <c r="A55" i="32" s="1"/>
  <c r="C54" i="32" l="1"/>
  <c r="B55" i="32"/>
  <c r="A56" i="32" s="1"/>
  <c r="B56" i="32" l="1"/>
  <c r="A57" i="32" s="1"/>
  <c r="C55" i="32"/>
  <c r="C56" i="32" l="1"/>
  <c r="B57" i="32"/>
  <c r="A58" i="32" s="1"/>
  <c r="C57" i="32" l="1"/>
  <c r="B58" i="32"/>
  <c r="A59" i="32" s="1"/>
  <c r="C58" i="32" l="1"/>
  <c r="B59" i="32"/>
  <c r="A60" i="32" s="1"/>
  <c r="C59" i="32" l="1"/>
  <c r="B60" i="32"/>
  <c r="C60" i="32" l="1"/>
</calcChain>
</file>

<file path=xl/sharedStrings.xml><?xml version="1.0" encoding="utf-8"?>
<sst xmlns="http://schemas.openxmlformats.org/spreadsheetml/2006/main" count="41" uniqueCount="36">
  <si>
    <t>x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</si>
  <si>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</si>
  <si>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</si>
  <si>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</si>
  <si>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</si>
  <si>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Trials=</t>
  </si>
  <si>
    <t>Prob=</t>
  </si>
  <si>
    <r>
      <t>BINOM.INV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</si>
  <si>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</si>
  <si>
    <t>Mean</t>
  </si>
  <si>
    <t>Var</t>
  </si>
  <si>
    <t>StdDev</t>
  </si>
  <si>
    <t>P(X=3)</t>
  </si>
  <si>
    <t>P(X&lt;3)</t>
  </si>
  <si>
    <t>P(X&gt;3)</t>
  </si>
  <si>
    <t>P(X&lt;&gt;3)</t>
  </si>
  <si>
    <t>P(2&lt;X&lt;3)</t>
  </si>
  <si>
    <t>`</t>
  </si>
  <si>
    <t># of Days</t>
  </si>
  <si>
    <t>Probability</t>
  </si>
  <si>
    <t>Number of Units Sold</t>
  </si>
  <si>
    <t>Count</t>
  </si>
  <si>
    <t>f(x)</t>
  </si>
  <si>
    <t>P-Conditions</t>
  </si>
  <si>
    <t>xf(x)</t>
  </si>
  <si>
    <r>
      <t>(x-m)</t>
    </r>
    <r>
      <rPr>
        <vertAlign val="superscript"/>
        <sz val="11"/>
        <color theme="1"/>
        <rFont val="Book Antiqua"/>
        <family val="1"/>
      </rPr>
      <t>2</t>
    </r>
  </si>
  <si>
    <r>
      <t>[(x-m)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</si>
  <si>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t>Random Prblem Generator</t>
  </si>
  <si>
    <r>
      <t>=Mean (m</t>
    </r>
    <r>
      <rPr>
        <sz val="8.8000000000000007"/>
        <color theme="1"/>
        <rFont val="Book Antiqua"/>
        <family val="1"/>
      </rPr>
      <t>)</t>
    </r>
  </si>
  <si>
    <t>=Variance (S2)</t>
  </si>
  <si>
    <t>=Standard Deviation (σ)</t>
  </si>
  <si>
    <t>=CV</t>
  </si>
  <si>
    <t>Question</t>
  </si>
  <si>
    <t>P(X≤3)</t>
  </si>
  <si>
    <t>P(X≥3)</t>
  </si>
  <si>
    <t>P(2≤X≤3)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</si>
</sst>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sz val="11"/>
      <color theme="1"/>
      <name val="Symbol"/>
      <family val="1"/>
      <charset val="2"/>
    </font>
    <font>
      <sz val="11"/>
      <color rgb="FFFF0000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8.8000000000000007"/>
      <color theme="1"/>
      <name val="Book Antiqua"/>
      <family val="1"/>
    </font>
    <font>
      <sz val="11"/>
      <color rgb="FFC00000"/>
      <name val="Book Antiqua"/>
      <family val="1"/>
    </font>
    <font>
      <sz val="11"/>
      <color rgb="FF0070C0"/>
      <name val="Book Antiqua"/>
      <family val="1"/>
    </font>
    <font>
      <sz val="11"/>
      <color theme="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7" fillId="6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7" fillId="0" borderId="11" xfId="0" applyFont="1" applyBorder="1"/>
    <xf numFmtId="0" fontId="1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7" borderId="6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7" borderId="4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" fillId="0" borderId="0" xfId="0" quotePrefix="1" applyFont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/>
    </xf>
    <xf numFmtId="2" fontId="12" fillId="8" borderId="0" xfId="0" applyNumberFormat="1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7" fillId="0" borderId="14" xfId="0" applyFont="1" applyBorder="1"/>
    <xf numFmtId="0" fontId="1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2" fillId="9" borderId="0" xfId="0" applyNumberFormat="1" applyFont="1" applyFill="1" applyAlignment="1">
      <alignment horizontal="center"/>
    </xf>
    <xf numFmtId="0" fontId="9" fillId="7" borderId="1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quotePrefix="1" applyFont="1"/>
    <xf numFmtId="165" fontId="9" fillId="7" borderId="4" xfId="0" applyNumberFormat="1" applyFont="1" applyFill="1" applyBorder="1" applyAlignment="1">
      <alignment horizontal="left"/>
    </xf>
    <xf numFmtId="0" fontId="9" fillId="7" borderId="15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6" fillId="0" borderId="0" xfId="0" applyFont="1"/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Distribution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'1.MeanStdProbGroupData'!$A$3:$A$7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'1.MeanStdProbGroupData'!$C$3:$C$7</c:f>
              <c:numCache>
                <c:formatCode>General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E-4D76-B9A7-146A17412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2"/>
        <c:axId val="219007584"/>
        <c:axId val="189365728"/>
      </c:barChart>
      <c:catAx>
        <c:axId val="2190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9365728"/>
        <c:crosses val="autoZero"/>
        <c:auto val="1"/>
        <c:lblAlgn val="ctr"/>
        <c:lblOffset val="100"/>
        <c:noMultiLvlLbl val="0"/>
      </c:catAx>
      <c:valAx>
        <c:axId val="1893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90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Binomial!$D$3</c:f>
          <c:strCache>
            <c:ptCount val="1"/>
            <c:pt idx="0">
              <c:v>P(0&lt;=x&lt;=2) =0.355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Binomial!$B$5:$B$30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0.26682793200000005</c:v>
                </c:pt>
                <c:pt idx="4">
                  <c:v>0.20012094900000005</c:v>
                </c:pt>
                <c:pt idx="5">
                  <c:v>0.10291934520000003</c:v>
                </c:pt>
                <c:pt idx="6">
                  <c:v>3.6756909000000039E-2</c:v>
                </c:pt>
                <c:pt idx="7">
                  <c:v>9.0016919999999986E-3</c:v>
                </c:pt>
                <c:pt idx="8">
                  <c:v>1.446700500000001E-3</c:v>
                </c:pt>
                <c:pt idx="9">
                  <c:v>1.3778099999999991E-4</c:v>
                </c:pt>
                <c:pt idx="10">
                  <c:v>5.9048999999999949E-6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B-49B7-A04B-A4DCBBE71E9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Binomial!$C$5:$C$30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B-49B7-A04B-A4DCBBE7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83479</xdr:colOff>
      <xdr:row>8</xdr:row>
      <xdr:rowOff>28261</xdr:rowOff>
    </xdr:from>
    <xdr:to>
      <xdr:col>9</xdr:col>
      <xdr:colOff>1849505</xdr:colOff>
      <xdr:row>20</xdr:row>
      <xdr:rowOff>125723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3B27BE-B926-4E20-B297-BD84BC0DD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806162</xdr:colOff>
      <xdr:row>4</xdr:row>
      <xdr:rowOff>36080</xdr:rowOff>
    </xdr:from>
    <xdr:to>
      <xdr:col>9</xdr:col>
      <xdr:colOff>570635</xdr:colOff>
      <xdr:row>17</xdr:row>
      <xdr:rowOff>51831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817F51-4962-47F6-98FF-918E6F461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Users/aa2035/AppData/Local/Microsoft/Windows/Temporary%20Internet%20Files/Low/Content.IE5/E8MR10H7/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1-DescriptiveSTAT/1.2.WaverageZ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 refreshError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WeghtAve"/>
      <sheetName val="1b.WeightAve"/>
      <sheetName val="2.MeanStdGroupData"/>
      <sheetName val="3.Z-Scor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9EE2-69D2-44B5-973C-4913F9D95F58}">
  <sheetPr>
    <tabColor rgb="FF00B050"/>
  </sheetPr>
  <dimension ref="A1:U20"/>
  <sheetViews>
    <sheetView zoomScale="80" zoomScaleNormal="80" workbookViewId="0">
      <selection activeCell="P15" sqref="P15"/>
    </sheetView>
  </sheetViews>
  <sheetFormatPr defaultRowHeight="16.5" x14ac:dyDescent="0.3"/>
  <cols>
    <col min="1" max="1" width="3.85546875" style="1" customWidth="1"/>
    <col min="2" max="2" width="10.140625" style="1" bestFit="1" customWidth="1"/>
    <col min="3" max="3" width="12.5703125" style="1" customWidth="1"/>
    <col min="4" max="4" width="13.5703125" style="1" bestFit="1" customWidth="1"/>
    <col min="5" max="5" width="16.42578125" style="1" bestFit="1" customWidth="1"/>
    <col min="6" max="6" width="13.5703125" style="1" customWidth="1"/>
    <col min="7" max="7" width="11" style="1" bestFit="1" customWidth="1"/>
    <col min="8" max="8" width="11.5703125" style="1" bestFit="1" customWidth="1"/>
    <col min="9" max="9" width="9.28515625" style="1" bestFit="1" customWidth="1"/>
    <col min="10" max="10" width="29" style="1" customWidth="1"/>
    <col min="11" max="14" width="9.140625" style="1"/>
    <col min="15" max="15" width="4.7109375" style="1" customWidth="1"/>
    <col min="16" max="16" width="9.140625" style="1"/>
    <col min="17" max="17" width="7" style="1" customWidth="1"/>
    <col min="18" max="20" width="9.140625" style="1"/>
    <col min="21" max="23" width="9.140625" style="1" customWidth="1"/>
    <col min="24" max="16384" width="9.140625" style="1"/>
  </cols>
  <sheetData>
    <row r="1" spans="1:21" ht="18.75" customHeight="1" x14ac:dyDescent="0.3">
      <c r="A1" s="13" t="s">
        <v>17</v>
      </c>
      <c r="B1" s="13" t="s">
        <v>18</v>
      </c>
      <c r="C1" s="13" t="s">
        <v>19</v>
      </c>
      <c r="D1" s="13"/>
      <c r="E1" s="13"/>
      <c r="F1" s="13"/>
      <c r="J1" s="1" t="s">
        <v>20</v>
      </c>
    </row>
    <row r="2" spans="1:21" ht="18.75" customHeight="1" thickBot="1" x14ac:dyDescent="0.35">
      <c r="A2" s="13" t="s">
        <v>0</v>
      </c>
      <c r="B2" s="13" t="s">
        <v>21</v>
      </c>
      <c r="C2" s="13" t="s">
        <v>22</v>
      </c>
      <c r="D2" s="13" t="s">
        <v>23</v>
      </c>
      <c r="E2" s="13" t="s">
        <v>24</v>
      </c>
      <c r="F2" s="13" t="s">
        <v>25</v>
      </c>
      <c r="G2" s="13" t="s">
        <v>26</v>
      </c>
      <c r="O2" s="1" t="s">
        <v>27</v>
      </c>
    </row>
    <row r="3" spans="1:21" ht="17.25" thickBot="1" x14ac:dyDescent="0.35">
      <c r="A3" s="20">
        <v>0</v>
      </c>
      <c r="B3" s="20">
        <v>50</v>
      </c>
      <c r="C3" s="21">
        <f>B3/$B$8</f>
        <v>0.25</v>
      </c>
      <c r="D3" s="22" t="b">
        <f>C3&gt;=0</f>
        <v>1</v>
      </c>
      <c r="E3" s="23">
        <f>A3*C3</f>
        <v>0</v>
      </c>
      <c r="F3" s="24">
        <f>(A3-$I$5)^2</f>
        <v>1.6900000000000002</v>
      </c>
      <c r="G3" s="25">
        <f>C3*F3</f>
        <v>0.42250000000000004</v>
      </c>
      <c r="O3" s="26">
        <v>0</v>
      </c>
      <c r="P3" s="27">
        <f ca="1">Q3/$Q$8</f>
        <v>7.3529411764705885E-2</v>
      </c>
      <c r="Q3" s="26">
        <f ca="1">RANDBETWEEN(1,20)</f>
        <v>10</v>
      </c>
    </row>
    <row r="4" spans="1:21" ht="17.25" thickBot="1" x14ac:dyDescent="0.35">
      <c r="A4" s="28">
        <v>1</v>
      </c>
      <c r="B4" s="28">
        <v>80</v>
      </c>
      <c r="C4" s="29">
        <f>B4/$B$8</f>
        <v>0.4</v>
      </c>
      <c r="D4" s="30" t="b">
        <f t="shared" ref="D4:D8" si="0">C4&gt;=0</f>
        <v>1</v>
      </c>
      <c r="E4" s="31">
        <f t="shared" ref="E4:E7" si="1">A4*C4</f>
        <v>0.4</v>
      </c>
      <c r="F4" s="13">
        <f>(A4-$I$5)^2</f>
        <v>9.0000000000000024E-2</v>
      </c>
      <c r="G4" s="32">
        <f t="shared" ref="G4:G7" si="2">C4*F4</f>
        <v>3.6000000000000011E-2</v>
      </c>
      <c r="O4" s="33">
        <v>1</v>
      </c>
      <c r="P4" s="34">
        <f ca="1">Q4/$Q$8</f>
        <v>0.21323529411764705</v>
      </c>
      <c r="Q4" s="33">
        <f ca="1">RANDBETWEEN(10,30)</f>
        <v>29</v>
      </c>
    </row>
    <row r="5" spans="1:21" ht="17.25" thickBot="1" x14ac:dyDescent="0.35">
      <c r="A5" s="28">
        <v>2</v>
      </c>
      <c r="B5" s="28">
        <v>40</v>
      </c>
      <c r="C5" s="29">
        <f>B5/$B$8</f>
        <v>0.2</v>
      </c>
      <c r="D5" s="30" t="b">
        <f t="shared" si="0"/>
        <v>1</v>
      </c>
      <c r="E5" s="31">
        <f t="shared" si="1"/>
        <v>0.4</v>
      </c>
      <c r="F5" s="13">
        <f>(A5-$I$5)^2</f>
        <v>0.48999999999999994</v>
      </c>
      <c r="G5" s="32">
        <f t="shared" si="2"/>
        <v>9.799999999999999E-2</v>
      </c>
      <c r="I5" s="35">
        <f>SUMPRODUCT(A3:A7,C3:C7)</f>
        <v>1.3</v>
      </c>
      <c r="J5" s="36" t="s">
        <v>28</v>
      </c>
      <c r="O5" s="37">
        <v>2</v>
      </c>
      <c r="P5" s="38">
        <f ca="1">Q5/$Q$8</f>
        <v>0.19852941176470587</v>
      </c>
      <c r="Q5" s="37">
        <f ca="1">RANDBETWEEN(20,40)</f>
        <v>27</v>
      </c>
    </row>
    <row r="6" spans="1:21" ht="17.25" thickBot="1" x14ac:dyDescent="0.35">
      <c r="A6" s="28">
        <v>3</v>
      </c>
      <c r="B6" s="28">
        <v>20</v>
      </c>
      <c r="C6" s="29">
        <f>B6/$B$8</f>
        <v>0.1</v>
      </c>
      <c r="D6" s="30" t="b">
        <f t="shared" si="0"/>
        <v>1</v>
      </c>
      <c r="E6" s="31">
        <f t="shared" si="1"/>
        <v>0.30000000000000004</v>
      </c>
      <c r="F6" s="13">
        <f>(A6-$I$5)^2</f>
        <v>2.8899999999999997</v>
      </c>
      <c r="G6" s="32">
        <f t="shared" si="2"/>
        <v>0.28899999999999998</v>
      </c>
      <c r="I6" s="39">
        <f>SUMPRODUCT(C3:C7,F3:F7)</f>
        <v>1.2100000000000002</v>
      </c>
      <c r="J6" s="36" t="s">
        <v>29</v>
      </c>
      <c r="O6" s="33">
        <v>3</v>
      </c>
      <c r="P6" s="34">
        <f ca="1">Q6/$Q$8</f>
        <v>0.23529411764705882</v>
      </c>
      <c r="Q6" s="33">
        <f ca="1">RANDBETWEEN(30,50)</f>
        <v>32</v>
      </c>
    </row>
    <row r="7" spans="1:21" ht="17.25" thickBot="1" x14ac:dyDescent="0.35">
      <c r="A7" s="40">
        <v>4</v>
      </c>
      <c r="B7" s="40">
        <v>10</v>
      </c>
      <c r="C7" s="41">
        <f>B7/$B$8</f>
        <v>0.05</v>
      </c>
      <c r="D7" s="42" t="b">
        <f t="shared" si="0"/>
        <v>1</v>
      </c>
      <c r="E7" s="43">
        <f t="shared" si="1"/>
        <v>0.2</v>
      </c>
      <c r="F7" s="44">
        <f>(A7-$I$5)^2</f>
        <v>7.2900000000000009</v>
      </c>
      <c r="G7" s="45">
        <f t="shared" si="2"/>
        <v>0.36450000000000005</v>
      </c>
      <c r="I7" s="46">
        <f>SQRT(I6)</f>
        <v>1.1000000000000001</v>
      </c>
      <c r="J7" s="36" t="s">
        <v>30</v>
      </c>
      <c r="O7" s="37">
        <v>4</v>
      </c>
      <c r="P7" s="38">
        <f ca="1">Q7/$Q$8</f>
        <v>0.27941176470588236</v>
      </c>
      <c r="Q7" s="47">
        <f ca="1">RANDBETWEEN(20,40)</f>
        <v>38</v>
      </c>
    </row>
    <row r="8" spans="1:21" ht="17.25" thickBot="1" x14ac:dyDescent="0.35">
      <c r="B8" s="13">
        <f>SUM(B3:B7)</f>
        <v>200</v>
      </c>
      <c r="C8" s="29">
        <f>SUM(C3:C7)</f>
        <v>1</v>
      </c>
      <c r="D8" s="48" t="b">
        <f t="shared" si="0"/>
        <v>1</v>
      </c>
      <c r="E8" s="35">
        <f>SUM(E3:E7)</f>
        <v>1.3</v>
      </c>
      <c r="G8" s="39">
        <f>SUM(G3:G7)</f>
        <v>1.2100000000000002</v>
      </c>
      <c r="I8" s="39">
        <f>I7/I5</f>
        <v>0.84615384615384615</v>
      </c>
      <c r="J8" s="49" t="s">
        <v>31</v>
      </c>
      <c r="O8" s="33"/>
      <c r="P8" s="50">
        <f ca="1">SUM(P3:P7)</f>
        <v>0.99999999999999989</v>
      </c>
      <c r="Q8" s="51">
        <f ca="1">SUM(Q3:Q7)</f>
        <v>136</v>
      </c>
    </row>
    <row r="11" spans="1:21" ht="17.25" thickBot="1" x14ac:dyDescent="0.35"/>
    <row r="12" spans="1:21" ht="17.25" thickBot="1" x14ac:dyDescent="0.35">
      <c r="A12" s="52" t="s">
        <v>0</v>
      </c>
      <c r="B12" s="53" t="s">
        <v>22</v>
      </c>
      <c r="C12" s="1" t="s">
        <v>32</v>
      </c>
      <c r="D12" s="1" t="s">
        <v>19</v>
      </c>
    </row>
    <row r="13" spans="1:21" x14ac:dyDescent="0.3">
      <c r="A13" s="54">
        <v>0</v>
      </c>
      <c r="B13" s="55">
        <v>0.4</v>
      </c>
      <c r="C13" s="1" t="s">
        <v>12</v>
      </c>
      <c r="D13" s="56">
        <f>B16</f>
        <v>0.05</v>
      </c>
      <c r="E13" s="57" t="str">
        <f t="shared" ref="E13:E18" ca="1" si="3">_xlfn.FORMULATEXT(D13)</f>
        <v>=B16</v>
      </c>
      <c r="F13" s="58"/>
      <c r="U13" s="1" t="s">
        <v>17</v>
      </c>
    </row>
    <row r="14" spans="1:21" x14ac:dyDescent="0.3">
      <c r="A14" s="54">
        <v>1</v>
      </c>
      <c r="B14" s="55">
        <v>0.25</v>
      </c>
      <c r="C14" s="1" t="s">
        <v>13</v>
      </c>
      <c r="D14" s="56">
        <f>SUM(B13:B15)</f>
        <v>0.85000000000000009</v>
      </c>
      <c r="E14" s="57" t="str">
        <f t="shared" ca="1" si="3"/>
        <v>=SUM(B13:B15)</v>
      </c>
      <c r="F14" s="58"/>
    </row>
    <row r="15" spans="1:21" x14ac:dyDescent="0.3">
      <c r="A15" s="54">
        <v>2</v>
      </c>
      <c r="B15" s="55">
        <v>0.2</v>
      </c>
      <c r="C15" s="1" t="s">
        <v>33</v>
      </c>
      <c r="D15" s="56">
        <f>SUM(D13:D14)</f>
        <v>0.90000000000000013</v>
      </c>
      <c r="E15" s="57" t="str">
        <f t="shared" ca="1" si="3"/>
        <v>=SUM(D13:D14)</v>
      </c>
      <c r="F15" s="58">
        <f>SUM(B13:B16)</f>
        <v>0.90000000000000013</v>
      </c>
    </row>
    <row r="16" spans="1:21" x14ac:dyDescent="0.3">
      <c r="A16" s="54">
        <v>3</v>
      </c>
      <c r="B16" s="55">
        <v>0.05</v>
      </c>
      <c r="C16" s="1" t="s">
        <v>14</v>
      </c>
      <c r="D16" s="56">
        <f>1-D15</f>
        <v>9.9999999999999867E-2</v>
      </c>
      <c r="E16" s="57" t="str">
        <f t="shared" ca="1" si="3"/>
        <v>=1-D15</v>
      </c>
      <c r="F16" s="58">
        <f>1-D15</f>
        <v>9.9999999999999867E-2</v>
      </c>
    </row>
    <row r="17" spans="1:6" ht="17.25" thickBot="1" x14ac:dyDescent="0.35">
      <c r="A17" s="59">
        <v>4</v>
      </c>
      <c r="B17" s="60">
        <v>0.1</v>
      </c>
      <c r="C17" s="1" t="s">
        <v>34</v>
      </c>
      <c r="D17" s="56">
        <f>D16+D13</f>
        <v>0.14999999999999986</v>
      </c>
      <c r="E17" s="57" t="str">
        <f t="shared" ca="1" si="3"/>
        <v>=D16+D13</v>
      </c>
      <c r="F17" s="58">
        <f>1-D14</f>
        <v>0.14999999999999991</v>
      </c>
    </row>
    <row r="18" spans="1:6" x14ac:dyDescent="0.3">
      <c r="C18" s="1" t="s">
        <v>15</v>
      </c>
      <c r="D18" s="56">
        <f>1-B16</f>
        <v>0.95</v>
      </c>
      <c r="E18" s="57" t="str">
        <f t="shared" ca="1" si="3"/>
        <v>=1-B16</v>
      </c>
      <c r="F18" s="61"/>
    </row>
    <row r="19" spans="1:6" x14ac:dyDescent="0.3">
      <c r="C19" s="1" t="s">
        <v>35</v>
      </c>
      <c r="D19" s="56">
        <f>B15+B16</f>
        <v>0.25</v>
      </c>
      <c r="E19" s="56">
        <f>SUM(B13:B16)-SUM(B13:B14)</f>
        <v>0.25000000000000011</v>
      </c>
      <c r="F19" s="62"/>
    </row>
    <row r="20" spans="1:6" x14ac:dyDescent="0.3">
      <c r="C20" s="1" t="s">
        <v>16</v>
      </c>
      <c r="D20" s="13"/>
      <c r="E20" s="13"/>
      <c r="F20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3406-424A-421E-A7AA-D3050AC96D56}">
  <dimension ref="A1:L60"/>
  <sheetViews>
    <sheetView tabSelected="1" zoomScale="95" zoomScaleNormal="95" workbookViewId="0">
      <selection activeCell="R35" sqref="R35"/>
    </sheetView>
  </sheetViews>
  <sheetFormatPr defaultColWidth="9.140625" defaultRowHeight="16.5" x14ac:dyDescent="0.3"/>
  <cols>
    <col min="1" max="1" width="10.7109375" style="1" bestFit="1" customWidth="1"/>
    <col min="2" max="2" width="7.8554687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41.28515625" style="1" customWidth="1"/>
    <col min="12" max="12" width="42.42578125" style="1" bestFit="1" customWidth="1"/>
    <col min="13" max="16384" width="9.140625" style="1"/>
  </cols>
  <sheetData>
    <row r="1" spans="1:12" ht="17.25" thickBot="1" x14ac:dyDescent="0.35">
      <c r="A1" s="16" t="s">
        <v>5</v>
      </c>
      <c r="B1" s="17">
        <v>10</v>
      </c>
      <c r="C1" s="18" t="s">
        <v>6</v>
      </c>
      <c r="D1" s="19">
        <v>0.3</v>
      </c>
      <c r="E1" s="1" t="s">
        <v>9</v>
      </c>
      <c r="F1" s="1">
        <f>B1*D1</f>
        <v>3</v>
      </c>
      <c r="K1" s="13" t="s">
        <v>8</v>
      </c>
      <c r="L1" s="13" t="s">
        <v>7</v>
      </c>
    </row>
    <row r="2" spans="1:12" ht="17.25" thickBot="1" x14ac:dyDescent="0.35">
      <c r="A2" s="1" t="s">
        <v>4</v>
      </c>
      <c r="B2" s="2" t="s">
        <v>2</v>
      </c>
      <c r="C2" s="2" t="s">
        <v>3</v>
      </c>
      <c r="D2" s="13">
        <f>ROUND(_xlfn.BINOM.DIST(C3,$B$1,$D$1,1)-_xlfn.BINOM.DIST(B3,$B$1,$D$1,1),3)</f>
        <v>0.35499999999999998</v>
      </c>
      <c r="E2" s="1" t="s">
        <v>10</v>
      </c>
      <c r="F2" s="1">
        <f>B1*D1*(1-D1)</f>
        <v>2.0999999999999996</v>
      </c>
      <c r="K2" s="11">
        <v>0.4</v>
      </c>
      <c r="L2" s="11">
        <f>_xlfn.BINOM.DIST(L3,B1,D1,1)</f>
        <v>0.1493083459</v>
      </c>
    </row>
    <row r="3" spans="1:12" ht="17.25" thickBot="1" x14ac:dyDescent="0.35">
      <c r="A3" s="1">
        <f>5*B1</f>
        <v>50</v>
      </c>
      <c r="B3" s="7">
        <v>0</v>
      </c>
      <c r="C3" s="15">
        <v>2</v>
      </c>
      <c r="D3" s="10" t="str">
        <f>"P("&amp;C4&amp;") ="&amp;D2</f>
        <v>P(0&lt;=x&lt;=2) =0.355</v>
      </c>
      <c r="E3" s="1" t="s">
        <v>11</v>
      </c>
      <c r="F3" s="1">
        <f>SQRT(F2)</f>
        <v>1.4491376746189437</v>
      </c>
      <c r="K3" s="14">
        <f>_xlfn.BINOM.INV(B1,D1,K2)</f>
        <v>3</v>
      </c>
      <c r="L3" s="14">
        <v>1.999985614608125</v>
      </c>
    </row>
    <row r="4" spans="1:12" ht="17.25" thickBot="1" x14ac:dyDescent="0.35">
      <c r="A4" s="2" t="s">
        <v>0</v>
      </c>
      <c r="B4" s="2" t="s">
        <v>1</v>
      </c>
      <c r="C4" s="2" t="str">
        <f>B3&amp;"&lt;=x&lt;="&amp;C3</f>
        <v>0&lt;=x&lt;=2</v>
      </c>
      <c r="K4" s="12" t="str">
        <f>"P(X&lt;="&amp;ROUND(K3-1,0)&amp;") &lt;= "&amp;ROUND(K2,2)&amp;" &lt;= P(X&lt;="&amp;ROUND(K3,0)&amp;")"</f>
        <v>P(X&lt;=2) &lt;= 0.4 &lt;= P(X&lt;=3)</v>
      </c>
      <c r="L4" s="12" t="str">
        <f>"P(X&lt;="&amp;ROUND(L3-1,0)&amp;") &lt;= "&amp;ROUND(L2,2)&amp;" &lt;= P(X&lt;="&amp;ROUND(L3,0)&amp;")"</f>
        <v>P(X&lt;=1) &lt;= 0.15 &lt;= P(X&lt;=2)</v>
      </c>
    </row>
    <row r="5" spans="1:12" x14ac:dyDescent="0.3">
      <c r="A5" s="8">
        <v>0</v>
      </c>
      <c r="B5" s="5">
        <f>IFERROR(_xlfn.BINOM.DIST(A5,$B$1,$D$1,0),"")</f>
        <v>2.8247524899999994E-2</v>
      </c>
      <c r="C5" s="6">
        <f>IF(AND(A5&gt;=$B$3,A5&lt;=$C$3),B5,"")</f>
        <v>2.8247524899999994E-2</v>
      </c>
    </row>
    <row r="6" spans="1:12" x14ac:dyDescent="0.3">
      <c r="A6" s="8">
        <f>IFERROR(IF(B5&gt;0.00000001,A5+1,""),"")</f>
        <v>1</v>
      </c>
      <c r="B6" s="5">
        <f>IFERROR(_xlfn.BINOM.DIST(A6,$B$1,$D$1,0),"")</f>
        <v>0.12106082100000001</v>
      </c>
      <c r="C6" s="6">
        <f t="shared" ref="C6:C60" si="0">IF(AND(A6&gt;=$B$3,A6&lt;=$C$3),B6,"")</f>
        <v>0.12106082100000001</v>
      </c>
      <c r="G6" s="3"/>
    </row>
    <row r="7" spans="1:12" x14ac:dyDescent="0.3">
      <c r="A7" s="8">
        <f t="shared" ref="A7:A60" si="1">IFERROR(IF(B6&gt;0.00000001,A6+1,""),"")</f>
        <v>2</v>
      </c>
      <c r="B7" s="5">
        <f>IFERROR(_xlfn.BINOM.DIST(A7,$B$1,$D$1,0),"")</f>
        <v>0.23347444050000005</v>
      </c>
      <c r="C7" s="6">
        <f t="shared" si="0"/>
        <v>0.23347444050000005</v>
      </c>
    </row>
    <row r="8" spans="1:12" x14ac:dyDescent="0.3">
      <c r="A8" s="8">
        <f t="shared" si="1"/>
        <v>3</v>
      </c>
      <c r="B8" s="5">
        <f>IFERROR(_xlfn.BINOM.DIST(A8,$B$1,$D$1,0),"")</f>
        <v>0.26682793200000005</v>
      </c>
      <c r="C8" s="6" t="str">
        <f t="shared" si="0"/>
        <v/>
      </c>
    </row>
    <row r="9" spans="1:12" x14ac:dyDescent="0.3">
      <c r="A9" s="8">
        <f t="shared" si="1"/>
        <v>4</v>
      </c>
      <c r="B9" s="5">
        <f t="shared" ref="B9:B60" si="2">IFERROR(_xlfn.BINOM.DIST(A9,$B$1,$D$1,0),"")</f>
        <v>0.20012094900000005</v>
      </c>
      <c r="C9" s="6" t="str">
        <f t="shared" si="0"/>
        <v/>
      </c>
      <c r="D9" s="2"/>
    </row>
    <row r="10" spans="1:12" x14ac:dyDescent="0.3">
      <c r="A10" s="8">
        <f t="shared" si="1"/>
        <v>5</v>
      </c>
      <c r="B10" s="5">
        <f>IFERROR(_xlfn.BINOM.DIST(A10,$B$1,$D$1,0),"")</f>
        <v>0.10291934520000003</v>
      </c>
      <c r="C10" s="6" t="str">
        <f t="shared" si="0"/>
        <v/>
      </c>
      <c r="D10" s="2"/>
    </row>
    <row r="11" spans="1:12" x14ac:dyDescent="0.3">
      <c r="A11" s="8">
        <f t="shared" si="1"/>
        <v>6</v>
      </c>
      <c r="B11" s="5">
        <f>IFERROR(_xlfn.BINOM.DIST(A11,$B$1,$D$1,0),"")</f>
        <v>3.6756909000000039E-2</v>
      </c>
      <c r="C11" s="6" t="str">
        <f t="shared" si="0"/>
        <v/>
      </c>
      <c r="D11" s="4"/>
    </row>
    <row r="12" spans="1:12" x14ac:dyDescent="0.3">
      <c r="A12" s="8">
        <f t="shared" si="1"/>
        <v>7</v>
      </c>
      <c r="B12" s="5">
        <f t="shared" si="2"/>
        <v>9.0016919999999986E-3</v>
      </c>
      <c r="C12" s="6" t="str">
        <f t="shared" si="0"/>
        <v/>
      </c>
      <c r="D12" s="4"/>
    </row>
    <row r="13" spans="1:12" x14ac:dyDescent="0.3">
      <c r="A13" s="8">
        <f t="shared" si="1"/>
        <v>8</v>
      </c>
      <c r="B13" s="5">
        <f t="shared" si="2"/>
        <v>1.446700500000001E-3</v>
      </c>
      <c r="C13" s="6" t="str">
        <f t="shared" si="0"/>
        <v/>
      </c>
      <c r="D13" s="4"/>
    </row>
    <row r="14" spans="1:12" x14ac:dyDescent="0.3">
      <c r="A14" s="8">
        <f t="shared" si="1"/>
        <v>9</v>
      </c>
      <c r="B14" s="5">
        <f t="shared" si="2"/>
        <v>1.3778099999999991E-4</v>
      </c>
      <c r="C14" s="6" t="str">
        <f t="shared" si="0"/>
        <v/>
      </c>
      <c r="D14" s="4"/>
    </row>
    <row r="15" spans="1:12" x14ac:dyDescent="0.3">
      <c r="A15" s="8">
        <f t="shared" si="1"/>
        <v>10</v>
      </c>
      <c r="B15" s="5">
        <f t="shared" si="2"/>
        <v>5.9048999999999949E-6</v>
      </c>
      <c r="C15" s="6" t="str">
        <f t="shared" si="0"/>
        <v/>
      </c>
      <c r="D15" s="4"/>
    </row>
    <row r="16" spans="1:12" x14ac:dyDescent="0.3">
      <c r="A16" s="8">
        <f t="shared" si="1"/>
        <v>11</v>
      </c>
      <c r="B16" s="5" t="str">
        <f t="shared" si="2"/>
        <v/>
      </c>
      <c r="C16" s="6" t="str">
        <f t="shared" si="0"/>
        <v/>
      </c>
      <c r="D16" s="4"/>
    </row>
    <row r="17" spans="1:4" x14ac:dyDescent="0.3">
      <c r="A17" s="8">
        <f t="shared" si="1"/>
        <v>12</v>
      </c>
      <c r="B17" s="5" t="str">
        <f t="shared" si="2"/>
        <v/>
      </c>
      <c r="C17" s="6" t="str">
        <f t="shared" si="0"/>
        <v/>
      </c>
      <c r="D17" s="4"/>
    </row>
    <row r="18" spans="1:4" x14ac:dyDescent="0.3">
      <c r="A18" s="8">
        <f t="shared" si="1"/>
        <v>13</v>
      </c>
      <c r="B18" s="5" t="str">
        <f t="shared" si="2"/>
        <v/>
      </c>
      <c r="C18" s="6" t="str">
        <f t="shared" si="0"/>
        <v/>
      </c>
      <c r="D18" s="4"/>
    </row>
    <row r="19" spans="1:4" x14ac:dyDescent="0.3">
      <c r="A19" s="8">
        <f t="shared" si="1"/>
        <v>14</v>
      </c>
      <c r="B19" s="5" t="str">
        <f t="shared" si="2"/>
        <v/>
      </c>
      <c r="C19" s="6" t="str">
        <f t="shared" si="0"/>
        <v/>
      </c>
      <c r="D19" s="4"/>
    </row>
    <row r="20" spans="1:4" x14ac:dyDescent="0.3">
      <c r="A20" s="8">
        <f t="shared" si="1"/>
        <v>15</v>
      </c>
      <c r="B20" s="5" t="str">
        <f t="shared" si="2"/>
        <v/>
      </c>
      <c r="C20" s="6" t="str">
        <f t="shared" si="0"/>
        <v/>
      </c>
      <c r="D20" s="4"/>
    </row>
    <row r="21" spans="1:4" x14ac:dyDescent="0.3">
      <c r="A21" s="8">
        <f t="shared" si="1"/>
        <v>16</v>
      </c>
      <c r="B21" s="5" t="str">
        <f t="shared" si="2"/>
        <v/>
      </c>
      <c r="C21" s="6" t="str">
        <f t="shared" si="0"/>
        <v/>
      </c>
      <c r="D21" s="4"/>
    </row>
    <row r="22" spans="1:4" x14ac:dyDescent="0.3">
      <c r="A22" s="8">
        <f t="shared" si="1"/>
        <v>17</v>
      </c>
      <c r="B22" s="5" t="str">
        <f t="shared" si="2"/>
        <v/>
      </c>
      <c r="C22" s="6" t="str">
        <f t="shared" si="0"/>
        <v/>
      </c>
      <c r="D22" s="4"/>
    </row>
    <row r="23" spans="1:4" x14ac:dyDescent="0.3">
      <c r="A23" s="8">
        <f t="shared" si="1"/>
        <v>18</v>
      </c>
      <c r="B23" s="5" t="str">
        <f t="shared" si="2"/>
        <v/>
      </c>
      <c r="C23" s="6" t="str">
        <f t="shared" si="0"/>
        <v/>
      </c>
      <c r="D23" s="4"/>
    </row>
    <row r="24" spans="1:4" x14ac:dyDescent="0.3">
      <c r="A24" s="8">
        <f t="shared" si="1"/>
        <v>19</v>
      </c>
      <c r="B24" s="5" t="str">
        <f t="shared" si="2"/>
        <v/>
      </c>
      <c r="C24" s="6" t="str">
        <f t="shared" si="0"/>
        <v/>
      </c>
      <c r="D24" s="4"/>
    </row>
    <row r="25" spans="1:4" x14ac:dyDescent="0.3">
      <c r="A25" s="8">
        <f t="shared" si="1"/>
        <v>20</v>
      </c>
      <c r="B25" s="5" t="str">
        <f t="shared" si="2"/>
        <v/>
      </c>
      <c r="C25" s="6" t="str">
        <f t="shared" si="0"/>
        <v/>
      </c>
      <c r="D25" s="4"/>
    </row>
    <row r="26" spans="1:4" x14ac:dyDescent="0.3">
      <c r="A26" s="8">
        <f t="shared" si="1"/>
        <v>21</v>
      </c>
      <c r="B26" s="5" t="str">
        <f t="shared" si="2"/>
        <v/>
      </c>
      <c r="C26" s="6" t="str">
        <f t="shared" si="0"/>
        <v/>
      </c>
      <c r="D26" s="4"/>
    </row>
    <row r="27" spans="1:4" x14ac:dyDescent="0.3">
      <c r="A27" s="8">
        <f t="shared" si="1"/>
        <v>22</v>
      </c>
      <c r="B27" s="5" t="str">
        <f t="shared" si="2"/>
        <v/>
      </c>
      <c r="C27" s="6" t="str">
        <f t="shared" si="0"/>
        <v/>
      </c>
      <c r="D27" s="4"/>
    </row>
    <row r="28" spans="1:4" x14ac:dyDescent="0.3">
      <c r="A28" s="8">
        <f t="shared" si="1"/>
        <v>23</v>
      </c>
      <c r="B28" s="5" t="str">
        <f t="shared" si="2"/>
        <v/>
      </c>
      <c r="C28" s="6" t="str">
        <f t="shared" si="0"/>
        <v/>
      </c>
      <c r="D28" s="4"/>
    </row>
    <row r="29" spans="1:4" x14ac:dyDescent="0.3">
      <c r="A29" s="8">
        <f t="shared" si="1"/>
        <v>24</v>
      </c>
      <c r="B29" s="5" t="str">
        <f t="shared" si="2"/>
        <v/>
      </c>
      <c r="C29" s="6" t="str">
        <f t="shared" si="0"/>
        <v/>
      </c>
      <c r="D29" s="4"/>
    </row>
    <row r="30" spans="1:4" x14ac:dyDescent="0.3">
      <c r="A30" s="8">
        <f t="shared" si="1"/>
        <v>25</v>
      </c>
      <c r="B30" s="5" t="str">
        <f t="shared" si="2"/>
        <v/>
      </c>
      <c r="C30" s="6" t="str">
        <f t="shared" si="0"/>
        <v/>
      </c>
      <c r="D30" s="4"/>
    </row>
    <row r="31" spans="1:4" x14ac:dyDescent="0.3">
      <c r="A31" s="8">
        <f t="shared" si="1"/>
        <v>26</v>
      </c>
      <c r="B31" s="5" t="str">
        <f t="shared" si="2"/>
        <v/>
      </c>
      <c r="C31" s="6" t="str">
        <f t="shared" si="0"/>
        <v/>
      </c>
      <c r="D31" s="4"/>
    </row>
    <row r="32" spans="1:4" x14ac:dyDescent="0.3">
      <c r="A32" s="8">
        <f t="shared" si="1"/>
        <v>27</v>
      </c>
      <c r="B32" s="5" t="str">
        <f t="shared" si="2"/>
        <v/>
      </c>
      <c r="C32" s="6" t="str">
        <f t="shared" si="0"/>
        <v/>
      </c>
      <c r="D32" s="4"/>
    </row>
    <row r="33" spans="1:4" x14ac:dyDescent="0.3">
      <c r="A33" s="8">
        <f t="shared" si="1"/>
        <v>28</v>
      </c>
      <c r="B33" s="5" t="str">
        <f t="shared" si="2"/>
        <v/>
      </c>
      <c r="C33" s="6" t="str">
        <f t="shared" si="0"/>
        <v/>
      </c>
      <c r="D33" s="4"/>
    </row>
    <row r="34" spans="1:4" x14ac:dyDescent="0.3">
      <c r="A34" s="8">
        <f t="shared" si="1"/>
        <v>29</v>
      </c>
      <c r="B34" s="5" t="str">
        <f t="shared" si="2"/>
        <v/>
      </c>
      <c r="C34" s="6" t="str">
        <f t="shared" si="0"/>
        <v/>
      </c>
      <c r="D34" s="4"/>
    </row>
    <row r="35" spans="1:4" x14ac:dyDescent="0.3">
      <c r="A35" s="8">
        <f t="shared" si="1"/>
        <v>30</v>
      </c>
      <c r="B35" s="5" t="str">
        <f t="shared" si="2"/>
        <v/>
      </c>
      <c r="C35" s="6" t="str">
        <f t="shared" si="0"/>
        <v/>
      </c>
      <c r="D35" s="4"/>
    </row>
    <row r="36" spans="1:4" x14ac:dyDescent="0.3">
      <c r="A36" s="8">
        <f t="shared" si="1"/>
        <v>31</v>
      </c>
      <c r="B36" s="5" t="str">
        <f t="shared" si="2"/>
        <v/>
      </c>
      <c r="C36" s="6" t="str">
        <f t="shared" si="0"/>
        <v/>
      </c>
      <c r="D36" s="4"/>
    </row>
    <row r="37" spans="1:4" x14ac:dyDescent="0.3">
      <c r="A37" s="8">
        <f t="shared" si="1"/>
        <v>32</v>
      </c>
      <c r="B37" s="5" t="str">
        <f t="shared" si="2"/>
        <v/>
      </c>
      <c r="C37" s="6" t="str">
        <f t="shared" si="0"/>
        <v/>
      </c>
      <c r="D37" s="4"/>
    </row>
    <row r="38" spans="1:4" x14ac:dyDescent="0.3">
      <c r="A38" s="8">
        <f t="shared" si="1"/>
        <v>33</v>
      </c>
      <c r="B38" s="5" t="str">
        <f t="shared" si="2"/>
        <v/>
      </c>
      <c r="C38" s="6" t="str">
        <f t="shared" si="0"/>
        <v/>
      </c>
      <c r="D38" s="4"/>
    </row>
    <row r="39" spans="1:4" x14ac:dyDescent="0.3">
      <c r="A39" s="8">
        <f t="shared" si="1"/>
        <v>34</v>
      </c>
      <c r="B39" s="5" t="str">
        <f t="shared" si="2"/>
        <v/>
      </c>
      <c r="C39" s="6" t="str">
        <f t="shared" si="0"/>
        <v/>
      </c>
      <c r="D39" s="4"/>
    </row>
    <row r="40" spans="1:4" x14ac:dyDescent="0.3">
      <c r="A40" s="8">
        <f t="shared" si="1"/>
        <v>35</v>
      </c>
      <c r="B40" s="5" t="str">
        <f t="shared" si="2"/>
        <v/>
      </c>
      <c r="C40" s="6" t="str">
        <f t="shared" si="0"/>
        <v/>
      </c>
      <c r="D40" s="4"/>
    </row>
    <row r="41" spans="1:4" x14ac:dyDescent="0.3">
      <c r="A41" s="8">
        <f t="shared" si="1"/>
        <v>36</v>
      </c>
      <c r="B41" s="5" t="str">
        <f t="shared" si="2"/>
        <v/>
      </c>
      <c r="C41" s="6" t="str">
        <f t="shared" si="0"/>
        <v/>
      </c>
      <c r="D41" s="4"/>
    </row>
    <row r="42" spans="1:4" x14ac:dyDescent="0.3">
      <c r="A42" s="8">
        <f t="shared" si="1"/>
        <v>37</v>
      </c>
      <c r="B42" s="5" t="str">
        <f t="shared" si="2"/>
        <v/>
      </c>
      <c r="C42" s="6" t="str">
        <f t="shared" si="0"/>
        <v/>
      </c>
      <c r="D42" s="4"/>
    </row>
    <row r="43" spans="1:4" x14ac:dyDescent="0.3">
      <c r="A43" s="8">
        <f t="shared" si="1"/>
        <v>38</v>
      </c>
      <c r="B43" s="5" t="str">
        <f t="shared" si="2"/>
        <v/>
      </c>
      <c r="C43" s="6" t="str">
        <f t="shared" si="0"/>
        <v/>
      </c>
      <c r="D43" s="4"/>
    </row>
    <row r="44" spans="1:4" x14ac:dyDescent="0.3">
      <c r="A44" s="8">
        <f t="shared" si="1"/>
        <v>39</v>
      </c>
      <c r="B44" s="5" t="str">
        <f t="shared" si="2"/>
        <v/>
      </c>
      <c r="C44" s="6" t="str">
        <f t="shared" si="0"/>
        <v/>
      </c>
      <c r="D44" s="4"/>
    </row>
    <row r="45" spans="1:4" x14ac:dyDescent="0.3">
      <c r="A45" s="8">
        <f t="shared" si="1"/>
        <v>40</v>
      </c>
      <c r="B45" s="5" t="str">
        <f t="shared" si="2"/>
        <v/>
      </c>
      <c r="C45" s="6" t="str">
        <f t="shared" si="0"/>
        <v/>
      </c>
      <c r="D45" s="4"/>
    </row>
    <row r="46" spans="1:4" x14ac:dyDescent="0.3">
      <c r="A46" s="8">
        <f t="shared" si="1"/>
        <v>41</v>
      </c>
      <c r="B46" s="5" t="str">
        <f t="shared" si="2"/>
        <v/>
      </c>
      <c r="C46" s="6" t="str">
        <f t="shared" si="0"/>
        <v/>
      </c>
      <c r="D46" s="4"/>
    </row>
    <row r="47" spans="1:4" x14ac:dyDescent="0.3">
      <c r="A47" s="8">
        <f t="shared" si="1"/>
        <v>42</v>
      </c>
      <c r="B47" s="5" t="str">
        <f t="shared" si="2"/>
        <v/>
      </c>
      <c r="C47" s="6" t="str">
        <f t="shared" si="0"/>
        <v/>
      </c>
      <c r="D47" s="4"/>
    </row>
    <row r="48" spans="1:4" x14ac:dyDescent="0.3">
      <c r="A48" s="8">
        <f t="shared" si="1"/>
        <v>43</v>
      </c>
      <c r="B48" s="5" t="str">
        <f t="shared" si="2"/>
        <v/>
      </c>
      <c r="C48" s="6" t="str">
        <f t="shared" si="0"/>
        <v/>
      </c>
      <c r="D48" s="4"/>
    </row>
    <row r="49" spans="1:4" x14ac:dyDescent="0.3">
      <c r="A49" s="8">
        <f t="shared" si="1"/>
        <v>44</v>
      </c>
      <c r="B49" s="5" t="str">
        <f t="shared" si="2"/>
        <v/>
      </c>
      <c r="C49" s="6" t="str">
        <f t="shared" si="0"/>
        <v/>
      </c>
      <c r="D49" s="4"/>
    </row>
    <row r="50" spans="1:4" x14ac:dyDescent="0.3">
      <c r="A50" s="8">
        <f t="shared" si="1"/>
        <v>45</v>
      </c>
      <c r="B50" s="5" t="str">
        <f t="shared" si="2"/>
        <v/>
      </c>
      <c r="C50" s="6" t="str">
        <f t="shared" si="0"/>
        <v/>
      </c>
      <c r="D50" s="4"/>
    </row>
    <row r="51" spans="1:4" x14ac:dyDescent="0.3">
      <c r="A51" s="8">
        <f t="shared" si="1"/>
        <v>46</v>
      </c>
      <c r="B51" s="5" t="str">
        <f t="shared" si="2"/>
        <v/>
      </c>
      <c r="C51" s="6" t="str">
        <f t="shared" si="0"/>
        <v/>
      </c>
      <c r="D51" s="4"/>
    </row>
    <row r="52" spans="1:4" x14ac:dyDescent="0.3">
      <c r="A52" s="8">
        <f t="shared" si="1"/>
        <v>47</v>
      </c>
      <c r="B52" s="5" t="str">
        <f t="shared" si="2"/>
        <v/>
      </c>
      <c r="C52" s="6" t="str">
        <f t="shared" si="0"/>
        <v/>
      </c>
      <c r="D52" s="4"/>
    </row>
    <row r="53" spans="1:4" x14ac:dyDescent="0.3">
      <c r="A53" s="8">
        <f t="shared" si="1"/>
        <v>48</v>
      </c>
      <c r="B53" s="5" t="str">
        <f t="shared" si="2"/>
        <v/>
      </c>
      <c r="C53" s="6" t="str">
        <f t="shared" si="0"/>
        <v/>
      </c>
      <c r="D53" s="4"/>
    </row>
    <row r="54" spans="1:4" x14ac:dyDescent="0.3">
      <c r="A54" s="8">
        <f t="shared" si="1"/>
        <v>49</v>
      </c>
      <c r="B54" s="5" t="str">
        <f t="shared" si="2"/>
        <v/>
      </c>
      <c r="C54" s="6" t="str">
        <f t="shared" si="0"/>
        <v/>
      </c>
      <c r="D54" s="4"/>
    </row>
    <row r="55" spans="1:4" x14ac:dyDescent="0.3">
      <c r="A55" s="8">
        <f t="shared" si="1"/>
        <v>50</v>
      </c>
      <c r="B55" s="5" t="str">
        <f t="shared" si="2"/>
        <v/>
      </c>
      <c r="C55" s="6" t="str">
        <f t="shared" si="0"/>
        <v/>
      </c>
      <c r="D55" s="4"/>
    </row>
    <row r="56" spans="1:4" x14ac:dyDescent="0.3">
      <c r="A56" s="8">
        <f t="shared" si="1"/>
        <v>51</v>
      </c>
      <c r="B56" s="5" t="str">
        <f t="shared" si="2"/>
        <v/>
      </c>
      <c r="C56" s="6" t="str">
        <f t="shared" si="0"/>
        <v/>
      </c>
      <c r="D56" s="4"/>
    </row>
    <row r="57" spans="1:4" x14ac:dyDescent="0.3">
      <c r="A57" s="8">
        <f t="shared" si="1"/>
        <v>52</v>
      </c>
      <c r="B57" s="5" t="str">
        <f t="shared" si="2"/>
        <v/>
      </c>
      <c r="C57" s="6" t="str">
        <f t="shared" si="0"/>
        <v/>
      </c>
      <c r="D57" s="4"/>
    </row>
    <row r="58" spans="1:4" x14ac:dyDescent="0.3">
      <c r="A58" s="8">
        <f t="shared" si="1"/>
        <v>53</v>
      </c>
      <c r="B58" s="5" t="str">
        <f t="shared" si="2"/>
        <v/>
      </c>
      <c r="C58" s="6" t="str">
        <f t="shared" si="0"/>
        <v/>
      </c>
      <c r="D58" s="4"/>
    </row>
    <row r="59" spans="1:4" x14ac:dyDescent="0.3">
      <c r="A59" s="8">
        <f t="shared" si="1"/>
        <v>54</v>
      </c>
      <c r="B59" s="5" t="str">
        <f t="shared" si="2"/>
        <v/>
      </c>
      <c r="C59" s="6" t="str">
        <f t="shared" si="0"/>
        <v/>
      </c>
      <c r="D59" s="4"/>
    </row>
    <row r="60" spans="1:4" x14ac:dyDescent="0.3">
      <c r="A60" s="8">
        <f t="shared" si="1"/>
        <v>55</v>
      </c>
      <c r="B60" s="5" t="str">
        <f t="shared" si="2"/>
        <v/>
      </c>
      <c r="C60" s="6" t="str">
        <f t="shared" si="0"/>
        <v/>
      </c>
      <c r="D6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1.MeanStdProbGroupData</vt:lpstr>
      <vt:lpstr>Binomial</vt:lpstr>
      <vt:lpstr>Binomial!AppleN</vt:lpstr>
      <vt:lpstr>HisP1.2</vt:lpstr>
      <vt:lpstr>Page2a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2022-06-21T22:51:38Z</dcterms:modified>
</cp:coreProperties>
</file>