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3-Dist-Historical\"/>
    </mc:Choice>
  </mc:AlternateContent>
  <xr:revisionPtr revIDLastSave="0" documentId="13_ncr:1_{E232C11A-6B0A-4052-9DF0-398FCB15D42F}" xr6:coauthVersionLast="47" xr6:coauthVersionMax="47" xr10:uidLastSave="{00000000-0000-0000-0000-000000000000}"/>
  <bookViews>
    <workbookView xWindow="-120" yWindow="-120" windowWidth="29040" windowHeight="15840" tabRatio="447" xr2:uid="{00000000-000D-0000-FFFF-FFFF00000000}"/>
  </bookViews>
  <sheets>
    <sheet name="1.MeanStdProbGroupData" sheetId="22" r:id="rId1"/>
    <sheet name="2.UniformDiscrete" sheetId="27" r:id="rId2"/>
    <sheet name="2b.UniformDiscrete (2)" sheetId="28" r:id="rId3"/>
    <sheet name="3.ContinousHistogram" sheetId="26" r:id="rId4"/>
  </sheets>
  <externalReferences>
    <externalReference r:id="rId5"/>
    <externalReference r:id="rId6"/>
    <externalReference r:id="rId7"/>
    <externalReference r:id="rId8"/>
  </externalReferences>
  <definedNames>
    <definedName name="FofX" localSheetId="0">OFFSET('[1]B(3)'!$B$6,0,0,'[1]B(3)'!$B$1+1,1)</definedName>
    <definedName name="FofX" localSheetId="1">OFFSET('[2]B(3)'!$B$6,0,0,'[2]B(3)'!$B$1+1,1)</definedName>
    <definedName name="FofX" localSheetId="2">OFFSET('[2]B(3)'!$B$6,0,0,'[2]B(3)'!$B$1+1,1)</definedName>
    <definedName name="FofX" localSheetId="3">OFFSET('[2]B(3)'!$B$6,0,0,'[2]B(3)'!$B$1+1,1)</definedName>
    <definedName name="FofX">OFFSET([3]B!$B$8,0,0,[3]B!$B$1+1,1)</definedName>
    <definedName name="FofX1">OFFSET([3]Normal!$B$12,[3]Normal!$B$8,0,[3]Normal!$B$9-[3]Normal!$B$8+1,1)</definedName>
    <definedName name="FofX2">OFFSET([3]Normal!$C$12,[3]Normal!$B$8,0,[3]Normal!$B$9-[3]Normal!$B$8+1,1)</definedName>
    <definedName name="HisP1.1">'[4]1b.WeightAve'!$P$6</definedName>
    <definedName name="HisP1.2">'1.MeanStdProbGroupData'!$I$2</definedName>
    <definedName name="HisP1.P1">'[4]1b.WeightAve'!$N$7</definedName>
    <definedName name="Page1">'[4]1b.WeightAve'!$T$11</definedName>
    <definedName name="Page2a">'1.MeanStdProbGroupData'!$H$13</definedName>
    <definedName name="Page2b" localSheetId="2">'3.ContinousHistogram'!#REF!</definedName>
    <definedName name="Page2b">'3.ContinousHistogram'!#REF!</definedName>
    <definedName name="Page2c" localSheetId="2">'2b.UniformDiscrete (2)'!#REF!</definedName>
    <definedName name="Page2c">'2.UniformDiscrete'!$C$12</definedName>
    <definedName name="solver_typ" localSheetId="2" hidden="1">2</definedName>
    <definedName name="solver_ver" localSheetId="2" hidden="1">17</definedName>
    <definedName name="X" localSheetId="0">OFFSET('[1]B(3)'!$A$6,0,0,'[1]B(3)'!$B$1+1,1)</definedName>
    <definedName name="X" localSheetId="1">OFFSET('[2]B(3)'!$A$6,0,0,'[2]B(3)'!$B$1+1,1)</definedName>
    <definedName name="X" localSheetId="2">OFFSET('[2]B(3)'!$A$6,0,0,'[2]B(3)'!$B$1+1,1)</definedName>
    <definedName name="X" localSheetId="3">OFFSET('[2]B(3)'!$A$6,0,0,'[2]B(3)'!$B$1+1,1)</definedName>
    <definedName name="x">OFFSET([3]Normal!$A$12,[3]Normal!$B$8,0,[3]Normal!$B$9-[3]Normal!$B$8+1,1)</definedName>
    <definedName name="Xbinomial">OFFSET([3]B!$A$9,0,0,[3]B!$B$1+1,1)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2" l="1"/>
  <c r="G8" i="22"/>
  <c r="I6" i="22"/>
  <c r="G4" i="22"/>
  <c r="G5" i="22"/>
  <c r="G6" i="22"/>
  <c r="G7" i="22"/>
  <c r="G3" i="22"/>
  <c r="E8" i="22"/>
  <c r="E4" i="22"/>
  <c r="E5" i="22"/>
  <c r="E6" i="22"/>
  <c r="E7" i="22"/>
  <c r="E3" i="22"/>
  <c r="A9" i="28"/>
  <c r="D8" i="28"/>
  <c r="B8" i="28"/>
  <c r="D7" i="28"/>
  <c r="B7" i="28"/>
  <c r="D6" i="28"/>
  <c r="B6" i="28"/>
  <c r="D5" i="28"/>
  <c r="B5" i="28"/>
  <c r="B13" i="28" s="1"/>
  <c r="D4" i="28"/>
  <c r="B4" i="28"/>
  <c r="D3" i="28"/>
  <c r="B3" i="28"/>
  <c r="E3" i="28" s="1"/>
  <c r="B19" i="28" l="1"/>
  <c r="B18" i="28"/>
  <c r="C9" i="28"/>
  <c r="C7" i="28" s="1"/>
  <c r="E4" i="28"/>
  <c r="B9" i="28"/>
  <c r="A4" i="26"/>
  <c r="E5" i="28" l="1"/>
  <c r="B15" i="28" s="1"/>
  <c r="B16" i="28" s="1"/>
  <c r="B17" i="28" s="1"/>
  <c r="B14" i="28"/>
  <c r="C6" i="28"/>
  <c r="C3" i="28"/>
  <c r="C5" i="28"/>
  <c r="C4" i="28"/>
  <c r="C8" i="28"/>
  <c r="E9" i="28" s="1"/>
  <c r="E10" i="28" s="1"/>
  <c r="E11" i="28" s="1"/>
  <c r="E6" i="28"/>
  <c r="O7" i="26"/>
  <c r="O6" i="26"/>
  <c r="O5" i="26"/>
  <c r="O4" i="26"/>
  <c r="O8" i="26"/>
  <c r="O3" i="26"/>
  <c r="A24" i="26"/>
  <c r="E7" i="28" l="1"/>
  <c r="E8" i="28" s="1"/>
  <c r="H3" i="26"/>
  <c r="D3" i="26"/>
  <c r="C4" i="26" l="1"/>
  <c r="A5" i="26" s="1"/>
  <c r="H4" i="26"/>
  <c r="B4" i="27"/>
  <c r="B5" i="27"/>
  <c r="B6" i="27"/>
  <c r="B7" i="27"/>
  <c r="B8" i="27"/>
  <c r="D4" i="26" l="1"/>
  <c r="C5" i="26"/>
  <c r="A6" i="26" s="1"/>
  <c r="A25" i="26"/>
  <c r="H5" i="26"/>
  <c r="D5" i="26"/>
  <c r="B19" i="27"/>
  <c r="B3" i="27"/>
  <c r="B9" i="27" s="1"/>
  <c r="B18" i="27"/>
  <c r="B13" i="27"/>
  <c r="A9" i="27"/>
  <c r="L8" i="27"/>
  <c r="H8" i="27"/>
  <c r="L7" i="27"/>
  <c r="H7" i="27"/>
  <c r="L6" i="27"/>
  <c r="H6" i="27"/>
  <c r="L5" i="27"/>
  <c r="H5" i="27"/>
  <c r="L4" i="27"/>
  <c r="H4" i="27"/>
  <c r="L3" i="27"/>
  <c r="H3" i="27"/>
  <c r="E19" i="22"/>
  <c r="D19" i="22"/>
  <c r="D18" i="22"/>
  <c r="D14" i="22"/>
  <c r="D15" i="22"/>
  <c r="D16" i="22" s="1"/>
  <c r="D17" i="22" s="1"/>
  <c r="E14" i="22"/>
  <c r="E18" i="22"/>
  <c r="E15" i="22"/>
  <c r="E13" i="22"/>
  <c r="E17" i="22"/>
  <c r="E16" i="22"/>
  <c r="I3" i="27" l="1"/>
  <c r="I4" i="27" s="1"/>
  <c r="I5" i="27" s="1"/>
  <c r="E9" i="27"/>
  <c r="E5" i="27" s="1"/>
  <c r="A26" i="26"/>
  <c r="C6" i="26"/>
  <c r="A27" i="26" s="1"/>
  <c r="L9" i="27"/>
  <c r="K4" i="27" s="1"/>
  <c r="E6" i="27"/>
  <c r="E3" i="27"/>
  <c r="F15" i="22"/>
  <c r="F16" i="22"/>
  <c r="F17" i="22"/>
  <c r="B8" i="22"/>
  <c r="C5" i="22" s="1"/>
  <c r="E8" i="27" l="1"/>
  <c r="E4" i="27"/>
  <c r="E7" i="27"/>
  <c r="B14" i="27"/>
  <c r="I6" i="27"/>
  <c r="D6" i="26"/>
  <c r="A7" i="26"/>
  <c r="H6" i="26"/>
  <c r="E9" i="26"/>
  <c r="F3" i="26" s="1"/>
  <c r="C19" i="26"/>
  <c r="K5" i="27"/>
  <c r="G9" i="27"/>
  <c r="G10" i="27" s="1"/>
  <c r="G11" i="27" s="1"/>
  <c r="K3" i="27"/>
  <c r="K6" i="27"/>
  <c r="K7" i="27"/>
  <c r="I7" i="27"/>
  <c r="I8" i="27" s="1"/>
  <c r="B15" i="27"/>
  <c r="B16" i="27" s="1"/>
  <c r="B17" i="27" s="1"/>
  <c r="D5" i="22"/>
  <c r="C3" i="22"/>
  <c r="C4" i="22"/>
  <c r="C7" i="22"/>
  <c r="C6" i="22"/>
  <c r="O9" i="26"/>
  <c r="N6" i="26" l="1"/>
  <c r="N3" i="26"/>
  <c r="C7" i="26"/>
  <c r="A28" i="26" s="1"/>
  <c r="I5" i="22"/>
  <c r="I3" i="26"/>
  <c r="F8" i="26"/>
  <c r="F5" i="26"/>
  <c r="F4" i="26"/>
  <c r="C18" i="26" s="1"/>
  <c r="F7" i="26"/>
  <c r="F6" i="26"/>
  <c r="K8" i="27"/>
  <c r="K9" i="27" s="1"/>
  <c r="D4" i="22"/>
  <c r="D7" i="22"/>
  <c r="C8" i="22"/>
  <c r="D8" i="22" s="1"/>
  <c r="D3" i="22"/>
  <c r="D6" i="22"/>
  <c r="N4" i="26"/>
  <c r="N7" i="26"/>
  <c r="N5" i="26"/>
  <c r="F5" i="22" l="1"/>
  <c r="F6" i="22"/>
  <c r="F7" i="22"/>
  <c r="F4" i="22"/>
  <c r="F3" i="22"/>
  <c r="C20" i="26"/>
  <c r="I4" i="26"/>
  <c r="I5" i="26" s="1"/>
  <c r="C15" i="26" s="1"/>
  <c r="C17" i="26"/>
  <c r="D7" i="26"/>
  <c r="A8" i="26"/>
  <c r="F9" i="26"/>
  <c r="H7" i="26"/>
  <c r="N8" i="26"/>
  <c r="C8" i="26" l="1"/>
  <c r="A29" i="26"/>
  <c r="I6" i="26"/>
  <c r="I7" i="26" s="1"/>
  <c r="C14" i="26"/>
  <c r="H8" i="26"/>
  <c r="N9" i="26"/>
  <c r="I8" i="26" l="1"/>
  <c r="C16" i="26"/>
  <c r="D8" i="26"/>
  <c r="I7" i="22"/>
  <c r="I8" i="22" s="1"/>
  <c r="D9" i="26" l="1"/>
  <c r="G10" i="26"/>
  <c r="G3" i="26" s="1"/>
  <c r="G5" i="26"/>
  <c r="G4" i="26"/>
  <c r="G6" i="26"/>
  <c r="G8" i="26"/>
  <c r="G7" i="26"/>
  <c r="G11" i="26" l="1"/>
  <c r="G12" i="26" s="1"/>
  <c r="G13" i="26" s="1"/>
</calcChain>
</file>

<file path=xl/sharedStrings.xml><?xml version="1.0" encoding="utf-8"?>
<sst xmlns="http://schemas.openxmlformats.org/spreadsheetml/2006/main" count="88" uniqueCount="49">
  <si>
    <t>x</t>
  </si>
  <si>
    <t>Probability</t>
  </si>
  <si>
    <t>Count</t>
  </si>
  <si>
    <t>xf(x)</t>
  </si>
  <si>
    <t>f(x)</t>
  </si>
  <si>
    <t>P(2&lt;X&lt;3)</t>
  </si>
  <si>
    <t>P(2≤X≤3)</t>
  </si>
  <si>
    <t>P(X&lt;&gt;3)</t>
  </si>
  <si>
    <t>P(X&gt;3)</t>
  </si>
  <si>
    <t>P(X&lt;3)</t>
  </si>
  <si>
    <t>P(X=3)</t>
  </si>
  <si>
    <t>Question</t>
  </si>
  <si>
    <t>`</t>
  </si>
  <si>
    <t># of Days</t>
  </si>
  <si>
    <t>P-Conditions</t>
  </si>
  <si>
    <t>P(2=&lt;X&lt;=3)</t>
  </si>
  <si>
    <t>P(X&gt;=3)</t>
  </si>
  <si>
    <t>P(X&lt;=3)</t>
  </si>
  <si>
    <t>Relative Frequency P(x) = f(x) = Probability</t>
  </si>
  <si>
    <t>Units Sold</t>
  </si>
  <si>
    <t>Example for Experimental Discrete Distribution</t>
  </si>
  <si>
    <t>=Standard Deviation (σ)</t>
  </si>
  <si>
    <t>P(X≤3)</t>
  </si>
  <si>
    <t>P(X≥3)</t>
  </si>
  <si>
    <r>
      <t>(x-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Book Antiqua"/>
        <family val="1"/>
      </rPr>
      <t>)</t>
    </r>
    <r>
      <rPr>
        <vertAlign val="superscript"/>
        <sz val="11"/>
        <color theme="1"/>
        <rFont val="Book Antiqua"/>
        <family val="1"/>
      </rPr>
      <t>2</t>
    </r>
  </si>
  <si>
    <r>
      <t>[(x-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Book Antiqua"/>
        <family val="1"/>
      </rPr>
      <t>)</t>
    </r>
    <r>
      <rPr>
        <vertAlign val="superscript"/>
        <sz val="11"/>
        <color theme="1"/>
        <rFont val="Book Antiqua"/>
        <family val="1"/>
      </rPr>
      <t>2</t>
    </r>
    <r>
      <rPr>
        <sz val="11"/>
        <color theme="1"/>
        <rFont val="Book Antiqua"/>
        <family val="1"/>
      </rPr>
      <t>]f(x)</t>
    </r>
  </si>
  <si>
    <t>µ</t>
  </si>
  <si>
    <t>s2=</t>
  </si>
  <si>
    <t>s=</t>
  </si>
  <si>
    <t>=Variance (S2)</t>
  </si>
  <si>
    <t>=CV</t>
  </si>
  <si>
    <t>CV=</t>
  </si>
  <si>
    <t>Rand  Do Not Touch</t>
  </si>
  <si>
    <t>Cumulative</t>
  </si>
  <si>
    <t>-</t>
  </si>
  <si>
    <t>Rang Average</t>
  </si>
  <si>
    <t># of Observations</t>
  </si>
  <si>
    <t>Cumulative Probabilities</t>
  </si>
  <si>
    <t>(x-mu)Squared</t>
  </si>
  <si>
    <t>P(X&lt;7.5)</t>
  </si>
  <si>
    <t>P(X&lt;=7.5)</t>
  </si>
  <si>
    <t>P(X&gt;12.5)</t>
  </si>
  <si>
    <t>P(2&lt;X&lt;4)</t>
  </si>
  <si>
    <t>µ=</t>
  </si>
  <si>
    <r>
      <rPr>
        <b/>
        <sz val="16"/>
        <color theme="0"/>
        <rFont val="Symbol"/>
        <family val="1"/>
        <charset val="2"/>
      </rPr>
      <t>s</t>
    </r>
    <r>
      <rPr>
        <b/>
        <vertAlign val="superscript"/>
        <sz val="16"/>
        <color theme="0"/>
        <rFont val="Book Antiqua"/>
        <family val="1"/>
      </rPr>
      <t>2</t>
    </r>
    <r>
      <rPr>
        <b/>
        <sz val="16"/>
        <color theme="0"/>
        <rFont val="Book Antiqua"/>
        <family val="1"/>
      </rPr>
      <t>=</t>
    </r>
  </si>
  <si>
    <t>Example for Experimental Discrete/Continous  Distribution</t>
  </si>
  <si>
    <t>Delays in Minutes</t>
  </si>
  <si>
    <t>Dice</t>
  </si>
  <si>
    <r>
      <t>=Mean (</t>
    </r>
    <r>
      <rPr>
        <sz val="11"/>
        <color theme="1"/>
        <rFont val="Symbol"/>
        <family val="1"/>
        <charset val="2"/>
      </rPr>
      <t>m</t>
    </r>
    <r>
      <rPr>
        <sz val="8.8000000000000007"/>
        <color theme="1"/>
        <rFont val="Book Antiqua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</si>
</sst>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hadow/>
      <sz val="16"/>
      <name val="Book Antiqua"/>
      <family val="1"/>
    </font>
    <font>
      <vertAlign val="superscript"/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sz val="16"/>
      <color theme="1"/>
      <name val="Book Antiqua"/>
      <family val="1"/>
    </font>
    <font>
      <b/>
      <shadow/>
      <sz val="16"/>
      <color theme="0"/>
      <name val="Book Antiqua"/>
      <family val="1"/>
    </font>
    <font>
      <b/>
      <sz val="16"/>
      <color theme="0"/>
      <name val="Calibri"/>
      <family val="2"/>
    </font>
    <font>
      <b/>
      <sz val="16"/>
      <color theme="0"/>
      <name val="Symbol"/>
      <family val="1"/>
      <charset val="2"/>
    </font>
    <font>
      <sz val="11"/>
      <color theme="0"/>
      <name val="Book Antiqua"/>
      <family val="1"/>
    </font>
    <font>
      <sz val="11"/>
      <color rgb="FF0070C0"/>
      <name val="Book Antiqua"/>
      <family val="1"/>
    </font>
    <font>
      <sz val="11"/>
      <color rgb="FFC00000"/>
      <name val="Book Antiqua"/>
      <family val="1"/>
    </font>
    <font>
      <b/>
      <sz val="11"/>
      <color rgb="FFFF0000"/>
      <name val="Book Antiqua"/>
      <family val="1"/>
    </font>
    <font>
      <sz val="11"/>
      <color rgb="FFFF0000"/>
      <name val="Book Antiqua"/>
      <family val="1"/>
    </font>
    <font>
      <b/>
      <sz val="16"/>
      <color theme="0"/>
      <name val="Book Antiqua"/>
      <family val="1"/>
    </font>
    <font>
      <b/>
      <vertAlign val="superscript"/>
      <sz val="16"/>
      <color theme="0"/>
      <name val="Book Antiqua"/>
      <family val="1"/>
    </font>
    <font>
      <sz val="12"/>
      <color theme="1"/>
      <name val="Book Antiqua"/>
      <family val="1"/>
    </font>
    <font>
      <b/>
      <shadow/>
      <sz val="16"/>
      <color rgb="FFC00000"/>
      <name val="Book Antiqua"/>
      <family val="1"/>
    </font>
    <font>
      <sz val="8.8000000000000007"/>
      <color theme="1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ill="1"/>
    <xf numFmtId="0" fontId="5" fillId="0" borderId="12" xfId="0" applyFont="1" applyBorder="1" applyAlignment="1">
      <alignment horizontal="center" vertical="center" readingOrder="1"/>
    </xf>
    <xf numFmtId="0" fontId="5" fillId="0" borderId="0" xfId="0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5" fillId="0" borderId="5" xfId="0" applyFont="1" applyBorder="1" applyAlignment="1">
      <alignment horizontal="center" vertical="center" readingOrder="1"/>
    </xf>
    <xf numFmtId="0" fontId="0" fillId="0" borderId="9" xfId="0" applyBorder="1"/>
    <xf numFmtId="0" fontId="5" fillId="0" borderId="10" xfId="0" applyFont="1" applyBorder="1" applyAlignment="1">
      <alignment horizontal="center" vertical="center" readingOrder="1"/>
    </xf>
    <xf numFmtId="0" fontId="5" fillId="0" borderId="11" xfId="0" applyFont="1" applyBorder="1" applyAlignment="1">
      <alignment horizontal="center" vertical="center" readingOrder="1"/>
    </xf>
    <xf numFmtId="0" fontId="2" fillId="0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/>
    <xf numFmtId="0" fontId="8" fillId="5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2" fillId="0" borderId="0" xfId="0" quotePrefix="1" applyFont="1" applyAlignment="1">
      <alignment horizontal="left"/>
    </xf>
    <xf numFmtId="2" fontId="8" fillId="6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164" fontId="5" fillId="0" borderId="0" xfId="0" applyNumberFormat="1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left" vertical="center" readingOrder="1"/>
    </xf>
    <xf numFmtId="0" fontId="5" fillId="0" borderId="12" xfId="0" applyFont="1" applyBorder="1" applyAlignment="1">
      <alignment horizontal="left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6" xfId="0" applyFont="1" applyFill="1" applyBorder="1" applyAlignment="1">
      <alignment horizontal="center" vertical="center" readingOrder="1"/>
    </xf>
    <xf numFmtId="164" fontId="5" fillId="0" borderId="1" xfId="0" applyNumberFormat="1" applyFont="1" applyBorder="1" applyAlignment="1">
      <alignment horizontal="center" vertical="center" readingOrder="1"/>
    </xf>
    <xf numFmtId="164" fontId="10" fillId="7" borderId="2" xfId="0" applyNumberFormat="1" applyFont="1" applyFill="1" applyBorder="1" applyAlignment="1">
      <alignment horizontal="center" vertical="center" readingOrder="1"/>
    </xf>
    <xf numFmtId="0" fontId="11" fillId="7" borderId="0" xfId="0" applyFont="1" applyFill="1" applyAlignment="1">
      <alignment horizontal="center"/>
    </xf>
    <xf numFmtId="0" fontId="12" fillId="7" borderId="0" xfId="0" applyFont="1" applyFill="1" applyAlignment="1">
      <alignment horizontal="right"/>
    </xf>
    <xf numFmtId="164" fontId="10" fillId="7" borderId="3" xfId="0" applyNumberFormat="1" applyFont="1" applyFill="1" applyBorder="1" applyAlignment="1">
      <alignment horizontal="center" vertical="center" readingOrder="1"/>
    </xf>
    <xf numFmtId="0" fontId="2" fillId="0" borderId="0" xfId="0" quotePrefix="1" applyFont="1"/>
    <xf numFmtId="0" fontId="13" fillId="0" borderId="0" xfId="0" applyFont="1" applyAlignment="1">
      <alignment horizontal="left"/>
    </xf>
    <xf numFmtId="0" fontId="13" fillId="0" borderId="0" xfId="0" applyFont="1" applyFill="1"/>
    <xf numFmtId="0" fontId="5" fillId="0" borderId="13" xfId="0" applyFont="1" applyBorder="1" applyAlignment="1">
      <alignment horizontal="center" vertical="center" readingOrder="1"/>
    </xf>
    <xf numFmtId="164" fontId="10" fillId="7" borderId="2" xfId="0" applyNumberFormat="1" applyFont="1" applyFill="1" applyBorder="1" applyAlignment="1">
      <alignment horizontal="right" vertical="center" readingOrder="1"/>
    </xf>
    <xf numFmtId="0" fontId="5" fillId="0" borderId="11" xfId="0" applyFont="1" applyBorder="1" applyAlignment="1">
      <alignment horizontal="left" vertical="center" readingOrder="1"/>
    </xf>
    <xf numFmtId="164" fontId="5" fillId="0" borderId="13" xfId="0" applyNumberFormat="1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 readingOrder="1"/>
    </xf>
    <xf numFmtId="0" fontId="1" fillId="8" borderId="9" xfId="0" applyFont="1" applyFill="1" applyBorder="1"/>
    <xf numFmtId="0" fontId="1" fillId="8" borderId="5" xfId="0" applyFont="1" applyFill="1" applyBorder="1"/>
    <xf numFmtId="0" fontId="1" fillId="8" borderId="8" xfId="0" applyFont="1" applyFill="1" applyBorder="1"/>
    <xf numFmtId="0" fontId="3" fillId="8" borderId="14" xfId="0" applyFont="1" applyFill="1" applyBorder="1" applyAlignment="1">
      <alignment wrapText="1"/>
    </xf>
    <xf numFmtId="0" fontId="1" fillId="8" borderId="6" xfId="0" applyFont="1" applyFill="1" applyBorder="1"/>
    <xf numFmtId="0" fontId="1" fillId="8" borderId="13" xfId="0" applyFont="1" applyFill="1" applyBorder="1"/>
    <xf numFmtId="0" fontId="1" fillId="8" borderId="1" xfId="0" applyFont="1" applyFill="1" applyBorder="1"/>
    <xf numFmtId="0" fontId="1" fillId="8" borderId="2" xfId="0" applyFont="1" applyFill="1" applyBorder="1"/>
    <xf numFmtId="165" fontId="1" fillId="8" borderId="2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9" xfId="0" applyFont="1" applyBorder="1" applyAlignment="1">
      <alignment horizontal="center" vertical="center" wrapText="1" readingOrder="1"/>
    </xf>
    <xf numFmtId="0" fontId="9" fillId="0" borderId="4" xfId="0" applyFont="1" applyBorder="1"/>
    <xf numFmtId="0" fontId="9" fillId="0" borderId="11" xfId="0" applyFont="1" applyBorder="1" applyAlignment="1">
      <alignment horizontal="center"/>
    </xf>
    <xf numFmtId="164" fontId="10" fillId="7" borderId="0" xfId="0" applyNumberFormat="1" applyFont="1" applyFill="1" applyBorder="1" applyAlignment="1">
      <alignment horizontal="center" vertical="center" readingOrder="1"/>
    </xf>
    <xf numFmtId="0" fontId="9" fillId="0" borderId="4" xfId="0" applyFont="1" applyBorder="1" applyAlignment="1">
      <alignment horizontal="right"/>
    </xf>
    <xf numFmtId="0" fontId="9" fillId="0" borderId="1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readingOrder="1"/>
    </xf>
    <xf numFmtId="2" fontId="5" fillId="0" borderId="5" xfId="0" applyNumberFormat="1" applyFont="1" applyBorder="1" applyAlignment="1">
      <alignment horizontal="left" vertical="center" readingOrder="1"/>
    </xf>
    <xf numFmtId="0" fontId="9" fillId="0" borderId="12" xfId="0" applyFont="1" applyBorder="1" applyAlignment="1">
      <alignment horizontal="right"/>
    </xf>
    <xf numFmtId="2" fontId="5" fillId="0" borderId="8" xfId="0" applyNumberFormat="1" applyFont="1" applyBorder="1" applyAlignment="1">
      <alignment horizontal="left" vertical="center" readingOrder="1"/>
    </xf>
    <xf numFmtId="166" fontId="5" fillId="0" borderId="5" xfId="0" applyNumberFormat="1" applyFont="1" applyBorder="1" applyAlignment="1">
      <alignment horizontal="center" vertical="center" readingOrder="1"/>
    </xf>
    <xf numFmtId="166" fontId="5" fillId="0" borderId="13" xfId="0" applyNumberFormat="1" applyFont="1" applyBorder="1" applyAlignment="1">
      <alignment horizontal="center" vertical="center" readingOrder="1"/>
    </xf>
    <xf numFmtId="166" fontId="5" fillId="0" borderId="1" xfId="0" applyNumberFormat="1" applyFont="1" applyBorder="1" applyAlignment="1">
      <alignment horizontal="center" vertical="center" readingOrder="1"/>
    </xf>
    <xf numFmtId="166" fontId="5" fillId="0" borderId="2" xfId="0" applyNumberFormat="1" applyFont="1" applyBorder="1" applyAlignment="1">
      <alignment horizontal="center" vertical="center" readingOrder="1"/>
    </xf>
    <xf numFmtId="166" fontId="5" fillId="0" borderId="0" xfId="0" applyNumberFormat="1" applyFont="1" applyBorder="1" applyAlignment="1">
      <alignment horizontal="center" vertical="center" readingOrder="1"/>
    </xf>
    <xf numFmtId="0" fontId="2" fillId="0" borderId="9" xfId="0" applyFont="1" applyBorder="1"/>
    <xf numFmtId="0" fontId="16" fillId="8" borderId="14" xfId="0" applyFont="1" applyFill="1" applyBorder="1" applyAlignment="1">
      <alignment horizontal="left" wrapText="1"/>
    </xf>
    <xf numFmtId="0" fontId="17" fillId="8" borderId="6" xfId="0" applyFont="1" applyFill="1" applyBorder="1" applyAlignment="1">
      <alignment horizontal="left"/>
    </xf>
    <xf numFmtId="0" fontId="17" fillId="8" borderId="9" xfId="0" applyFont="1" applyFill="1" applyBorder="1" applyAlignment="1">
      <alignment horizontal="left"/>
    </xf>
    <xf numFmtId="0" fontId="17" fillId="8" borderId="13" xfId="0" applyFont="1" applyFill="1" applyBorder="1" applyAlignment="1">
      <alignment horizontal="left"/>
    </xf>
    <xf numFmtId="0" fontId="17" fillId="8" borderId="5" xfId="0" applyFont="1" applyFill="1" applyBorder="1" applyAlignment="1">
      <alignment horizontal="left"/>
    </xf>
    <xf numFmtId="0" fontId="17" fillId="8" borderId="1" xfId="0" applyFont="1" applyFill="1" applyBorder="1" applyAlignment="1">
      <alignment horizontal="left"/>
    </xf>
    <xf numFmtId="0" fontId="17" fillId="8" borderId="8" xfId="0" applyFont="1" applyFill="1" applyBorder="1" applyAlignment="1">
      <alignment horizontal="left"/>
    </xf>
    <xf numFmtId="0" fontId="17" fillId="8" borderId="2" xfId="0" applyFont="1" applyFill="1" applyBorder="1" applyAlignment="1">
      <alignment horizontal="left"/>
    </xf>
    <xf numFmtId="165" fontId="17" fillId="8" borderId="2" xfId="0" applyNumberFormat="1" applyFont="1" applyFill="1" applyBorder="1" applyAlignment="1">
      <alignment horizontal="left"/>
    </xf>
    <xf numFmtId="0" fontId="5" fillId="0" borderId="7" xfId="0" applyFont="1" applyBorder="1" applyAlignment="1">
      <alignment horizontal="center" vertical="center" readingOrder="1"/>
    </xf>
    <xf numFmtId="0" fontId="5" fillId="0" borderId="10" xfId="0" applyFont="1" applyBorder="1" applyAlignment="1">
      <alignment horizontal="center" vertical="center" wrapText="1" readingOrder="1"/>
    </xf>
    <xf numFmtId="2" fontId="5" fillId="0" borderId="0" xfId="0" applyNumberFormat="1" applyFont="1" applyBorder="1" applyAlignment="1">
      <alignment horizontal="center" vertical="center" readingOrder="1"/>
    </xf>
    <xf numFmtId="1" fontId="5" fillId="0" borderId="0" xfId="0" applyNumberFormat="1" applyFont="1" applyBorder="1" applyAlignment="1">
      <alignment horizontal="center" vertical="center" readingOrder="1"/>
    </xf>
    <xf numFmtId="2" fontId="5" fillId="0" borderId="7" xfId="0" applyNumberFormat="1" applyFont="1" applyBorder="1" applyAlignment="1">
      <alignment horizontal="center" vertical="center" readingOrder="1"/>
    </xf>
    <xf numFmtId="0" fontId="5" fillId="0" borderId="13" xfId="0" applyFont="1" applyBorder="1" applyAlignment="1">
      <alignment horizontal="left" vertical="center" readingOrder="1"/>
    </xf>
    <xf numFmtId="0" fontId="5" fillId="0" borderId="13" xfId="0" applyFont="1" applyBorder="1" applyAlignment="1">
      <alignment horizontal="center" vertical="center" wrapText="1" readingOrder="1"/>
    </xf>
    <xf numFmtId="2" fontId="5" fillId="0" borderId="1" xfId="0" applyNumberFormat="1" applyFont="1" applyBorder="1" applyAlignment="1">
      <alignment horizontal="center" vertical="center" readingOrder="1"/>
    </xf>
    <xf numFmtId="2" fontId="5" fillId="0" borderId="2" xfId="0" applyNumberFormat="1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2" fontId="5" fillId="0" borderId="10" xfId="0" applyNumberFormat="1" applyFont="1" applyBorder="1" applyAlignment="1">
      <alignment horizontal="center" vertical="center" readingOrder="1"/>
    </xf>
    <xf numFmtId="2" fontId="5" fillId="0" borderId="13" xfId="0" applyNumberFormat="1" applyFont="1" applyBorder="1" applyAlignment="1">
      <alignment horizontal="center" vertical="center" readingOrder="1"/>
    </xf>
    <xf numFmtId="0" fontId="9" fillId="0" borderId="13" xfId="0" applyFont="1" applyBorder="1" applyAlignment="1">
      <alignment horizontal="right"/>
    </xf>
    <xf numFmtId="2" fontId="5" fillId="0" borderId="9" xfId="0" applyNumberFormat="1" applyFont="1" applyBorder="1" applyAlignment="1">
      <alignment horizontal="left" vertical="center" readingOrder="1"/>
    </xf>
    <xf numFmtId="0" fontId="2" fillId="0" borderId="0" xfId="0" applyFont="1" applyBorder="1"/>
    <xf numFmtId="0" fontId="18" fillId="7" borderId="0" xfId="0" applyFont="1" applyFill="1" applyBorder="1" applyAlignment="1">
      <alignment horizontal="right"/>
    </xf>
    <xf numFmtId="164" fontId="10" fillId="7" borderId="0" xfId="0" applyNumberFormat="1" applyFont="1" applyFill="1" applyBorder="1" applyAlignment="1">
      <alignment horizontal="right" vertical="center" readingOrder="1"/>
    </xf>
    <xf numFmtId="164" fontId="10" fillId="7" borderId="0" xfId="0" applyNumberFormat="1" applyFont="1" applyFill="1" applyBorder="1" applyAlignment="1">
      <alignment horizontal="left" vertical="center" readingOrder="1"/>
    </xf>
    <xf numFmtId="1" fontId="5" fillId="0" borderId="3" xfId="0" applyNumberFormat="1" applyFont="1" applyBorder="1" applyAlignment="1">
      <alignment horizontal="center" vertical="center" readingOrder="1"/>
    </xf>
    <xf numFmtId="1" fontId="5" fillId="0" borderId="13" xfId="0" applyNumberFormat="1" applyFont="1" applyBorder="1" applyAlignment="1">
      <alignment horizontal="center" vertical="center" readingOrder="1"/>
    </xf>
    <xf numFmtId="0" fontId="20" fillId="0" borderId="0" xfId="0" applyFont="1"/>
    <xf numFmtId="0" fontId="21" fillId="0" borderId="11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center" vertical="center" wrapText="1" readingOrder="1"/>
    </xf>
    <xf numFmtId="0" fontId="5" fillId="0" borderId="15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2" fillId="0" borderId="0" xfId="0" quotePrefix="1" applyFont="1" applyFill="1" applyAlignment="1">
      <alignment horizontal="left"/>
    </xf>
    <xf numFmtId="0" fontId="2" fillId="4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0" borderId="10" xfId="0" applyFill="1" applyBorder="1"/>
    <xf numFmtId="0" fontId="7" fillId="0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7" xfId="0" applyFill="1" applyBorder="1"/>
    <xf numFmtId="0" fontId="7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Distribution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'1.MeanStdProbGroupData'!$A$3:$A$7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'1.MeanStdProbGroupData'!$C$3:$C$7</c:f>
              <c:numCache>
                <c:formatCode>General</c:formatCode>
                <c:ptCount val="5"/>
                <c:pt idx="0">
                  <c:v>0.25</c:v>
                </c:pt>
                <c:pt idx="1">
                  <c:v>0.4</c:v>
                </c:pt>
                <c:pt idx="2">
                  <c:v>0.2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2-47E8-800E-193CFE12D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9007584"/>
        <c:axId val="189365728"/>
      </c:barChart>
      <c:catAx>
        <c:axId val="21900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365728"/>
        <c:crosses val="autoZero"/>
        <c:auto val="1"/>
        <c:lblAlgn val="ctr"/>
        <c:lblOffset val="100"/>
        <c:noMultiLvlLbl val="0"/>
      </c:catAx>
      <c:valAx>
        <c:axId val="18936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00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'2.UniformDiscrete'!$A$3:$A$8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'2.UniformDiscrete'!$B$3:$B$8</c:f>
              <c:numCache>
                <c:formatCode>0.00000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D-43C5-8C6C-02179DC7C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7"/>
        <c:overlap val="-1"/>
        <c:axId val="217978696"/>
        <c:axId val="219966776"/>
      </c:barChart>
      <c:lineChart>
        <c:grouping val="stacke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'2.UniformDiscrete'!$A$3:$A$8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'2.UniformDiscrete'!$I$3:$I$8</c:f>
              <c:numCache>
                <c:formatCode>0.00</c:formatCode>
                <c:ptCount val="6"/>
                <c:pt idx="0">
                  <c:v>0.16666666666666666</c:v>
                </c:pt>
                <c:pt idx="1">
                  <c:v>0.33333333333333331</c:v>
                </c:pt>
                <c:pt idx="2">
                  <c:v>0.5</c:v>
                </c:pt>
                <c:pt idx="3">
                  <c:v>0.66666666666666663</c:v>
                </c:pt>
                <c:pt idx="4">
                  <c:v>0.83333333333333326</c:v>
                </c:pt>
                <c:pt idx="5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9D-43C5-8C6C-02179DC7C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892368"/>
        <c:axId val="580891976"/>
      </c:lineChart>
      <c:catAx>
        <c:axId val="21797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966776"/>
        <c:crosses val="autoZero"/>
        <c:auto val="1"/>
        <c:lblAlgn val="ctr"/>
        <c:lblOffset val="100"/>
        <c:noMultiLvlLbl val="0"/>
      </c:catAx>
      <c:valAx>
        <c:axId val="219966776"/>
        <c:scaling>
          <c:orientation val="minMax"/>
        </c:scaling>
        <c:delete val="0"/>
        <c:axPos val="l"/>
        <c:numFmt formatCode="0.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978696"/>
        <c:crosses val="autoZero"/>
        <c:crossBetween val="between"/>
      </c:valAx>
      <c:valAx>
        <c:axId val="58089197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892368"/>
        <c:crosses val="max"/>
        <c:crossBetween val="between"/>
      </c:valAx>
      <c:catAx>
        <c:axId val="58089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0891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'2b.UniformDiscrete (2)'!$A$3:$A$8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'2b.UniformDiscrete (2)'!$B$3:$B$8</c:f>
              <c:numCache>
                <c:formatCode>0.00000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D-4B11-8AFD-44A5B2798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7"/>
        <c:overlap val="-1"/>
        <c:axId val="217978696"/>
        <c:axId val="219966776"/>
      </c:barChart>
      <c:catAx>
        <c:axId val="21797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966776"/>
        <c:crosses val="autoZero"/>
        <c:auto val="1"/>
        <c:lblAlgn val="ctr"/>
        <c:lblOffset val="100"/>
        <c:noMultiLvlLbl val="0"/>
      </c:catAx>
      <c:valAx>
        <c:axId val="219966776"/>
        <c:scaling>
          <c:orientation val="minMax"/>
        </c:scaling>
        <c:delete val="0"/>
        <c:axPos val="l"/>
        <c:numFmt formatCode="0.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978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'3.ContinousHistogram'!$A$24:$A$29</c:f>
              <c:strCache>
                <c:ptCount val="6"/>
                <c:pt idx="0">
                  <c:v>0-2.5</c:v>
                </c:pt>
                <c:pt idx="1">
                  <c:v>2.5-5</c:v>
                </c:pt>
                <c:pt idx="2">
                  <c:v>5-7.5</c:v>
                </c:pt>
                <c:pt idx="3">
                  <c:v>7.5-10</c:v>
                </c:pt>
                <c:pt idx="4">
                  <c:v>10-12.5</c:v>
                </c:pt>
                <c:pt idx="5">
                  <c:v>12.5-15</c:v>
                </c:pt>
              </c:strCache>
            </c:strRef>
          </c:cat>
          <c:val>
            <c:numRef>
              <c:f>'3.ContinousHistogram'!$E$3:$E$8</c:f>
              <c:numCache>
                <c:formatCode>0</c:formatCode>
                <c:ptCount val="6"/>
                <c:pt idx="0">
                  <c:v>7</c:v>
                </c:pt>
                <c:pt idx="1">
                  <c:v>12</c:v>
                </c:pt>
                <c:pt idx="2">
                  <c:v>36</c:v>
                </c:pt>
                <c:pt idx="3">
                  <c:v>36</c:v>
                </c:pt>
                <c:pt idx="4">
                  <c:v>31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3-436F-950B-FE57F432E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7"/>
        <c:axId val="580894720"/>
        <c:axId val="580895112"/>
      </c:barChart>
      <c:catAx>
        <c:axId val="58089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895112"/>
        <c:crosses val="autoZero"/>
        <c:auto val="1"/>
        <c:lblAlgn val="ctr"/>
        <c:lblOffset val="100"/>
        <c:noMultiLvlLbl val="0"/>
      </c:catAx>
      <c:valAx>
        <c:axId val="58089511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89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35854</xdr:colOff>
      <xdr:row>9</xdr:row>
      <xdr:rowOff>40168</xdr:rowOff>
    </xdr:from>
    <xdr:to>
      <xdr:col>9</xdr:col>
      <xdr:colOff>1801880</xdr:colOff>
      <xdr:row>21</xdr:row>
      <xdr:rowOff>137630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510805</xdr:colOff>
      <xdr:row>14</xdr:row>
      <xdr:rowOff>34123</xdr:rowOff>
    </xdr:from>
    <xdr:to>
      <xdr:col>9</xdr:col>
      <xdr:colOff>137176</xdr:colOff>
      <xdr:row>26</xdr:row>
      <xdr:rowOff>38443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28266</xdr:colOff>
      <xdr:row>11</xdr:row>
      <xdr:rowOff>13231</xdr:rowOff>
    </xdr:from>
    <xdr:to>
      <xdr:col>7</xdr:col>
      <xdr:colOff>154699</xdr:colOff>
      <xdr:row>21</xdr:row>
      <xdr:rowOff>143353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63660</xdr:colOff>
      <xdr:row>10</xdr:row>
      <xdr:rowOff>274745</xdr:rowOff>
    </xdr:from>
    <xdr:to>
      <xdr:col>6</xdr:col>
      <xdr:colOff>205195</xdr:colOff>
      <xdr:row>21</xdr:row>
      <xdr:rowOff>27381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Users/aa2035/AppData/Local/Microsoft/Windows/Temporary%20Internet%20Files/Low/Content.IE5/E8MR10H7/Busn210ch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U\521\Fall14\Modern\Ch5\Busn210ch0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Probability/S-1-DescriptiveSTAT/1.2.WaverageZsc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WeghtAve"/>
      <sheetName val="1b.WeightAve"/>
      <sheetName val="2.MeanStdGroupData"/>
      <sheetName val="3.Z-Score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21"/>
  <sheetViews>
    <sheetView tabSelected="1" zoomScale="80" zoomScaleNormal="80" workbookViewId="0">
      <selection activeCell="A3" sqref="A3:G7"/>
    </sheetView>
  </sheetViews>
  <sheetFormatPr defaultRowHeight="15" x14ac:dyDescent="0.25"/>
  <cols>
    <col min="1" max="1" width="3.85546875" customWidth="1"/>
    <col min="2" max="2" width="10.140625" bestFit="1" customWidth="1"/>
    <col min="3" max="3" width="11.28515625" bestFit="1" customWidth="1"/>
    <col min="4" max="4" width="13.5703125" style="3" bestFit="1" customWidth="1"/>
    <col min="5" max="5" width="16.42578125" style="3" bestFit="1" customWidth="1"/>
    <col min="6" max="6" width="13.5703125" style="3" customWidth="1"/>
    <col min="7" max="7" width="11" bestFit="1" customWidth="1"/>
    <col min="8" max="8" width="11.5703125" bestFit="1" customWidth="1"/>
    <col min="9" max="9" width="9.28515625" bestFit="1" customWidth="1"/>
    <col min="10" max="10" width="29" customWidth="1"/>
  </cols>
  <sheetData>
    <row r="1" spans="1:12" ht="18.75" customHeight="1" x14ac:dyDescent="0.3">
      <c r="A1" s="2" t="s">
        <v>12</v>
      </c>
      <c r="B1" s="2" t="s">
        <v>13</v>
      </c>
      <c r="C1" s="2" t="s">
        <v>1</v>
      </c>
      <c r="D1" s="11"/>
      <c r="E1" s="11"/>
      <c r="F1" s="11"/>
      <c r="G1" s="1"/>
      <c r="H1" s="1"/>
      <c r="I1" s="1"/>
      <c r="J1" s="1"/>
      <c r="K1" s="1"/>
      <c r="L1" s="1"/>
    </row>
    <row r="2" spans="1:12" ht="18.75" customHeight="1" thickBot="1" x14ac:dyDescent="0.35">
      <c r="A2" s="2" t="s">
        <v>0</v>
      </c>
      <c r="B2" s="2" t="s">
        <v>2</v>
      </c>
      <c r="C2" s="2" t="s">
        <v>4</v>
      </c>
      <c r="D2" s="11" t="s">
        <v>14</v>
      </c>
      <c r="E2" s="2" t="s">
        <v>3</v>
      </c>
      <c r="F2" s="2" t="s">
        <v>24</v>
      </c>
      <c r="G2" s="2" t="s">
        <v>25</v>
      </c>
      <c r="H2" s="1"/>
      <c r="I2" s="1"/>
      <c r="J2" s="1"/>
      <c r="L2" s="1"/>
    </row>
    <row r="3" spans="1:12" ht="16.5" x14ac:dyDescent="0.3">
      <c r="A3" s="108">
        <v>0</v>
      </c>
      <c r="B3" s="108">
        <v>50</v>
      </c>
      <c r="C3" s="109">
        <f>B3/$B$8</f>
        <v>0.25</v>
      </c>
      <c r="D3" s="110" t="b">
        <f t="shared" ref="D3:D8" si="0">C3&gt;=0</f>
        <v>1</v>
      </c>
      <c r="E3" s="111">
        <f>A3*C3</f>
        <v>0</v>
      </c>
      <c r="F3" s="112">
        <f>(A3-$I$5)^2</f>
        <v>1.6900000000000002</v>
      </c>
      <c r="G3" s="113">
        <f>C3*F3</f>
        <v>0.42250000000000004</v>
      </c>
      <c r="H3" s="1"/>
      <c r="I3" s="1"/>
      <c r="J3" s="1"/>
      <c r="L3" s="1"/>
    </row>
    <row r="4" spans="1:12" ht="16.5" x14ac:dyDescent="0.3">
      <c r="A4" s="114">
        <v>1</v>
      </c>
      <c r="B4" s="114">
        <v>80</v>
      </c>
      <c r="C4" s="115">
        <f>B4/$B$8</f>
        <v>0.4</v>
      </c>
      <c r="D4" s="116" t="b">
        <f t="shared" si="0"/>
        <v>1</v>
      </c>
      <c r="E4" s="117">
        <f t="shared" ref="E4:E7" si="1">A4*C4</f>
        <v>0.4</v>
      </c>
      <c r="F4" s="118">
        <f>(A4-$I$5)^2</f>
        <v>9.0000000000000024E-2</v>
      </c>
      <c r="G4" s="119">
        <f t="shared" ref="G4:G7" si="2">C4*F4</f>
        <v>3.6000000000000011E-2</v>
      </c>
      <c r="H4" s="1"/>
      <c r="I4" s="1"/>
      <c r="J4" s="1"/>
      <c r="L4" s="1"/>
    </row>
    <row r="5" spans="1:12" ht="16.5" x14ac:dyDescent="0.3">
      <c r="A5" s="114">
        <v>2</v>
      </c>
      <c r="B5" s="114">
        <v>40</v>
      </c>
      <c r="C5" s="115">
        <f>B5/$B$8</f>
        <v>0.2</v>
      </c>
      <c r="D5" s="116" t="b">
        <f t="shared" si="0"/>
        <v>1</v>
      </c>
      <c r="E5" s="117">
        <f t="shared" si="1"/>
        <v>0.4</v>
      </c>
      <c r="F5" s="118">
        <f>(A5-$I$5)^2</f>
        <v>0.48999999999999994</v>
      </c>
      <c r="G5" s="119">
        <f t="shared" si="2"/>
        <v>9.799999999999999E-2</v>
      </c>
      <c r="H5" s="1"/>
      <c r="I5" s="15">
        <f>SUMPRODUCT(A3:A7,C3:C7)</f>
        <v>1.3</v>
      </c>
      <c r="J5" s="107" t="s">
        <v>48</v>
      </c>
      <c r="L5" s="1"/>
    </row>
    <row r="6" spans="1:12" ht="16.5" x14ac:dyDescent="0.3">
      <c r="A6" s="114">
        <v>3</v>
      </c>
      <c r="B6" s="114">
        <v>20</v>
      </c>
      <c r="C6" s="115">
        <f>B6/$B$8</f>
        <v>0.1</v>
      </c>
      <c r="D6" s="116" t="b">
        <f t="shared" si="0"/>
        <v>1</v>
      </c>
      <c r="E6" s="117">
        <f t="shared" si="1"/>
        <v>0.30000000000000004</v>
      </c>
      <c r="F6" s="118">
        <f>(A6-$I$5)^2</f>
        <v>2.8899999999999997</v>
      </c>
      <c r="G6" s="119">
        <f t="shared" si="2"/>
        <v>0.28899999999999998</v>
      </c>
      <c r="H6" s="1"/>
      <c r="I6" s="16">
        <f>SUMPRODUCT(C3:C7,F3:F7)</f>
        <v>1.2100000000000002</v>
      </c>
      <c r="J6" s="17" t="s">
        <v>29</v>
      </c>
      <c r="K6" s="1"/>
      <c r="L6" s="1"/>
    </row>
    <row r="7" spans="1:12" ht="17.25" thickBot="1" x14ac:dyDescent="0.35">
      <c r="A7" s="120">
        <v>4</v>
      </c>
      <c r="B7" s="120">
        <v>10</v>
      </c>
      <c r="C7" s="121">
        <f>B7/$B$8</f>
        <v>0.05</v>
      </c>
      <c r="D7" s="122" t="b">
        <f t="shared" si="0"/>
        <v>1</v>
      </c>
      <c r="E7" s="123">
        <f t="shared" si="1"/>
        <v>0.2</v>
      </c>
      <c r="F7" s="124">
        <f>(A7-$I$5)^2</f>
        <v>7.2900000000000009</v>
      </c>
      <c r="G7" s="125">
        <f t="shared" si="2"/>
        <v>0.36450000000000005</v>
      </c>
      <c r="H7" s="1"/>
      <c r="I7" s="18">
        <f>SQRT(I6)</f>
        <v>1.1000000000000001</v>
      </c>
      <c r="J7" s="17" t="s">
        <v>21</v>
      </c>
      <c r="K7" s="1"/>
      <c r="L7" s="1"/>
    </row>
    <row r="8" spans="1:12" ht="16.5" x14ac:dyDescent="0.3">
      <c r="A8" s="1"/>
      <c r="B8" s="2">
        <f>SUM(B3:B7)</f>
        <v>200</v>
      </c>
      <c r="C8" s="12">
        <f>SUM(C3:C7)</f>
        <v>1</v>
      </c>
      <c r="D8" s="13" t="b">
        <f t="shared" si="0"/>
        <v>1</v>
      </c>
      <c r="E8" s="15">
        <f>SUM(E3:E7)</f>
        <v>1.3</v>
      </c>
      <c r="F8" s="1"/>
      <c r="G8" s="16">
        <f>SUM(G3:G7)</f>
        <v>1.2100000000000002</v>
      </c>
      <c r="H8" s="1"/>
      <c r="I8" s="16">
        <f>I7/I5</f>
        <v>0.84615384615384615</v>
      </c>
      <c r="J8" s="30" t="s">
        <v>30</v>
      </c>
      <c r="K8" s="1"/>
      <c r="L8" s="1"/>
    </row>
    <row r="9" spans="1:12" ht="16.5" x14ac:dyDescent="0.3">
      <c r="A9" s="1"/>
      <c r="B9" s="1"/>
      <c r="C9" s="1"/>
      <c r="L9" s="1"/>
    </row>
    <row r="10" spans="1:12" ht="16.5" x14ac:dyDescent="0.3">
      <c r="A10" s="1"/>
      <c r="B10" s="1"/>
      <c r="C10" s="1"/>
      <c r="D10" s="14"/>
      <c r="E10" s="1"/>
      <c r="L10" s="1"/>
    </row>
    <row r="11" spans="1:12" ht="17.25" thickBot="1" x14ac:dyDescent="0.35">
      <c r="A11" s="1"/>
      <c r="B11" s="1"/>
      <c r="C11" s="1"/>
      <c r="D11" s="14"/>
      <c r="E11" s="14"/>
      <c r="L11" s="1"/>
    </row>
    <row r="12" spans="1:12" ht="17.25" thickBot="1" x14ac:dyDescent="0.35">
      <c r="A12" s="49" t="s">
        <v>0</v>
      </c>
      <c r="B12" s="50" t="s">
        <v>4</v>
      </c>
      <c r="C12" s="1" t="s">
        <v>11</v>
      </c>
      <c r="D12" s="14" t="s">
        <v>1</v>
      </c>
      <c r="E12" s="14"/>
      <c r="F12" s="14"/>
    </row>
    <row r="13" spans="1:12" ht="16.5" x14ac:dyDescent="0.3">
      <c r="A13" s="47">
        <v>0</v>
      </c>
      <c r="B13" s="51">
        <v>0.4</v>
      </c>
      <c r="C13" s="1" t="s">
        <v>10</v>
      </c>
      <c r="D13" s="54">
        <f>B16</f>
        <v>0.05</v>
      </c>
      <c r="E13" s="53" t="str">
        <f t="shared" ref="E13:E18" ca="1" si="3">_xlfn.FORMULATEXT(D13)</f>
        <v>=B16</v>
      </c>
      <c r="F13" s="31"/>
    </row>
    <row r="14" spans="1:12" ht="16.5" x14ac:dyDescent="0.3">
      <c r="A14" s="47">
        <v>1</v>
      </c>
      <c r="B14" s="51">
        <v>0.25</v>
      </c>
      <c r="C14" s="1" t="s">
        <v>9</v>
      </c>
      <c r="D14" s="54">
        <f>SUM(B13:B15)</f>
        <v>0.85000000000000009</v>
      </c>
      <c r="E14" s="53" t="str">
        <f t="shared" ca="1" si="3"/>
        <v>=SUM(B13:B15)</v>
      </c>
      <c r="F14" s="31"/>
    </row>
    <row r="15" spans="1:12" ht="16.5" x14ac:dyDescent="0.3">
      <c r="A15" s="47">
        <v>2</v>
      </c>
      <c r="B15" s="51">
        <v>0.2</v>
      </c>
      <c r="C15" s="1" t="s">
        <v>22</v>
      </c>
      <c r="D15" s="54">
        <f>SUM(D13:D14)</f>
        <v>0.90000000000000013</v>
      </c>
      <c r="E15" s="53" t="str">
        <f t="shared" ca="1" si="3"/>
        <v>=SUM(D13:D14)</v>
      </c>
      <c r="F15" s="31">
        <f>SUM(B13:B16)</f>
        <v>0.90000000000000013</v>
      </c>
    </row>
    <row r="16" spans="1:12" ht="16.5" x14ac:dyDescent="0.3">
      <c r="A16" s="47">
        <v>3</v>
      </c>
      <c r="B16" s="51">
        <v>0.05</v>
      </c>
      <c r="C16" s="1" t="s">
        <v>8</v>
      </c>
      <c r="D16" s="54">
        <f>1-D15</f>
        <v>9.9999999999999867E-2</v>
      </c>
      <c r="E16" s="53" t="str">
        <f t="shared" ca="1" si="3"/>
        <v>=1-D15</v>
      </c>
      <c r="F16" s="31">
        <f>1-D15</f>
        <v>9.9999999999999867E-2</v>
      </c>
    </row>
    <row r="17" spans="1:12" ht="17.25" thickBot="1" x14ac:dyDescent="0.35">
      <c r="A17" s="48">
        <v>4</v>
      </c>
      <c r="B17" s="52">
        <v>0.1</v>
      </c>
      <c r="C17" s="1" t="s">
        <v>23</v>
      </c>
      <c r="D17" s="54">
        <f>D16+D13</f>
        <v>0.14999999999999986</v>
      </c>
      <c r="E17" s="53" t="str">
        <f t="shared" ca="1" si="3"/>
        <v>=D16+D13</v>
      </c>
      <c r="F17" s="31">
        <f>1-D14</f>
        <v>0.14999999999999991</v>
      </c>
    </row>
    <row r="18" spans="1:12" ht="16.5" x14ac:dyDescent="0.3">
      <c r="A18" s="1"/>
      <c r="B18" s="1"/>
      <c r="C18" s="1" t="s">
        <v>7</v>
      </c>
      <c r="D18" s="54">
        <f>1-B16</f>
        <v>0.95</v>
      </c>
      <c r="E18" s="53" t="str">
        <f t="shared" ca="1" si="3"/>
        <v>=1-B16</v>
      </c>
      <c r="F18" s="32"/>
    </row>
    <row r="19" spans="1:12" ht="16.5" x14ac:dyDescent="0.3">
      <c r="A19" s="1"/>
      <c r="B19" s="1"/>
      <c r="C19" s="1" t="s">
        <v>6</v>
      </c>
      <c r="D19" s="54">
        <f>B15+B16</f>
        <v>0.25</v>
      </c>
      <c r="E19" s="54">
        <f>SUM(B13:B16)-SUM(B13:B14)</f>
        <v>0.25000000000000011</v>
      </c>
      <c r="F19" s="55"/>
    </row>
    <row r="20" spans="1:12" ht="16.5" x14ac:dyDescent="0.3">
      <c r="A20" s="1"/>
      <c r="B20" s="1"/>
      <c r="C20" s="1" t="s">
        <v>5</v>
      </c>
      <c r="D20" s="2"/>
      <c r="E20" s="2"/>
      <c r="F20" s="19"/>
    </row>
    <row r="21" spans="1:12" ht="16.5" x14ac:dyDescent="0.3">
      <c r="A21" s="1"/>
      <c r="B21" s="1"/>
      <c r="C21" s="1"/>
      <c r="D21" s="14"/>
      <c r="E21" s="14"/>
      <c r="F21" s="14"/>
      <c r="G21" s="1"/>
      <c r="H21" s="1"/>
      <c r="I21" s="1"/>
      <c r="J21" s="1"/>
      <c r="K21" s="1"/>
      <c r="L21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20"/>
  <sheetViews>
    <sheetView zoomScale="66" zoomScaleNormal="66" workbookViewId="0">
      <selection activeCell="C34" sqref="C34"/>
    </sheetView>
  </sheetViews>
  <sheetFormatPr defaultRowHeight="15" x14ac:dyDescent="0.25"/>
  <cols>
    <col min="1" max="1" width="23.42578125" customWidth="1"/>
    <col min="2" max="2" width="27" customWidth="1"/>
    <col min="3" max="3" width="22.42578125" customWidth="1"/>
    <col min="4" max="4" width="9.42578125" bestFit="1" customWidth="1"/>
    <col min="5" max="6" width="18" bestFit="1" customWidth="1"/>
    <col min="7" max="7" width="18.85546875" bestFit="1" customWidth="1"/>
    <col min="8" max="8" width="18.85546875" customWidth="1"/>
    <col min="9" max="9" width="18.7109375" customWidth="1"/>
    <col min="10" max="10" width="3.85546875" customWidth="1"/>
    <col min="11" max="11" width="7.42578125" customWidth="1"/>
    <col min="12" max="12" width="3.5703125" customWidth="1"/>
  </cols>
  <sheetData>
    <row r="1" spans="1:12" ht="21.75" thickBot="1" x14ac:dyDescent="0.3">
      <c r="A1" s="35" t="s">
        <v>20</v>
      </c>
    </row>
    <row r="2" spans="1:12" ht="63.75" customHeight="1" thickBot="1" x14ac:dyDescent="0.4">
      <c r="A2" s="10" t="s">
        <v>19</v>
      </c>
      <c r="B2" s="56" t="s">
        <v>18</v>
      </c>
      <c r="C2" s="9"/>
      <c r="D2" s="8"/>
      <c r="E2" s="23"/>
      <c r="F2" s="23"/>
      <c r="G2" s="61"/>
      <c r="H2" s="58"/>
      <c r="I2" s="62" t="s">
        <v>33</v>
      </c>
      <c r="K2" s="41" t="s">
        <v>32</v>
      </c>
      <c r="L2" s="42"/>
    </row>
    <row r="3" spans="1:12" ht="21" x14ac:dyDescent="0.35">
      <c r="A3" s="6">
        <v>0</v>
      </c>
      <c r="B3" s="66">
        <f t="shared" ref="B3:B8" si="0">1/COUNT($A$3:$A$8)</f>
        <v>0.16666666666666666</v>
      </c>
      <c r="C3" s="5"/>
      <c r="D3" s="7"/>
      <c r="E3" s="25">
        <f t="shared" ref="E3:E8" si="1">(A3-$E$9)^2</f>
        <v>6.25</v>
      </c>
      <c r="F3" s="25"/>
      <c r="G3" s="57"/>
      <c r="H3" s="60" t="str">
        <f t="shared" ref="H3:H8" si="2">"P(x&lt;="&amp;A3&amp;")="</f>
        <v>P(x&lt;=0)=</v>
      </c>
      <c r="I3" s="63">
        <f>B3</f>
        <v>0.16666666666666666</v>
      </c>
      <c r="J3" s="38">
        <v>0</v>
      </c>
      <c r="K3" s="43">
        <f ca="1">ROUND(L3/$L$9,2)</f>
        <v>0.1</v>
      </c>
      <c r="L3" s="38">
        <f t="shared" ref="L3:L8" ca="1" si="3">RANDBETWEEN(1,6)</f>
        <v>2</v>
      </c>
    </row>
    <row r="4" spans="1:12" ht="21" x14ac:dyDescent="0.35">
      <c r="A4" s="6">
        <v>1</v>
      </c>
      <c r="B4" s="66">
        <f t="shared" si="0"/>
        <v>0.16666666666666666</v>
      </c>
      <c r="C4" s="5"/>
      <c r="D4" s="7"/>
      <c r="E4" s="25">
        <f t="shared" si="1"/>
        <v>2.25</v>
      </c>
      <c r="F4" s="25"/>
      <c r="G4" s="57"/>
      <c r="H4" s="60" t="str">
        <f t="shared" si="2"/>
        <v>P(x&lt;=1)=</v>
      </c>
      <c r="I4" s="63">
        <f>B4+I3</f>
        <v>0.33333333333333331</v>
      </c>
      <c r="J4" s="39">
        <v>1</v>
      </c>
      <c r="K4" s="44">
        <f ca="1">ROUND(L4/$L$9,2)</f>
        <v>0.19</v>
      </c>
      <c r="L4" s="39">
        <f t="shared" ca="1" si="3"/>
        <v>4</v>
      </c>
    </row>
    <row r="5" spans="1:12" ht="21" x14ac:dyDescent="0.35">
      <c r="A5" s="6">
        <v>2</v>
      </c>
      <c r="B5" s="66">
        <f t="shared" si="0"/>
        <v>0.16666666666666666</v>
      </c>
      <c r="C5" s="5"/>
      <c r="D5" s="7"/>
      <c r="E5" s="25">
        <f t="shared" si="1"/>
        <v>0.25</v>
      </c>
      <c r="F5" s="25"/>
      <c r="G5" s="57"/>
      <c r="H5" s="60" t="str">
        <f t="shared" si="2"/>
        <v>P(x&lt;=2)=</v>
      </c>
      <c r="I5" s="63">
        <f>B5+I4</f>
        <v>0.5</v>
      </c>
      <c r="J5" s="39">
        <v>2</v>
      </c>
      <c r="K5" s="44">
        <f ca="1">ROUND(L5/$L$9,2)</f>
        <v>0.24</v>
      </c>
      <c r="L5" s="39">
        <f t="shared" ca="1" si="3"/>
        <v>5</v>
      </c>
    </row>
    <row r="6" spans="1:12" ht="21" x14ac:dyDescent="0.35">
      <c r="A6" s="6">
        <v>3</v>
      </c>
      <c r="B6" s="66">
        <f t="shared" si="0"/>
        <v>0.16666666666666666</v>
      </c>
      <c r="C6" s="5"/>
      <c r="D6" s="7"/>
      <c r="E6" s="25">
        <f t="shared" si="1"/>
        <v>0.25</v>
      </c>
      <c r="F6" s="25"/>
      <c r="G6" s="57"/>
      <c r="H6" s="60" t="str">
        <f t="shared" si="2"/>
        <v>P(x&lt;=3)=</v>
      </c>
      <c r="I6" s="63">
        <f>B6+I5</f>
        <v>0.66666666666666663</v>
      </c>
      <c r="J6" s="39">
        <v>3</v>
      </c>
      <c r="K6" s="44">
        <f ca="1">ROUND(L6/$L$9,2)</f>
        <v>0.05</v>
      </c>
      <c r="L6" s="39">
        <f t="shared" ca="1" si="3"/>
        <v>1</v>
      </c>
    </row>
    <row r="7" spans="1:12" ht="21" x14ac:dyDescent="0.35">
      <c r="A7" s="6">
        <v>4</v>
      </c>
      <c r="B7" s="66">
        <f t="shared" si="0"/>
        <v>0.16666666666666666</v>
      </c>
      <c r="C7" s="5"/>
      <c r="D7" s="7"/>
      <c r="E7" s="25">
        <f t="shared" si="1"/>
        <v>2.25</v>
      </c>
      <c r="F7" s="25"/>
      <c r="G7" s="57"/>
      <c r="H7" s="60" t="str">
        <f t="shared" si="2"/>
        <v>P(x&lt;=4)=</v>
      </c>
      <c r="I7" s="63">
        <f>B7+I6</f>
        <v>0.83333333333333326</v>
      </c>
      <c r="J7" s="39">
        <v>4</v>
      </c>
      <c r="K7" s="44">
        <f ca="1">ROUND(L7/$L$9,2)</f>
        <v>0.19</v>
      </c>
      <c r="L7" s="39">
        <f t="shared" ca="1" si="3"/>
        <v>4</v>
      </c>
    </row>
    <row r="8" spans="1:12" ht="21.75" thickBot="1" x14ac:dyDescent="0.4">
      <c r="A8" s="4">
        <v>5</v>
      </c>
      <c r="B8" s="66">
        <f t="shared" si="0"/>
        <v>0.16666666666666666</v>
      </c>
      <c r="C8" s="5"/>
      <c r="D8" s="7"/>
      <c r="E8" s="25">
        <f t="shared" si="1"/>
        <v>6.25</v>
      </c>
      <c r="F8" s="25"/>
      <c r="G8" s="57"/>
      <c r="H8" s="64" t="str">
        <f t="shared" si="2"/>
        <v>P(x&lt;=5)=</v>
      </c>
      <c r="I8" s="65">
        <f>B8+I7</f>
        <v>0.99999999999999989</v>
      </c>
      <c r="J8" s="40">
        <v>5</v>
      </c>
      <c r="K8" s="45">
        <f ca="1">1-SUM(K3:K7)</f>
        <v>0.22999999999999998</v>
      </c>
      <c r="L8" s="40">
        <f t="shared" ca="1" si="3"/>
        <v>5</v>
      </c>
    </row>
    <row r="9" spans="1:12" ht="22.5" thickBot="1" x14ac:dyDescent="0.4">
      <c r="A9" s="26">
        <f>AVERAGE(A3:A8)</f>
        <v>2.5</v>
      </c>
      <c r="B9" s="70">
        <f>SUM(B3:B8)</f>
        <v>0.99999999999999989</v>
      </c>
      <c r="C9" s="23"/>
      <c r="D9" s="24"/>
      <c r="E9" s="26">
        <f>SUMPRODUCT(A3:A8,B3:B8)</f>
        <v>2.5</v>
      </c>
      <c r="F9" s="28" t="s">
        <v>27</v>
      </c>
      <c r="G9" s="29">
        <f>SUMPRODUCT(E3:E8,B3:B8)</f>
        <v>2.9166666666666665</v>
      </c>
      <c r="H9" s="59"/>
      <c r="K9" s="46">
        <f ca="1">SUM(K3:K8)</f>
        <v>1</v>
      </c>
      <c r="L9" s="40">
        <f ca="1">SUM(L3:L8)</f>
        <v>21</v>
      </c>
    </row>
    <row r="10" spans="1:12" ht="22.5" thickBot="1" x14ac:dyDescent="0.4">
      <c r="E10" s="27" t="s">
        <v>26</v>
      </c>
      <c r="F10" s="28" t="s">
        <v>28</v>
      </c>
      <c r="G10" s="26">
        <f>SQRT(G9)</f>
        <v>1.707825127659933</v>
      </c>
      <c r="H10" s="59"/>
    </row>
    <row r="11" spans="1:12" ht="21" thickBot="1" x14ac:dyDescent="0.3">
      <c r="F11" s="34" t="s">
        <v>31</v>
      </c>
      <c r="G11" s="26">
        <f>G10/E9</f>
        <v>0.68313005106397318</v>
      </c>
      <c r="H11" s="59"/>
    </row>
    <row r="12" spans="1:12" ht="21.75" thickBot="1" x14ac:dyDescent="0.3">
      <c r="A12" s="10"/>
      <c r="B12" s="33" t="s">
        <v>1</v>
      </c>
    </row>
    <row r="13" spans="1:12" ht="21" x14ac:dyDescent="0.25">
      <c r="A13" s="35" t="s">
        <v>10</v>
      </c>
      <c r="B13" s="67">
        <f>B6</f>
        <v>0.16666666666666666</v>
      </c>
    </row>
    <row r="14" spans="1:12" ht="21" x14ac:dyDescent="0.25">
      <c r="A14" s="21" t="s">
        <v>9</v>
      </c>
      <c r="B14" s="68">
        <f>I5</f>
        <v>0.5</v>
      </c>
    </row>
    <row r="15" spans="1:12" ht="21" x14ac:dyDescent="0.25">
      <c r="A15" s="21" t="s">
        <v>17</v>
      </c>
      <c r="B15" s="68">
        <f>I6</f>
        <v>0.66666666666666663</v>
      </c>
    </row>
    <row r="16" spans="1:12" ht="21" x14ac:dyDescent="0.25">
      <c r="A16" s="21" t="s">
        <v>8</v>
      </c>
      <c r="B16" s="68">
        <f>1-B15</f>
        <v>0.33333333333333337</v>
      </c>
    </row>
    <row r="17" spans="1:2" ht="21" x14ac:dyDescent="0.25">
      <c r="A17" s="21" t="s">
        <v>16</v>
      </c>
      <c r="B17" s="68">
        <f>B16+B13</f>
        <v>0.5</v>
      </c>
    </row>
    <row r="18" spans="1:2" ht="21" x14ac:dyDescent="0.25">
      <c r="A18" s="21" t="s">
        <v>7</v>
      </c>
      <c r="B18" s="68">
        <f>1-B6</f>
        <v>0.83333333333333337</v>
      </c>
    </row>
    <row r="19" spans="1:2" ht="21" x14ac:dyDescent="0.25">
      <c r="A19" s="21" t="s">
        <v>15</v>
      </c>
      <c r="B19" s="68">
        <f>B6+B5</f>
        <v>0.33333333333333331</v>
      </c>
    </row>
    <row r="20" spans="1:2" ht="21.75" thickBot="1" x14ac:dyDescent="0.3">
      <c r="A20" s="22" t="s">
        <v>5</v>
      </c>
      <c r="B20" s="69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20"/>
  <sheetViews>
    <sheetView zoomScale="80" zoomScaleNormal="80" workbookViewId="0">
      <selection sqref="A1:H22"/>
    </sheetView>
  </sheetViews>
  <sheetFormatPr defaultRowHeight="15" x14ac:dyDescent="0.25"/>
  <cols>
    <col min="1" max="1" width="23.42578125" customWidth="1"/>
    <col min="2" max="2" width="27" customWidth="1"/>
    <col min="3" max="3" width="18" bestFit="1" customWidth="1"/>
    <col min="4" max="4" width="18.85546875" customWidth="1"/>
    <col min="5" max="5" width="18.7109375" customWidth="1"/>
    <col min="6" max="6" width="3.85546875" customWidth="1"/>
    <col min="7" max="7" width="7.42578125" customWidth="1"/>
    <col min="8" max="8" width="3.5703125" customWidth="1"/>
  </cols>
  <sheetData>
    <row r="1" spans="1:5" ht="21.75" thickBot="1" x14ac:dyDescent="0.3">
      <c r="A1" s="35" t="s">
        <v>20</v>
      </c>
    </row>
    <row r="2" spans="1:5" ht="63.75" customHeight="1" thickBot="1" x14ac:dyDescent="0.4">
      <c r="A2" s="103" t="s">
        <v>47</v>
      </c>
      <c r="B2" s="56" t="s">
        <v>18</v>
      </c>
      <c r="C2" s="23"/>
      <c r="D2" s="58"/>
      <c r="E2" s="62" t="s">
        <v>33</v>
      </c>
    </row>
    <row r="3" spans="1:5" ht="21" x14ac:dyDescent="0.35">
      <c r="A3" s="6">
        <v>1</v>
      </c>
      <c r="B3" s="66">
        <f t="shared" ref="B3:B8" si="0">1/COUNT($A$3:$A$8)</f>
        <v>0.16666666666666666</v>
      </c>
      <c r="C3" s="25">
        <f t="shared" ref="C3:C8" si="1">(A3-$C$9)^2</f>
        <v>6.25</v>
      </c>
      <c r="D3" s="60" t="str">
        <f t="shared" ref="D3:D8" si="2">"P(x&lt;="&amp;A3&amp;")="</f>
        <v>P(x&lt;=1)=</v>
      </c>
      <c r="E3" s="63">
        <f>B3</f>
        <v>0.16666666666666666</v>
      </c>
    </row>
    <row r="4" spans="1:5" ht="21" x14ac:dyDescent="0.35">
      <c r="A4" s="6">
        <v>2</v>
      </c>
      <c r="B4" s="66">
        <f t="shared" si="0"/>
        <v>0.16666666666666666</v>
      </c>
      <c r="C4" s="25">
        <f t="shared" si="1"/>
        <v>2.25</v>
      </c>
      <c r="D4" s="60" t="str">
        <f t="shared" si="2"/>
        <v>P(x&lt;=2)=</v>
      </c>
      <c r="E4" s="63">
        <f>B4+E3</f>
        <v>0.33333333333333331</v>
      </c>
    </row>
    <row r="5" spans="1:5" ht="21" x14ac:dyDescent="0.35">
      <c r="A5" s="6">
        <v>3</v>
      </c>
      <c r="B5" s="66">
        <f t="shared" si="0"/>
        <v>0.16666666666666666</v>
      </c>
      <c r="C5" s="25">
        <f t="shared" si="1"/>
        <v>0.25</v>
      </c>
      <c r="D5" s="60" t="str">
        <f t="shared" si="2"/>
        <v>P(x&lt;=3)=</v>
      </c>
      <c r="E5" s="63">
        <f>B5+E4</f>
        <v>0.5</v>
      </c>
    </row>
    <row r="6" spans="1:5" ht="21" x14ac:dyDescent="0.35">
      <c r="A6" s="6">
        <v>4</v>
      </c>
      <c r="B6" s="66">
        <f t="shared" si="0"/>
        <v>0.16666666666666666</v>
      </c>
      <c r="C6" s="25">
        <f t="shared" si="1"/>
        <v>0.25</v>
      </c>
      <c r="D6" s="60" t="str">
        <f t="shared" si="2"/>
        <v>P(x&lt;=4)=</v>
      </c>
      <c r="E6" s="63">
        <f>B6+E5</f>
        <v>0.66666666666666663</v>
      </c>
    </row>
    <row r="7" spans="1:5" ht="21" x14ac:dyDescent="0.35">
      <c r="A7" s="6">
        <v>5</v>
      </c>
      <c r="B7" s="66">
        <f t="shared" si="0"/>
        <v>0.16666666666666666</v>
      </c>
      <c r="C7" s="25">
        <f t="shared" si="1"/>
        <v>2.25</v>
      </c>
      <c r="D7" s="60" t="str">
        <f t="shared" si="2"/>
        <v>P(x&lt;=5)=</v>
      </c>
      <c r="E7" s="63">
        <f>B7+E6</f>
        <v>0.83333333333333326</v>
      </c>
    </row>
    <row r="8" spans="1:5" ht="21.75" thickBot="1" x14ac:dyDescent="0.4">
      <c r="A8" s="4">
        <v>6</v>
      </c>
      <c r="B8" s="66">
        <f t="shared" si="0"/>
        <v>0.16666666666666666</v>
      </c>
      <c r="C8" s="25">
        <f t="shared" si="1"/>
        <v>6.25</v>
      </c>
      <c r="D8" s="64" t="str">
        <f t="shared" si="2"/>
        <v>P(x&lt;=6)=</v>
      </c>
      <c r="E8" s="65">
        <f>B8+E7</f>
        <v>0.99999999999999989</v>
      </c>
    </row>
    <row r="9" spans="1:5" ht="22.5" thickBot="1" x14ac:dyDescent="0.4">
      <c r="A9" s="26">
        <f>AVERAGE(A3:A8)</f>
        <v>3.5</v>
      </c>
      <c r="B9" s="70">
        <f>SUM(B3:B8)</f>
        <v>0.99999999999999989</v>
      </c>
      <c r="C9" s="26">
        <f>SUMPRODUCT(A3:A8,B3:B8)</f>
        <v>3.5</v>
      </c>
      <c r="D9" s="28" t="s">
        <v>27</v>
      </c>
      <c r="E9" s="29">
        <f>SUMPRODUCT(C3:C8,B3:B8)</f>
        <v>2.9166666666666665</v>
      </c>
    </row>
    <row r="10" spans="1:5" ht="22.5" thickBot="1" x14ac:dyDescent="0.4">
      <c r="C10" s="27" t="s">
        <v>26</v>
      </c>
      <c r="D10" s="28" t="s">
        <v>28</v>
      </c>
      <c r="E10" s="26">
        <f>SQRT(E9)</f>
        <v>1.707825127659933</v>
      </c>
    </row>
    <row r="11" spans="1:5" ht="21" thickBot="1" x14ac:dyDescent="0.3">
      <c r="D11" s="34" t="s">
        <v>31</v>
      </c>
      <c r="E11" s="26">
        <f>E10/C9</f>
        <v>0.48795003647426655</v>
      </c>
    </row>
    <row r="12" spans="1:5" ht="21.75" thickBot="1" x14ac:dyDescent="0.3">
      <c r="A12" s="10"/>
      <c r="B12" s="33" t="s">
        <v>1</v>
      </c>
    </row>
    <row r="13" spans="1:5" ht="21" x14ac:dyDescent="0.25">
      <c r="A13" s="35" t="s">
        <v>10</v>
      </c>
      <c r="B13" s="67">
        <f>B5</f>
        <v>0.16666666666666666</v>
      </c>
    </row>
    <row r="14" spans="1:5" ht="21" x14ac:dyDescent="0.25">
      <c r="A14" s="21" t="s">
        <v>9</v>
      </c>
      <c r="B14" s="68">
        <f>E4</f>
        <v>0.33333333333333331</v>
      </c>
    </row>
    <row r="15" spans="1:5" ht="21" x14ac:dyDescent="0.25">
      <c r="A15" s="21" t="s">
        <v>17</v>
      </c>
      <c r="B15" s="68">
        <f>E5</f>
        <v>0.5</v>
      </c>
    </row>
    <row r="16" spans="1:5" ht="21" x14ac:dyDescent="0.25">
      <c r="A16" s="21" t="s">
        <v>8</v>
      </c>
      <c r="B16" s="68">
        <f>1-B15</f>
        <v>0.5</v>
      </c>
    </row>
    <row r="17" spans="1:2" ht="21" x14ac:dyDescent="0.25">
      <c r="A17" s="21" t="s">
        <v>16</v>
      </c>
      <c r="B17" s="68">
        <f>B16+B13</f>
        <v>0.66666666666666663</v>
      </c>
    </row>
    <row r="18" spans="1:2" ht="21" x14ac:dyDescent="0.25">
      <c r="A18" s="21" t="s">
        <v>7</v>
      </c>
      <c r="B18" s="68">
        <f>1-B5</f>
        <v>0.83333333333333337</v>
      </c>
    </row>
    <row r="19" spans="1:2" ht="21" x14ac:dyDescent="0.25">
      <c r="A19" s="21" t="s">
        <v>15</v>
      </c>
      <c r="B19" s="68">
        <f>B5+B4</f>
        <v>0.33333333333333331</v>
      </c>
    </row>
    <row r="20" spans="1:2" ht="21.75" thickBot="1" x14ac:dyDescent="0.3">
      <c r="A20" s="22" t="s">
        <v>5</v>
      </c>
      <c r="B20" s="69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29"/>
  <sheetViews>
    <sheetView zoomScale="71" zoomScaleNormal="71" workbookViewId="0">
      <selection sqref="A1:I22"/>
    </sheetView>
  </sheetViews>
  <sheetFormatPr defaultColWidth="9.140625" defaultRowHeight="16.5" x14ac:dyDescent="0.3"/>
  <cols>
    <col min="1" max="1" width="19.42578125" style="1" customWidth="1"/>
    <col min="2" max="2" width="8.140625" style="1" customWidth="1"/>
    <col min="3" max="3" width="19.42578125" style="1" customWidth="1"/>
    <col min="4" max="4" width="12.7109375" style="1" customWidth="1"/>
    <col min="5" max="7" width="27" style="1" customWidth="1"/>
    <col min="8" max="8" width="20" style="1" customWidth="1"/>
    <col min="9" max="9" width="17.5703125" style="1" customWidth="1"/>
    <col min="10" max="10" width="5.7109375" style="1" customWidth="1"/>
    <col min="11" max="11" width="18.85546875" style="1" customWidth="1"/>
    <col min="12" max="12" width="18.7109375" style="1" customWidth="1"/>
    <col min="13" max="13" width="3.85546875" style="1" customWidth="1"/>
    <col min="14" max="14" width="8.5703125" style="1" customWidth="1"/>
    <col min="15" max="15" width="5.140625" style="1" customWidth="1"/>
    <col min="16" max="16384" width="9.140625" style="1"/>
  </cols>
  <sheetData>
    <row r="1" spans="1:15" ht="17.25" thickBot="1" x14ac:dyDescent="0.35">
      <c r="A1" s="102" t="s">
        <v>45</v>
      </c>
    </row>
    <row r="2" spans="1:15" ht="63.75" customHeight="1" thickBot="1" x14ac:dyDescent="0.35">
      <c r="A2" s="104" t="s">
        <v>46</v>
      </c>
      <c r="B2" s="105"/>
      <c r="C2" s="106"/>
      <c r="D2" s="82" t="s">
        <v>35</v>
      </c>
      <c r="E2" s="87" t="s">
        <v>36</v>
      </c>
      <c r="F2" s="82" t="s">
        <v>18</v>
      </c>
      <c r="G2" s="87" t="s">
        <v>38</v>
      </c>
      <c r="H2" s="86" t="s">
        <v>37</v>
      </c>
      <c r="I2" s="71"/>
      <c r="J2"/>
      <c r="K2"/>
      <c r="L2"/>
      <c r="M2" s="19"/>
      <c r="N2" s="72" t="s">
        <v>32</v>
      </c>
      <c r="O2" s="73"/>
    </row>
    <row r="3" spans="1:15" ht="21.75" thickBot="1" x14ac:dyDescent="0.4">
      <c r="A3" s="10">
        <v>0</v>
      </c>
      <c r="B3" s="9" t="s">
        <v>34</v>
      </c>
      <c r="C3" s="9">
        <v>2.5</v>
      </c>
      <c r="D3" s="9">
        <f t="shared" ref="D3:D8" si="0">(A3+C3)/2</f>
        <v>1.25</v>
      </c>
      <c r="E3" s="101">
        <v>7</v>
      </c>
      <c r="F3" s="92">
        <f t="shared" ref="F3:F8" si="1">E3/$E$9</f>
        <v>5.0724637681159424E-2</v>
      </c>
      <c r="G3" s="93">
        <f t="shared" ref="G3:G8" si="2">(E3-$G$10)^2</f>
        <v>2.027528355387521</v>
      </c>
      <c r="H3" s="94" t="str">
        <f t="shared" ref="H3:H8" si="3">"P(x&lt;="&amp;C3&amp;")="</f>
        <v>P(x&lt;=2.5)=</v>
      </c>
      <c r="I3" s="95">
        <f>F3</f>
        <v>5.0724637681159424E-2</v>
      </c>
      <c r="J3"/>
      <c r="K3"/>
      <c r="L3"/>
      <c r="M3" s="74">
        <v>0</v>
      </c>
      <c r="N3" s="75">
        <f ca="1">ROUND(O3/$O$9,2)</f>
        <v>0.01</v>
      </c>
      <c r="O3" s="74">
        <f ca="1">RANDBETWEEN(1,20)</f>
        <v>1</v>
      </c>
    </row>
    <row r="4" spans="1:15" ht="21.75" thickBot="1" x14ac:dyDescent="0.4">
      <c r="A4" s="6">
        <f>C3</f>
        <v>2.5</v>
      </c>
      <c r="B4" s="5" t="s">
        <v>34</v>
      </c>
      <c r="C4" s="5">
        <f>A4+2.5</f>
        <v>5</v>
      </c>
      <c r="D4" s="5">
        <f t="shared" si="0"/>
        <v>3.75</v>
      </c>
      <c r="E4" s="101">
        <v>12</v>
      </c>
      <c r="F4" s="83">
        <f t="shared" si="1"/>
        <v>8.6956521739130432E-2</v>
      </c>
      <c r="G4" s="88">
        <f t="shared" si="2"/>
        <v>12.788397920604922</v>
      </c>
      <c r="H4" s="90" t="str">
        <f t="shared" si="3"/>
        <v>P(x&lt;=5)=</v>
      </c>
      <c r="I4" s="63">
        <f>I3+F4</f>
        <v>0.13768115942028986</v>
      </c>
      <c r="J4"/>
      <c r="K4"/>
      <c r="L4"/>
      <c r="M4" s="76">
        <v>1</v>
      </c>
      <c r="N4" s="77">
        <f ca="1">ROUND(O4/$O$9,2)</f>
        <v>0.18</v>
      </c>
      <c r="O4" s="74">
        <f ca="1">RANDBETWEEN(10,30)</f>
        <v>26</v>
      </c>
    </row>
    <row r="5" spans="1:15" ht="21.75" thickBot="1" x14ac:dyDescent="0.4">
      <c r="A5" s="6">
        <f>C4</f>
        <v>5</v>
      </c>
      <c r="B5" s="5" t="s">
        <v>34</v>
      </c>
      <c r="C5" s="5">
        <f>A5+2.5</f>
        <v>7.5</v>
      </c>
      <c r="D5" s="5">
        <f t="shared" si="0"/>
        <v>6.25</v>
      </c>
      <c r="E5" s="101">
        <v>36</v>
      </c>
      <c r="F5" s="83">
        <f t="shared" si="1"/>
        <v>0.2608695652173913</v>
      </c>
      <c r="G5" s="88">
        <f t="shared" si="2"/>
        <v>760.44057183364851</v>
      </c>
      <c r="H5" s="90" t="str">
        <f t="shared" si="3"/>
        <v>P(x&lt;=7.5)=</v>
      </c>
      <c r="I5" s="63">
        <f>I4+F5</f>
        <v>0.39855072463768115</v>
      </c>
      <c r="J5"/>
      <c r="K5"/>
      <c r="L5"/>
      <c r="M5" s="76">
        <v>2</v>
      </c>
      <c r="N5" s="77">
        <f ca="1">ROUND(O5/$O$9,2)</f>
        <v>0.26</v>
      </c>
      <c r="O5" s="74">
        <f ca="1">RANDBETWEEN(20,40)</f>
        <v>38</v>
      </c>
    </row>
    <row r="6" spans="1:15" ht="21.75" thickBot="1" x14ac:dyDescent="0.4">
      <c r="A6" s="6">
        <f>C5</f>
        <v>7.5</v>
      </c>
      <c r="B6" s="5" t="s">
        <v>34</v>
      </c>
      <c r="C6" s="5">
        <f>A6+2.5</f>
        <v>10</v>
      </c>
      <c r="D6" s="5">
        <f t="shared" si="0"/>
        <v>8.75</v>
      </c>
      <c r="E6" s="101">
        <v>36</v>
      </c>
      <c r="F6" s="83">
        <f t="shared" si="1"/>
        <v>0.2608695652173913</v>
      </c>
      <c r="G6" s="88">
        <f t="shared" si="2"/>
        <v>760.44057183364851</v>
      </c>
      <c r="H6" s="90" t="str">
        <f t="shared" si="3"/>
        <v>P(x&lt;=10)=</v>
      </c>
      <c r="I6" s="63">
        <f>I5+F6</f>
        <v>0.65942028985507251</v>
      </c>
      <c r="J6"/>
      <c r="K6"/>
      <c r="L6"/>
      <c r="M6" s="76">
        <v>3</v>
      </c>
      <c r="N6" s="77">
        <f ca="1">ROUND(O6/$O$9,2)</f>
        <v>0.33</v>
      </c>
      <c r="O6" s="74">
        <f ca="1">RANDBETWEEN(30,50)</f>
        <v>48</v>
      </c>
    </row>
    <row r="7" spans="1:15" ht="21.75" thickBot="1" x14ac:dyDescent="0.4">
      <c r="A7" s="6">
        <f>C6</f>
        <v>10</v>
      </c>
      <c r="B7" s="5" t="s">
        <v>34</v>
      </c>
      <c r="C7" s="5">
        <f>A7+2.5</f>
        <v>12.5</v>
      </c>
      <c r="D7" s="5">
        <f t="shared" si="0"/>
        <v>11.25</v>
      </c>
      <c r="E7" s="101">
        <v>31</v>
      </c>
      <c r="F7" s="83">
        <f t="shared" si="1"/>
        <v>0.22463768115942029</v>
      </c>
      <c r="G7" s="88">
        <f t="shared" si="2"/>
        <v>509.67970226843113</v>
      </c>
      <c r="H7" s="90" t="str">
        <f t="shared" si="3"/>
        <v>P(x&lt;=12.5)=</v>
      </c>
      <c r="I7" s="63">
        <f>I6+F7</f>
        <v>0.88405797101449279</v>
      </c>
      <c r="J7"/>
      <c r="K7"/>
      <c r="L7"/>
      <c r="M7" s="76">
        <v>4</v>
      </c>
      <c r="N7" s="77">
        <f ca="1">ROUND(O7/$O$9,2)</f>
        <v>0.16</v>
      </c>
      <c r="O7" s="74">
        <f ca="1">RANDBETWEEN(20,40)</f>
        <v>24</v>
      </c>
    </row>
    <row r="8" spans="1:15" ht="21.75" thickBot="1" x14ac:dyDescent="0.4">
      <c r="A8" s="4">
        <f>C7</f>
        <v>12.5</v>
      </c>
      <c r="B8" s="81" t="s">
        <v>34</v>
      </c>
      <c r="C8" s="81">
        <f>A8+2.5</f>
        <v>15</v>
      </c>
      <c r="D8" s="81">
        <f t="shared" si="0"/>
        <v>13.75</v>
      </c>
      <c r="E8" s="100">
        <v>16</v>
      </c>
      <c r="F8" s="85">
        <f t="shared" si="1"/>
        <v>0.11594202898550725</v>
      </c>
      <c r="G8" s="89">
        <f t="shared" si="2"/>
        <v>57.397093572778843</v>
      </c>
      <c r="H8" s="91" t="str">
        <f t="shared" si="3"/>
        <v>P(x&lt;=15)=</v>
      </c>
      <c r="I8" s="65">
        <f>I7+F8</f>
        <v>1</v>
      </c>
      <c r="J8"/>
      <c r="K8"/>
      <c r="L8"/>
      <c r="M8" s="78">
        <v>5</v>
      </c>
      <c r="N8" s="79">
        <f ca="1">1-SUM(N3:N7)</f>
        <v>5.9999999999999942E-2</v>
      </c>
      <c r="O8" s="74">
        <f t="shared" ref="O8" ca="1" si="4">RANDBETWEEN(1,20)</f>
        <v>10</v>
      </c>
    </row>
    <row r="9" spans="1:15" ht="21.75" thickBot="1" x14ac:dyDescent="0.35">
      <c r="B9"/>
      <c r="C9"/>
      <c r="D9" s="26">
        <f>AVERAGE(D3:D8)</f>
        <v>7.5</v>
      </c>
      <c r="E9" s="84">
        <f>SUM(E3:E8)</f>
        <v>138</v>
      </c>
      <c r="F9" s="20">
        <f>SUM(F3:F8)</f>
        <v>1</v>
      </c>
      <c r="G9" s="20"/>
      <c r="I9" s="37"/>
      <c r="J9"/>
      <c r="K9"/>
      <c r="L9"/>
      <c r="M9" s="19"/>
      <c r="N9" s="80">
        <f ca="1">SUM(N3:N8)</f>
        <v>1</v>
      </c>
      <c r="O9" s="78">
        <f ca="1">SUM(O3:O8)</f>
        <v>147</v>
      </c>
    </row>
    <row r="10" spans="1:15" ht="20.25" x14ac:dyDescent="0.3">
      <c r="F10" s="97" t="s">
        <v>43</v>
      </c>
      <c r="G10" s="99">
        <f>SUMPRODUCT(D3:D8,F3:F8)</f>
        <v>8.4239130434782599</v>
      </c>
    </row>
    <row r="11" spans="1:15" ht="24.75" thickBot="1" x14ac:dyDescent="0.4">
      <c r="F11" s="97" t="s">
        <v>44</v>
      </c>
      <c r="G11" s="99">
        <f>SUMPRODUCT(G3:G8,F3:F8)</f>
        <v>519.11448487712676</v>
      </c>
    </row>
    <row r="12" spans="1:15" ht="21.75" thickBot="1" x14ac:dyDescent="0.35">
      <c r="A12" s="10"/>
      <c r="B12" s="10"/>
      <c r="C12" s="33" t="s">
        <v>1</v>
      </c>
      <c r="D12"/>
      <c r="F12" s="97" t="s">
        <v>28</v>
      </c>
      <c r="G12" s="99">
        <f>SQRT(G11)</f>
        <v>22.784084025414028</v>
      </c>
    </row>
    <row r="13" spans="1:15" ht="21" x14ac:dyDescent="0.3">
      <c r="A13" s="35" t="s">
        <v>10</v>
      </c>
      <c r="B13" s="35"/>
      <c r="C13" s="36">
        <v>0</v>
      </c>
      <c r="D13"/>
      <c r="F13" s="98" t="s">
        <v>31</v>
      </c>
      <c r="G13" s="99">
        <f>G12/G10</f>
        <v>2.7046912649523751</v>
      </c>
      <c r="H13"/>
    </row>
    <row r="14" spans="1:15" ht="21" x14ac:dyDescent="0.3">
      <c r="A14" s="21" t="s">
        <v>39</v>
      </c>
      <c r="B14" s="21"/>
      <c r="C14" s="25">
        <f>I5</f>
        <v>0.39855072463768115</v>
      </c>
      <c r="D14"/>
      <c r="F14" s="96"/>
      <c r="H14"/>
    </row>
    <row r="15" spans="1:15" ht="21" x14ac:dyDescent="0.3">
      <c r="A15" s="21" t="s">
        <v>40</v>
      </c>
      <c r="B15" s="21"/>
      <c r="C15" s="25">
        <f>I5</f>
        <v>0.39855072463768115</v>
      </c>
      <c r="D15"/>
      <c r="F15" s="96"/>
      <c r="H15"/>
    </row>
    <row r="16" spans="1:15" ht="21" x14ac:dyDescent="0.3">
      <c r="A16" s="21" t="s">
        <v>41</v>
      </c>
      <c r="B16" s="21"/>
      <c r="C16" s="25">
        <f>1-I7</f>
        <v>0.11594202898550721</v>
      </c>
      <c r="D16"/>
      <c r="F16" s="20"/>
    </row>
    <row r="17" spans="1:7" ht="21" x14ac:dyDescent="0.3">
      <c r="A17" s="21" t="s">
        <v>17</v>
      </c>
      <c r="B17" s="21"/>
      <c r="C17" s="25">
        <f>F3+0.5*(F4/2.5)</f>
        <v>6.8115942028985507E-2</v>
      </c>
      <c r="D17"/>
      <c r="F17" s="20"/>
    </row>
    <row r="18" spans="1:7" ht="21" x14ac:dyDescent="0.3">
      <c r="A18" s="21" t="s">
        <v>7</v>
      </c>
      <c r="B18" s="21"/>
      <c r="C18" s="25">
        <f>F3/5+F4/5</f>
        <v>2.7536231884057974E-2</v>
      </c>
      <c r="D18"/>
      <c r="F18" s="20"/>
      <c r="G18" s="20"/>
    </row>
    <row r="19" spans="1:7" ht="21" x14ac:dyDescent="0.3">
      <c r="A19" s="21" t="s">
        <v>15</v>
      </c>
      <c r="B19" s="21"/>
      <c r="C19" s="25">
        <f>E6+E5</f>
        <v>72</v>
      </c>
      <c r="D19"/>
      <c r="F19" s="20"/>
      <c r="G19" s="20"/>
    </row>
    <row r="20" spans="1:7" ht="21.75" thickBot="1" x14ac:dyDescent="0.35">
      <c r="A20" s="22" t="s">
        <v>42</v>
      </c>
      <c r="B20" s="22"/>
      <c r="C20" s="37">
        <f>F3/5+3*F4/5</f>
        <v>6.2318840579710141E-2</v>
      </c>
      <c r="D20"/>
      <c r="F20" s="5"/>
      <c r="G20" s="5"/>
    </row>
    <row r="21" spans="1:7" x14ac:dyDescent="0.3">
      <c r="D21"/>
    </row>
    <row r="24" spans="1:7" x14ac:dyDescent="0.3">
      <c r="A24" s="1" t="str">
        <f>A3&amp;B3&amp;C3</f>
        <v>0-2.5</v>
      </c>
    </row>
    <row r="25" spans="1:7" x14ac:dyDescent="0.3">
      <c r="A25" s="1" t="str">
        <f t="shared" ref="A25:A29" si="5">A4&amp;B4&amp;C4</f>
        <v>2.5-5</v>
      </c>
    </row>
    <row r="26" spans="1:7" x14ac:dyDescent="0.3">
      <c r="A26" s="1" t="str">
        <f t="shared" si="5"/>
        <v>5-7.5</v>
      </c>
    </row>
    <row r="27" spans="1:7" x14ac:dyDescent="0.3">
      <c r="A27" s="1" t="str">
        <f t="shared" si="5"/>
        <v>7.5-10</v>
      </c>
    </row>
    <row r="28" spans="1:7" x14ac:dyDescent="0.3">
      <c r="A28" s="1" t="str">
        <f t="shared" si="5"/>
        <v>10-12.5</v>
      </c>
    </row>
    <row r="29" spans="1:7" x14ac:dyDescent="0.3">
      <c r="A29" s="1" t="str">
        <f t="shared" si="5"/>
        <v>12.5-15</v>
      </c>
    </row>
  </sheetData>
  <mergeCells count="1">
    <mergeCell ref="A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1.MeanStdProbGroupData</vt:lpstr>
      <vt:lpstr>2.UniformDiscrete</vt:lpstr>
      <vt:lpstr>2b.UniformDiscrete (2)</vt:lpstr>
      <vt:lpstr>3.ContinousHistogram</vt:lpstr>
      <vt:lpstr>HisP1.2</vt:lpstr>
      <vt:lpstr>Page2a</vt:lpstr>
      <vt:lpstr>Page2c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2015-10-27T23:15:32Z</dcterms:created>
  <dcterms:modified xsi:type="dcterms:W3CDTF">2022-05-23T07:43:18Z</dcterms:modified>
</cp:coreProperties>
</file>