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-2-Visualization\"/>
    </mc:Choice>
  </mc:AlternateContent>
  <xr:revisionPtr revIDLastSave="0" documentId="13_ncr:1_{F1ADBF16-3927-4FB6-8C7A-459680B5446F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2.1 NumberOfBinsHisto" sheetId="11" r:id="rId1"/>
    <sheet name="2.2 WidthStart" sheetId="31" r:id="rId2"/>
    <sheet name="2.3 IntWidthStartHisto" sheetId="40" r:id="rId3"/>
    <sheet name="2.4 IntWidthOneTime" sheetId="41" r:id="rId4"/>
    <sheet name="2.5 CountIf-Ifs" sheetId="42" r:id="rId5"/>
    <sheet name="2.6 HistOgive" sheetId="43" r:id="rId6"/>
    <sheet name="2.7 ChartsRand" sheetId="44" r:id="rId7"/>
  </sheets>
  <externalReferences>
    <externalReference r:id="rId8"/>
  </externalReferences>
  <definedNames>
    <definedName name="FofX">OFFSET('[1]B(3)'!$B$6,0,0,'[1]B(3)'!$B$1+1,1)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2" i="31" l="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4" i="31"/>
  <c r="A3" i="31"/>
  <c r="F7" i="11"/>
  <c r="F5" i="11"/>
  <c r="F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4" i="11"/>
  <c r="H13" i="11" l="1"/>
  <c r="H14" i="11"/>
  <c r="H15" i="11"/>
  <c r="H16" i="11"/>
  <c r="H17" i="11"/>
  <c r="H18" i="11"/>
  <c r="H12" i="11"/>
  <c r="I12" i="11"/>
  <c r="F3" i="31"/>
  <c r="G19" i="44" l="1"/>
  <c r="G18" i="44"/>
  <c r="G17" i="44"/>
  <c r="G16" i="44"/>
  <c r="G15" i="44"/>
  <c r="G14" i="44"/>
  <c r="G13" i="44"/>
  <c r="B102" i="43"/>
  <c r="B101" i="43"/>
  <c r="B100" i="43"/>
  <c r="B99" i="43"/>
  <c r="B98" i="43"/>
  <c r="B97" i="43"/>
  <c r="B96" i="43"/>
  <c r="B95" i="43"/>
  <c r="B94" i="43"/>
  <c r="B93" i="43"/>
  <c r="B92" i="43"/>
  <c r="B91" i="43"/>
  <c r="B90" i="43"/>
  <c r="B89" i="43"/>
  <c r="B88" i="43"/>
  <c r="B87" i="43"/>
  <c r="B86" i="43"/>
  <c r="B85" i="43"/>
  <c r="B84" i="43"/>
  <c r="B83" i="43"/>
  <c r="B82" i="43"/>
  <c r="B81" i="43"/>
  <c r="B80" i="43"/>
  <c r="B79" i="43"/>
  <c r="B78" i="43"/>
  <c r="B77" i="43"/>
  <c r="B76" i="43"/>
  <c r="B75" i="43"/>
  <c r="B74" i="43"/>
  <c r="B73" i="43"/>
  <c r="B72" i="43"/>
  <c r="B71" i="43"/>
  <c r="B70" i="43"/>
  <c r="B69" i="43"/>
  <c r="B68" i="43"/>
  <c r="B67" i="43"/>
  <c r="B66" i="43"/>
  <c r="B65" i="43"/>
  <c r="B64" i="43"/>
  <c r="B63" i="43"/>
  <c r="B62" i="43"/>
  <c r="B61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G19" i="43"/>
  <c r="B19" i="43"/>
  <c r="G18" i="43"/>
  <c r="B18" i="43"/>
  <c r="G17" i="43"/>
  <c r="B17" i="43"/>
  <c r="G16" i="43"/>
  <c r="B16" i="43"/>
  <c r="G15" i="43"/>
  <c r="B15" i="43"/>
  <c r="G14" i="43"/>
  <c r="B14" i="43"/>
  <c r="G13" i="43"/>
  <c r="B13" i="43"/>
  <c r="B12" i="43"/>
  <c r="B11" i="43"/>
  <c r="B10" i="43"/>
  <c r="B9" i="43"/>
  <c r="B8" i="43"/>
  <c r="B7" i="43"/>
  <c r="B6" i="43"/>
  <c r="B5" i="43"/>
  <c r="B4" i="43"/>
  <c r="B3" i="43"/>
  <c r="E8" i="43" l="1"/>
  <c r="E10" i="43"/>
  <c r="E6" i="43"/>
  <c r="E3" i="43"/>
  <c r="E4" i="43"/>
  <c r="E5" i="43"/>
  <c r="E7" i="43"/>
  <c r="S4" i="42"/>
  <c r="B102" i="42"/>
  <c r="B101" i="42"/>
  <c r="B100" i="42"/>
  <c r="B99" i="42"/>
  <c r="B98" i="42"/>
  <c r="B97" i="42"/>
  <c r="B96" i="42"/>
  <c r="B95" i="42"/>
  <c r="B94" i="42"/>
  <c r="B93" i="42"/>
  <c r="B92" i="42"/>
  <c r="B91" i="42"/>
  <c r="B90" i="42"/>
  <c r="B89" i="42"/>
  <c r="B88" i="42"/>
  <c r="B87" i="42"/>
  <c r="B86" i="42"/>
  <c r="B85" i="42"/>
  <c r="B84" i="42"/>
  <c r="B83" i="42"/>
  <c r="B82" i="42"/>
  <c r="B81" i="42"/>
  <c r="B80" i="42"/>
  <c r="B79" i="42"/>
  <c r="B78" i="42"/>
  <c r="B77" i="42"/>
  <c r="B76" i="42"/>
  <c r="B75" i="42"/>
  <c r="B74" i="42"/>
  <c r="B73" i="42"/>
  <c r="B72" i="42"/>
  <c r="B71" i="42"/>
  <c r="B70" i="42"/>
  <c r="B69" i="42"/>
  <c r="B68" i="42"/>
  <c r="B67" i="42"/>
  <c r="B66" i="42"/>
  <c r="B65" i="42"/>
  <c r="B64" i="42"/>
  <c r="B63" i="42"/>
  <c r="B62" i="42"/>
  <c r="B61" i="42"/>
  <c r="B60" i="42"/>
  <c r="B59" i="42"/>
  <c r="B58" i="42"/>
  <c r="B57" i="42"/>
  <c r="B56" i="42"/>
  <c r="B55" i="42"/>
  <c r="B54" i="42"/>
  <c r="B53" i="42"/>
  <c r="B52" i="42"/>
  <c r="B51" i="42"/>
  <c r="B50" i="42"/>
  <c r="B49" i="42"/>
  <c r="B48" i="42"/>
  <c r="B47" i="42"/>
  <c r="B46" i="42"/>
  <c r="B45" i="42"/>
  <c r="B44" i="42"/>
  <c r="B43" i="42"/>
  <c r="B42" i="42"/>
  <c r="B41" i="42"/>
  <c r="B40" i="42"/>
  <c r="B39" i="42"/>
  <c r="B38" i="42"/>
  <c r="B37" i="42"/>
  <c r="B36" i="42"/>
  <c r="B35" i="42"/>
  <c r="B34" i="42"/>
  <c r="B33" i="42"/>
  <c r="B32" i="42"/>
  <c r="B31" i="42"/>
  <c r="B30" i="42"/>
  <c r="B29" i="42"/>
  <c r="B28" i="42"/>
  <c r="B27" i="42"/>
  <c r="B26" i="42"/>
  <c r="B25" i="42"/>
  <c r="B24" i="42"/>
  <c r="B23" i="42"/>
  <c r="B22" i="42"/>
  <c r="B21" i="42"/>
  <c r="B20" i="42"/>
  <c r="G18" i="42"/>
  <c r="B19" i="42"/>
  <c r="G17" i="42"/>
  <c r="B18" i="42"/>
  <c r="G16" i="42"/>
  <c r="B17" i="42"/>
  <c r="G15" i="42"/>
  <c r="B16" i="42"/>
  <c r="G14" i="42"/>
  <c r="B15" i="42"/>
  <c r="G13" i="42"/>
  <c r="B14" i="42"/>
  <c r="G12" i="42"/>
  <c r="B13" i="42"/>
  <c r="B12" i="42"/>
  <c r="B11" i="42"/>
  <c r="B10" i="42"/>
  <c r="B9" i="42"/>
  <c r="B8" i="42"/>
  <c r="B7" i="42"/>
  <c r="B6" i="42"/>
  <c r="B5" i="42"/>
  <c r="B4" i="42"/>
  <c r="B3" i="42"/>
  <c r="G18" i="41"/>
  <c r="G17" i="41"/>
  <c r="G16" i="41"/>
  <c r="G15" i="41"/>
  <c r="G14" i="41"/>
  <c r="G13" i="41"/>
  <c r="G12" i="41"/>
  <c r="B102" i="40"/>
  <c r="B101" i="40"/>
  <c r="B100" i="40"/>
  <c r="B99" i="40"/>
  <c r="B98" i="40"/>
  <c r="B97" i="40"/>
  <c r="B96" i="40"/>
  <c r="B95" i="40"/>
  <c r="B94" i="40"/>
  <c r="B93" i="40"/>
  <c r="B92" i="40"/>
  <c r="B91" i="40"/>
  <c r="B90" i="40"/>
  <c r="B89" i="40"/>
  <c r="B88" i="40"/>
  <c r="B87" i="40"/>
  <c r="B86" i="40"/>
  <c r="B85" i="40"/>
  <c r="B84" i="40"/>
  <c r="B83" i="40"/>
  <c r="B82" i="40"/>
  <c r="B81" i="40"/>
  <c r="B80" i="40"/>
  <c r="B79" i="40"/>
  <c r="B78" i="40"/>
  <c r="B77" i="40"/>
  <c r="B76" i="40"/>
  <c r="B75" i="40"/>
  <c r="B74" i="40"/>
  <c r="B73" i="40"/>
  <c r="B72" i="40"/>
  <c r="B71" i="40"/>
  <c r="B70" i="40"/>
  <c r="B69" i="40"/>
  <c r="B68" i="40"/>
  <c r="B67" i="40"/>
  <c r="B66" i="40"/>
  <c r="B65" i="40"/>
  <c r="B64" i="40"/>
  <c r="B63" i="40"/>
  <c r="B62" i="40"/>
  <c r="B61" i="40"/>
  <c r="B60" i="40"/>
  <c r="B59" i="40"/>
  <c r="B58" i="40"/>
  <c r="B57" i="40"/>
  <c r="B56" i="40"/>
  <c r="B55" i="40"/>
  <c r="B54" i="40"/>
  <c r="B53" i="40"/>
  <c r="B52" i="40"/>
  <c r="B51" i="40"/>
  <c r="B50" i="40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G18" i="40"/>
  <c r="B19" i="40"/>
  <c r="G17" i="40"/>
  <c r="B18" i="40"/>
  <c r="G16" i="40"/>
  <c r="B17" i="40"/>
  <c r="G15" i="40"/>
  <c r="B16" i="40"/>
  <c r="G14" i="40"/>
  <c r="B15" i="40"/>
  <c r="G13" i="40"/>
  <c r="B14" i="40"/>
  <c r="G12" i="40"/>
  <c r="B13" i="40"/>
  <c r="B12" i="40"/>
  <c r="B11" i="40"/>
  <c r="B10" i="40"/>
  <c r="B9" i="40"/>
  <c r="B8" i="40"/>
  <c r="B7" i="40"/>
  <c r="B6" i="40"/>
  <c r="B5" i="40"/>
  <c r="B4" i="40"/>
  <c r="B3" i="40"/>
  <c r="M4" i="40"/>
  <c r="M5" i="40"/>
  <c r="M3" i="40"/>
  <c r="M6" i="40"/>
  <c r="P15" i="43" l="1"/>
  <c r="E4" i="40"/>
  <c r="J5" i="40" s="1"/>
  <c r="E6" i="42"/>
  <c r="E6" i="40"/>
  <c r="E3" i="42"/>
  <c r="E9" i="40"/>
  <c r="E13" i="40" s="1"/>
  <c r="E9" i="42"/>
  <c r="E16" i="42" s="1"/>
  <c r="E3" i="40"/>
  <c r="E9" i="43"/>
  <c r="E14" i="43"/>
  <c r="E17" i="43"/>
  <c r="E15" i="43"/>
  <c r="E13" i="43"/>
  <c r="E19" i="43"/>
  <c r="E18" i="43"/>
  <c r="E16" i="43"/>
  <c r="E5" i="42"/>
  <c r="E7" i="42"/>
  <c r="E4" i="42"/>
  <c r="E5" i="40"/>
  <c r="E7" i="40"/>
  <c r="E16" i="40" l="1"/>
  <c r="E12" i="42"/>
  <c r="E14" i="40"/>
  <c r="E18" i="40"/>
  <c r="E13" i="42"/>
  <c r="E14" i="42"/>
  <c r="E15" i="42"/>
  <c r="I3" i="42" s="1"/>
  <c r="E17" i="40"/>
  <c r="E12" i="40"/>
  <c r="E15" i="40"/>
  <c r="E18" i="42"/>
  <c r="E8" i="40"/>
  <c r="E17" i="42"/>
  <c r="I3" i="43"/>
  <c r="J3" i="43" s="1"/>
  <c r="J5" i="43" s="1"/>
  <c r="I5" i="43" s="1"/>
  <c r="E8" i="42"/>
  <c r="A4" i="44"/>
  <c r="B4" i="44" s="1"/>
  <c r="A6" i="44"/>
  <c r="B6" i="44" s="1"/>
  <c r="A7" i="44"/>
  <c r="B7" i="44" s="1"/>
  <c r="A8" i="44"/>
  <c r="B8" i="44" s="1"/>
  <c r="A10" i="44"/>
  <c r="B10" i="44" s="1"/>
  <c r="A11" i="44"/>
  <c r="B11" i="44" s="1"/>
  <c r="A12" i="44"/>
  <c r="B12" i="44" s="1"/>
  <c r="A13" i="44"/>
  <c r="B13" i="44" s="1"/>
  <c r="A14" i="44"/>
  <c r="B14" i="44" s="1"/>
  <c r="A15" i="44"/>
  <c r="B15" i="44" s="1"/>
  <c r="A16" i="44"/>
  <c r="B16" i="44" s="1"/>
  <c r="A17" i="44"/>
  <c r="B17" i="44" s="1"/>
  <c r="A18" i="44"/>
  <c r="B18" i="44" s="1"/>
  <c r="A19" i="44"/>
  <c r="B19" i="44" s="1"/>
  <c r="A20" i="44"/>
  <c r="B20" i="44" s="1"/>
  <c r="A21" i="44"/>
  <c r="B21" i="44" s="1"/>
  <c r="A22" i="44"/>
  <c r="B22" i="44" s="1"/>
  <c r="A23" i="44"/>
  <c r="B23" i="44" s="1"/>
  <c r="A24" i="44"/>
  <c r="B24" i="44" s="1"/>
  <c r="A25" i="44"/>
  <c r="B25" i="44" s="1"/>
  <c r="A26" i="44"/>
  <c r="B26" i="44" s="1"/>
  <c r="A27" i="44"/>
  <c r="B27" i="44" s="1"/>
  <c r="A28" i="44"/>
  <c r="B28" i="44" s="1"/>
  <c r="A29" i="44"/>
  <c r="B29" i="44" s="1"/>
  <c r="A30" i="44"/>
  <c r="B30" i="44" s="1"/>
  <c r="A31" i="44"/>
  <c r="B31" i="44" s="1"/>
  <c r="A32" i="44"/>
  <c r="B32" i="44" s="1"/>
  <c r="A34" i="44"/>
  <c r="B34" i="44" s="1"/>
  <c r="A35" i="44"/>
  <c r="B35" i="44" s="1"/>
  <c r="A36" i="44"/>
  <c r="B36" i="44" s="1"/>
  <c r="A38" i="44"/>
  <c r="B38" i="44" s="1"/>
  <c r="A39" i="44"/>
  <c r="B39" i="44" s="1"/>
  <c r="A40" i="44"/>
  <c r="B40" i="44" s="1"/>
  <c r="A42" i="44"/>
  <c r="B42" i="44" s="1"/>
  <c r="A43" i="44"/>
  <c r="B43" i="44" s="1"/>
  <c r="A44" i="44"/>
  <c r="B44" i="44" s="1"/>
  <c r="A46" i="44"/>
  <c r="B46" i="44" s="1"/>
  <c r="A47" i="44"/>
  <c r="B47" i="44" s="1"/>
  <c r="A48" i="44"/>
  <c r="B48" i="44" s="1"/>
  <c r="A50" i="44"/>
  <c r="B50" i="44" s="1"/>
  <c r="A51" i="44"/>
  <c r="B51" i="44" s="1"/>
  <c r="A52" i="44"/>
  <c r="B52" i="44" s="1"/>
  <c r="A54" i="44"/>
  <c r="B54" i="44" s="1"/>
  <c r="A55" i="44"/>
  <c r="B55" i="44" s="1"/>
  <c r="A56" i="44"/>
  <c r="B56" i="44" s="1"/>
  <c r="A58" i="44"/>
  <c r="B58" i="44" s="1"/>
  <c r="A59" i="44"/>
  <c r="B59" i="44" s="1"/>
  <c r="A60" i="44"/>
  <c r="B60" i="44" s="1"/>
  <c r="A62" i="44"/>
  <c r="B62" i="44" s="1"/>
  <c r="A63" i="44"/>
  <c r="B63" i="44" s="1"/>
  <c r="A64" i="44"/>
  <c r="B64" i="44" s="1"/>
  <c r="A66" i="44"/>
  <c r="B66" i="44" s="1"/>
  <c r="A67" i="44"/>
  <c r="B67" i="44" s="1"/>
  <c r="A68" i="44"/>
  <c r="B68" i="44" s="1"/>
  <c r="A70" i="44"/>
  <c r="B70" i="44" s="1"/>
  <c r="A71" i="44"/>
  <c r="B71" i="44" s="1"/>
  <c r="A72" i="44"/>
  <c r="B72" i="44" s="1"/>
  <c r="A74" i="44"/>
  <c r="B74" i="44" s="1"/>
  <c r="A75" i="44"/>
  <c r="B75" i="44" s="1"/>
  <c r="A76" i="44"/>
  <c r="B76" i="44" s="1"/>
  <c r="A78" i="44"/>
  <c r="B78" i="44" s="1"/>
  <c r="A79" i="44"/>
  <c r="B79" i="44" s="1"/>
  <c r="A80" i="44"/>
  <c r="B80" i="44" s="1"/>
  <c r="A82" i="44"/>
  <c r="B82" i="44" s="1"/>
  <c r="A83" i="44"/>
  <c r="B83" i="44" s="1"/>
  <c r="A84" i="44"/>
  <c r="B84" i="44" s="1"/>
  <c r="A86" i="44"/>
  <c r="B86" i="44" s="1"/>
  <c r="A87" i="44"/>
  <c r="B87" i="44" s="1"/>
  <c r="A88" i="44"/>
  <c r="B88" i="44" s="1"/>
  <c r="A90" i="44"/>
  <c r="B90" i="44" s="1"/>
  <c r="A91" i="44"/>
  <c r="B91" i="44" s="1"/>
  <c r="A92" i="44"/>
  <c r="B92" i="44" s="1"/>
  <c r="A94" i="44"/>
  <c r="B94" i="44" s="1"/>
  <c r="A95" i="44"/>
  <c r="B95" i="44" s="1"/>
  <c r="A96" i="44"/>
  <c r="B96" i="44" s="1"/>
  <c r="A98" i="44"/>
  <c r="B98" i="44" s="1"/>
  <c r="A99" i="44"/>
  <c r="B99" i="44" s="1"/>
  <c r="A100" i="44"/>
  <c r="B100" i="44" s="1"/>
  <c r="A102" i="44"/>
  <c r="B102" i="44" s="1"/>
  <c r="G18" i="31"/>
  <c r="G17" i="31"/>
  <c r="G16" i="31"/>
  <c r="G15" i="31"/>
  <c r="G14" i="31"/>
  <c r="G13" i="31"/>
  <c r="G12" i="31"/>
  <c r="I3" i="40" l="1"/>
  <c r="J3" i="40" s="1"/>
  <c r="K5" i="43"/>
  <c r="P5" i="43" s="1"/>
  <c r="J3" i="42"/>
  <c r="J5" i="42" s="1"/>
  <c r="I5" i="42" s="1"/>
  <c r="A3" i="43"/>
  <c r="A3" i="44"/>
  <c r="B3" i="44" s="1"/>
  <c r="A101" i="43"/>
  <c r="A101" i="44"/>
  <c r="B101" i="44" s="1"/>
  <c r="A97" i="43"/>
  <c r="A97" i="44"/>
  <c r="B97" i="44" s="1"/>
  <c r="A93" i="43"/>
  <c r="A93" i="44"/>
  <c r="B93" i="44" s="1"/>
  <c r="A89" i="43"/>
  <c r="A89" i="44"/>
  <c r="B89" i="44" s="1"/>
  <c r="A85" i="43"/>
  <c r="A85" i="44"/>
  <c r="B85" i="44" s="1"/>
  <c r="A81" i="43"/>
  <c r="A81" i="44"/>
  <c r="B81" i="44" s="1"/>
  <c r="A77" i="43"/>
  <c r="A77" i="44"/>
  <c r="B77" i="44" s="1"/>
  <c r="A73" i="43"/>
  <c r="A73" i="44"/>
  <c r="B73" i="44" s="1"/>
  <c r="A69" i="43"/>
  <c r="A69" i="44"/>
  <c r="B69" i="44" s="1"/>
  <c r="A65" i="43"/>
  <c r="A65" i="44"/>
  <c r="B65" i="44" s="1"/>
  <c r="A61" i="43"/>
  <c r="A61" i="44"/>
  <c r="B61" i="44" s="1"/>
  <c r="A57" i="43"/>
  <c r="A57" i="44"/>
  <c r="B57" i="44" s="1"/>
  <c r="A53" i="43"/>
  <c r="A53" i="44"/>
  <c r="B53" i="44" s="1"/>
  <c r="A49" i="43"/>
  <c r="A49" i="44"/>
  <c r="B49" i="44" s="1"/>
  <c r="A45" i="43"/>
  <c r="A45" i="44"/>
  <c r="B45" i="44" s="1"/>
  <c r="A41" i="43"/>
  <c r="A41" i="44"/>
  <c r="B41" i="44" s="1"/>
  <c r="A37" i="43"/>
  <c r="A37" i="44"/>
  <c r="B37" i="44" s="1"/>
  <c r="A33" i="43"/>
  <c r="A33" i="44"/>
  <c r="B33" i="44" s="1"/>
  <c r="A9" i="43"/>
  <c r="A9" i="44"/>
  <c r="B9" i="44" s="1"/>
  <c r="A5" i="43"/>
  <c r="A5" i="44"/>
  <c r="B5" i="44" s="1"/>
  <c r="M5" i="43"/>
  <c r="A102" i="42"/>
  <c r="A102" i="43"/>
  <c r="A94" i="42"/>
  <c r="A94" i="43"/>
  <c r="A86" i="42"/>
  <c r="A86" i="43"/>
  <c r="A78" i="42"/>
  <c r="A78" i="43"/>
  <c r="A66" i="42"/>
  <c r="A66" i="43"/>
  <c r="A58" i="42"/>
  <c r="A58" i="43"/>
  <c r="A50" i="42"/>
  <c r="A50" i="43"/>
  <c r="A38" i="42"/>
  <c r="A38" i="43"/>
  <c r="A29" i="42"/>
  <c r="A29" i="43"/>
  <c r="A25" i="42"/>
  <c r="A25" i="43"/>
  <c r="A21" i="42"/>
  <c r="A21" i="43"/>
  <c r="A17" i="42"/>
  <c r="A17" i="43"/>
  <c r="A13" i="42"/>
  <c r="A13" i="43"/>
  <c r="A44" i="42"/>
  <c r="A44" i="43"/>
  <c r="A40" i="42"/>
  <c r="A40" i="43"/>
  <c r="A32" i="42"/>
  <c r="A32" i="43"/>
  <c r="A28" i="42"/>
  <c r="A28" i="43"/>
  <c r="A24" i="42"/>
  <c r="A24" i="43"/>
  <c r="A20" i="42"/>
  <c r="A20" i="43"/>
  <c r="A16" i="42"/>
  <c r="A16" i="43"/>
  <c r="A12" i="42"/>
  <c r="A12" i="43"/>
  <c r="A8" i="42"/>
  <c r="A8" i="43"/>
  <c r="A4" i="42"/>
  <c r="A4" i="43"/>
  <c r="A98" i="42"/>
  <c r="A98" i="43"/>
  <c r="A90" i="42"/>
  <c r="A90" i="43"/>
  <c r="A82" i="42"/>
  <c r="A82" i="43"/>
  <c r="A74" i="42"/>
  <c r="A74" i="43"/>
  <c r="A70" i="42"/>
  <c r="A70" i="43"/>
  <c r="A62" i="42"/>
  <c r="A62" i="43"/>
  <c r="A54" i="42"/>
  <c r="A54" i="43"/>
  <c r="A46" i="42"/>
  <c r="A46" i="43"/>
  <c r="A42" i="42"/>
  <c r="A42" i="43"/>
  <c r="A34" i="42"/>
  <c r="A34" i="43"/>
  <c r="A30" i="42"/>
  <c r="A30" i="43"/>
  <c r="A26" i="42"/>
  <c r="A26" i="43"/>
  <c r="A22" i="42"/>
  <c r="A22" i="43"/>
  <c r="A18" i="42"/>
  <c r="A18" i="43"/>
  <c r="A14" i="42"/>
  <c r="A14" i="43"/>
  <c r="A10" i="42"/>
  <c r="A10" i="43"/>
  <c r="A6" i="42"/>
  <c r="A6" i="43"/>
  <c r="A100" i="42"/>
  <c r="A100" i="43"/>
  <c r="A96" i="42"/>
  <c r="A96" i="43"/>
  <c r="A92" i="42"/>
  <c r="A92" i="43"/>
  <c r="A88" i="42"/>
  <c r="A88" i="43"/>
  <c r="A84" i="42"/>
  <c r="A84" i="43"/>
  <c r="A80" i="42"/>
  <c r="A80" i="43"/>
  <c r="A76" i="42"/>
  <c r="A76" i="43"/>
  <c r="A72" i="42"/>
  <c r="A72" i="43"/>
  <c r="A68" i="42"/>
  <c r="A68" i="43"/>
  <c r="A64" i="42"/>
  <c r="A64" i="43"/>
  <c r="A60" i="42"/>
  <c r="A60" i="43"/>
  <c r="A56" i="42"/>
  <c r="A56" i="43"/>
  <c r="A52" i="42"/>
  <c r="A52" i="43"/>
  <c r="A48" i="42"/>
  <c r="A48" i="43"/>
  <c r="A36" i="42"/>
  <c r="A36" i="43"/>
  <c r="A99" i="42"/>
  <c r="A99" i="43"/>
  <c r="A95" i="42"/>
  <c r="A95" i="43"/>
  <c r="A91" i="42"/>
  <c r="A91" i="43"/>
  <c r="A87" i="42"/>
  <c r="A87" i="43"/>
  <c r="A83" i="42"/>
  <c r="A83" i="43"/>
  <c r="A79" i="42"/>
  <c r="A79" i="43"/>
  <c r="A75" i="42"/>
  <c r="A75" i="43"/>
  <c r="A71" i="42"/>
  <c r="A71" i="43"/>
  <c r="A67" i="42"/>
  <c r="A67" i="43"/>
  <c r="A63" i="42"/>
  <c r="A63" i="43"/>
  <c r="A59" i="42"/>
  <c r="A59" i="43"/>
  <c r="A55" i="42"/>
  <c r="A55" i="43"/>
  <c r="A51" i="42"/>
  <c r="A51" i="43"/>
  <c r="A47" i="42"/>
  <c r="A47" i="43"/>
  <c r="A43" i="42"/>
  <c r="A43" i="43"/>
  <c r="A39" i="42"/>
  <c r="A39" i="43"/>
  <c r="A35" i="42"/>
  <c r="A35" i="43"/>
  <c r="A31" i="42"/>
  <c r="A31" i="43"/>
  <c r="A27" i="42"/>
  <c r="A27" i="43"/>
  <c r="A23" i="42"/>
  <c r="A23" i="43"/>
  <c r="A19" i="42"/>
  <c r="A19" i="43"/>
  <c r="A15" i="42"/>
  <c r="A15" i="43"/>
  <c r="A11" i="42"/>
  <c r="A11" i="43"/>
  <c r="A7" i="42"/>
  <c r="A7" i="43"/>
  <c r="A101" i="41"/>
  <c r="B101" i="41" s="1"/>
  <c r="A101" i="42"/>
  <c r="A97" i="41"/>
  <c r="B97" i="41" s="1"/>
  <c r="A97" i="42"/>
  <c r="A93" i="41"/>
  <c r="B93" i="41" s="1"/>
  <c r="A93" i="42"/>
  <c r="A89" i="41"/>
  <c r="B89" i="41" s="1"/>
  <c r="A89" i="42"/>
  <c r="A85" i="41"/>
  <c r="B85" i="41" s="1"/>
  <c r="A85" i="42"/>
  <c r="A81" i="41"/>
  <c r="B81" i="41" s="1"/>
  <c r="A81" i="42"/>
  <c r="A77" i="41"/>
  <c r="B77" i="41" s="1"/>
  <c r="A77" i="42"/>
  <c r="A73" i="41"/>
  <c r="B73" i="41" s="1"/>
  <c r="A73" i="42"/>
  <c r="A69" i="41"/>
  <c r="B69" i="41" s="1"/>
  <c r="A69" i="42"/>
  <c r="A65" i="41"/>
  <c r="B65" i="41" s="1"/>
  <c r="A65" i="42"/>
  <c r="A61" i="41"/>
  <c r="B61" i="41" s="1"/>
  <c r="A61" i="42"/>
  <c r="A57" i="41"/>
  <c r="B57" i="41" s="1"/>
  <c r="A57" i="42"/>
  <c r="A53" i="41"/>
  <c r="B53" i="41" s="1"/>
  <c r="A53" i="42"/>
  <c r="A49" i="41"/>
  <c r="B49" i="41" s="1"/>
  <c r="A49" i="42"/>
  <c r="A45" i="41"/>
  <c r="B45" i="41" s="1"/>
  <c r="A45" i="42"/>
  <c r="A41" i="41"/>
  <c r="B41" i="41" s="1"/>
  <c r="A41" i="42"/>
  <c r="A37" i="41"/>
  <c r="B37" i="41" s="1"/>
  <c r="A37" i="42"/>
  <c r="A33" i="41"/>
  <c r="B33" i="41" s="1"/>
  <c r="A33" i="42"/>
  <c r="A9" i="41"/>
  <c r="B9" i="41" s="1"/>
  <c r="A9" i="42"/>
  <c r="A5" i="41"/>
  <c r="B5" i="41" s="1"/>
  <c r="A5" i="42"/>
  <c r="A3" i="41"/>
  <c r="B3" i="41" s="1"/>
  <c r="A3" i="42"/>
  <c r="A99" i="40"/>
  <c r="A99" i="41"/>
  <c r="B99" i="41" s="1"/>
  <c r="A91" i="40"/>
  <c r="A91" i="41"/>
  <c r="B91" i="41" s="1"/>
  <c r="A83" i="40"/>
  <c r="A83" i="41"/>
  <c r="B83" i="41" s="1"/>
  <c r="A75" i="40"/>
  <c r="A75" i="41"/>
  <c r="B75" i="41" s="1"/>
  <c r="A67" i="40"/>
  <c r="A67" i="41"/>
  <c r="B67" i="41" s="1"/>
  <c r="A59" i="40"/>
  <c r="A59" i="41"/>
  <c r="B59" i="41" s="1"/>
  <c r="A51" i="40"/>
  <c r="A51" i="41"/>
  <c r="B51" i="41" s="1"/>
  <c r="A43" i="40"/>
  <c r="A43" i="41"/>
  <c r="B43" i="41" s="1"/>
  <c r="A35" i="40"/>
  <c r="A35" i="41"/>
  <c r="B35" i="41" s="1"/>
  <c r="A27" i="40"/>
  <c r="A27" i="41"/>
  <c r="B27" i="41" s="1"/>
  <c r="A19" i="40"/>
  <c r="A19" i="41"/>
  <c r="B19" i="41" s="1"/>
  <c r="A11" i="40"/>
  <c r="A11" i="41"/>
  <c r="B11" i="41" s="1"/>
  <c r="A98" i="40"/>
  <c r="A98" i="41"/>
  <c r="B98" i="41" s="1"/>
  <c r="A90" i="40"/>
  <c r="A90" i="41"/>
  <c r="B90" i="41" s="1"/>
  <c r="A82" i="40"/>
  <c r="A82" i="41"/>
  <c r="B82" i="41" s="1"/>
  <c r="A74" i="40"/>
  <c r="A74" i="41"/>
  <c r="B74" i="41" s="1"/>
  <c r="A66" i="40"/>
  <c r="A66" i="41"/>
  <c r="B66" i="41" s="1"/>
  <c r="A54" i="40"/>
  <c r="A54" i="41"/>
  <c r="B54" i="41" s="1"/>
  <c r="A46" i="40"/>
  <c r="A46" i="41"/>
  <c r="B46" i="41" s="1"/>
  <c r="A38" i="40"/>
  <c r="A38" i="41"/>
  <c r="B38" i="41" s="1"/>
  <c r="A30" i="40"/>
  <c r="A30" i="41"/>
  <c r="B30" i="41" s="1"/>
  <c r="A22" i="40"/>
  <c r="A22" i="41"/>
  <c r="B22" i="41" s="1"/>
  <c r="A14" i="40"/>
  <c r="A14" i="41"/>
  <c r="B14" i="41" s="1"/>
  <c r="A29" i="40"/>
  <c r="A29" i="41"/>
  <c r="B29" i="41" s="1"/>
  <c r="A25" i="40"/>
  <c r="A25" i="41"/>
  <c r="B25" i="41" s="1"/>
  <c r="A21" i="40"/>
  <c r="A21" i="41"/>
  <c r="B21" i="41" s="1"/>
  <c r="A17" i="40"/>
  <c r="A17" i="41"/>
  <c r="B17" i="41" s="1"/>
  <c r="A13" i="40"/>
  <c r="A13" i="41"/>
  <c r="B13" i="41" s="1"/>
  <c r="A95" i="40"/>
  <c r="A95" i="41"/>
  <c r="B95" i="41" s="1"/>
  <c r="A87" i="40"/>
  <c r="A87" i="41"/>
  <c r="B87" i="41" s="1"/>
  <c r="A79" i="40"/>
  <c r="A79" i="41"/>
  <c r="B79" i="41" s="1"/>
  <c r="A71" i="40"/>
  <c r="A71" i="41"/>
  <c r="B71" i="41" s="1"/>
  <c r="A63" i="40"/>
  <c r="A63" i="41"/>
  <c r="B63" i="41" s="1"/>
  <c r="A55" i="40"/>
  <c r="A55" i="41"/>
  <c r="B55" i="41" s="1"/>
  <c r="A47" i="40"/>
  <c r="A47" i="41"/>
  <c r="B47" i="41" s="1"/>
  <c r="A39" i="40"/>
  <c r="A39" i="41"/>
  <c r="B39" i="41" s="1"/>
  <c r="A31" i="40"/>
  <c r="A31" i="41"/>
  <c r="B31" i="41" s="1"/>
  <c r="A23" i="40"/>
  <c r="A23" i="41"/>
  <c r="B23" i="41" s="1"/>
  <c r="A15" i="40"/>
  <c r="A15" i="41"/>
  <c r="B15" i="41" s="1"/>
  <c r="A7" i="40"/>
  <c r="A7" i="41"/>
  <c r="B7" i="41" s="1"/>
  <c r="A102" i="40"/>
  <c r="A102" i="41"/>
  <c r="B102" i="41" s="1"/>
  <c r="A94" i="40"/>
  <c r="A94" i="41"/>
  <c r="B94" i="41" s="1"/>
  <c r="A86" i="40"/>
  <c r="A86" i="41"/>
  <c r="B86" i="41" s="1"/>
  <c r="A78" i="40"/>
  <c r="A78" i="41"/>
  <c r="B78" i="41" s="1"/>
  <c r="A70" i="40"/>
  <c r="A70" i="41"/>
  <c r="B70" i="41" s="1"/>
  <c r="A62" i="40"/>
  <c r="A62" i="41"/>
  <c r="B62" i="41" s="1"/>
  <c r="A58" i="40"/>
  <c r="A58" i="41"/>
  <c r="B58" i="41" s="1"/>
  <c r="A50" i="40"/>
  <c r="A50" i="41"/>
  <c r="B50" i="41" s="1"/>
  <c r="A42" i="40"/>
  <c r="A42" i="41"/>
  <c r="B42" i="41" s="1"/>
  <c r="A34" i="40"/>
  <c r="A34" i="41"/>
  <c r="B34" i="41" s="1"/>
  <c r="A26" i="40"/>
  <c r="A26" i="41"/>
  <c r="B26" i="41" s="1"/>
  <c r="A18" i="40"/>
  <c r="A18" i="41"/>
  <c r="B18" i="41" s="1"/>
  <c r="A10" i="40"/>
  <c r="A10" i="41"/>
  <c r="B10" i="41" s="1"/>
  <c r="A6" i="40"/>
  <c r="A6" i="41"/>
  <c r="B6" i="41" s="1"/>
  <c r="A100" i="40"/>
  <c r="A100" i="41"/>
  <c r="B100" i="41" s="1"/>
  <c r="A96" i="40"/>
  <c r="A96" i="41"/>
  <c r="B96" i="41" s="1"/>
  <c r="A92" i="40"/>
  <c r="A92" i="41"/>
  <c r="B92" i="41" s="1"/>
  <c r="A88" i="40"/>
  <c r="A88" i="41"/>
  <c r="B88" i="41" s="1"/>
  <c r="A84" i="40"/>
  <c r="A84" i="41"/>
  <c r="B84" i="41" s="1"/>
  <c r="A80" i="40"/>
  <c r="A80" i="41"/>
  <c r="B80" i="41" s="1"/>
  <c r="A76" i="40"/>
  <c r="A76" i="41"/>
  <c r="B76" i="41" s="1"/>
  <c r="A72" i="40"/>
  <c r="A72" i="41"/>
  <c r="B72" i="41" s="1"/>
  <c r="A68" i="40"/>
  <c r="A68" i="41"/>
  <c r="B68" i="41" s="1"/>
  <c r="A64" i="40"/>
  <c r="A64" i="41"/>
  <c r="B64" i="41" s="1"/>
  <c r="A60" i="40"/>
  <c r="A60" i="41"/>
  <c r="B60" i="41" s="1"/>
  <c r="A56" i="40"/>
  <c r="A56" i="41"/>
  <c r="B56" i="41" s="1"/>
  <c r="A52" i="40"/>
  <c r="A52" i="41"/>
  <c r="B52" i="41" s="1"/>
  <c r="A48" i="40"/>
  <c r="A48" i="41"/>
  <c r="B48" i="41" s="1"/>
  <c r="A44" i="40"/>
  <c r="A44" i="41"/>
  <c r="B44" i="41" s="1"/>
  <c r="A40" i="40"/>
  <c r="A40" i="41"/>
  <c r="B40" i="41" s="1"/>
  <c r="A36" i="40"/>
  <c r="A36" i="41"/>
  <c r="B36" i="41" s="1"/>
  <c r="A32" i="40"/>
  <c r="A32" i="41"/>
  <c r="B32" i="41" s="1"/>
  <c r="A28" i="40"/>
  <c r="A28" i="41"/>
  <c r="B28" i="41" s="1"/>
  <c r="A24" i="40"/>
  <c r="A24" i="41"/>
  <c r="B24" i="41" s="1"/>
  <c r="A20" i="40"/>
  <c r="A20" i="41"/>
  <c r="B20" i="41" s="1"/>
  <c r="A16" i="40"/>
  <c r="A16" i="41"/>
  <c r="B16" i="41" s="1"/>
  <c r="A12" i="40"/>
  <c r="A12" i="41"/>
  <c r="B12" i="41" s="1"/>
  <c r="A8" i="40"/>
  <c r="A8" i="41"/>
  <c r="B8" i="41" s="1"/>
  <c r="A4" i="40"/>
  <c r="A4" i="41"/>
  <c r="B4" i="41" s="1"/>
  <c r="A101" i="40"/>
  <c r="A97" i="40"/>
  <c r="A93" i="40"/>
  <c r="A89" i="40"/>
  <c r="A85" i="40"/>
  <c r="A81" i="40"/>
  <c r="A77" i="40"/>
  <c r="A73" i="40"/>
  <c r="A69" i="40"/>
  <c r="A65" i="40"/>
  <c r="A61" i="40"/>
  <c r="A57" i="40"/>
  <c r="A53" i="40"/>
  <c r="A49" i="40"/>
  <c r="A45" i="40"/>
  <c r="A41" i="40"/>
  <c r="A37" i="40"/>
  <c r="A33" i="40"/>
  <c r="A9" i="40"/>
  <c r="A5" i="40"/>
  <c r="A3" i="40"/>
  <c r="F10" i="11"/>
  <c r="F12" i="11" s="1"/>
  <c r="K5" i="42" l="1"/>
  <c r="J6" i="43"/>
  <c r="K6" i="43" s="1"/>
  <c r="P6" i="43" s="1"/>
  <c r="N5" i="43"/>
  <c r="O5" i="43" s="1"/>
  <c r="F17" i="11"/>
  <c r="F13" i="11"/>
  <c r="F18" i="11"/>
  <c r="F16" i="11"/>
  <c r="F15" i="11"/>
  <c r="F14" i="11"/>
  <c r="E5" i="41"/>
  <c r="E4" i="41"/>
  <c r="E7" i="41"/>
  <c r="E6" i="41"/>
  <c r="E3" i="41"/>
  <c r="E9" i="41"/>
  <c r="J6" i="42"/>
  <c r="K6" i="42" s="1"/>
  <c r="N5" i="42"/>
  <c r="M5" i="42"/>
  <c r="P5" i="42"/>
  <c r="E10" i="44"/>
  <c r="E4" i="44"/>
  <c r="E8" i="44"/>
  <c r="E3" i="44"/>
  <c r="E5" i="44"/>
  <c r="E6" i="44"/>
  <c r="E7" i="44"/>
  <c r="F8" i="11"/>
  <c r="F6" i="11"/>
  <c r="I6" i="42" l="1"/>
  <c r="I6" i="43"/>
  <c r="E8" i="41"/>
  <c r="E15" i="41"/>
  <c r="E18" i="41"/>
  <c r="E17" i="41"/>
  <c r="E12" i="41"/>
  <c r="E13" i="41"/>
  <c r="E14" i="41"/>
  <c r="E16" i="41"/>
  <c r="J7" i="42"/>
  <c r="K7" i="42" s="1"/>
  <c r="N6" i="42"/>
  <c r="O5" i="42"/>
  <c r="M6" i="42"/>
  <c r="P6" i="42"/>
  <c r="E9" i="44"/>
  <c r="P16" i="44"/>
  <c r="E13" i="44"/>
  <c r="E16" i="44"/>
  <c r="E14" i="44"/>
  <c r="E17" i="44"/>
  <c r="E19" i="44"/>
  <c r="E15" i="44"/>
  <c r="E18" i="44"/>
  <c r="J7" i="43"/>
  <c r="N6" i="43"/>
  <c r="M6" i="43"/>
  <c r="E9" i="31"/>
  <c r="E7" i="31"/>
  <c r="E3" i="31"/>
  <c r="E4" i="31"/>
  <c r="K5" i="31" s="1"/>
  <c r="E6" i="31"/>
  <c r="E5" i="31"/>
  <c r="I7" i="42" l="1"/>
  <c r="E18" i="31"/>
  <c r="E16" i="31"/>
  <c r="E15" i="31"/>
  <c r="J5" i="31"/>
  <c r="I3" i="41"/>
  <c r="J3" i="41" s="1"/>
  <c r="J8" i="42"/>
  <c r="K8" i="42" s="1"/>
  <c r="N7" i="42"/>
  <c r="O6" i="42"/>
  <c r="M7" i="42"/>
  <c r="P7" i="42"/>
  <c r="I3" i="44"/>
  <c r="J3" i="44" s="1"/>
  <c r="J5" i="44" s="1"/>
  <c r="O6" i="43"/>
  <c r="K7" i="43"/>
  <c r="I7" i="43"/>
  <c r="I8" i="42"/>
  <c r="E12" i="31"/>
  <c r="E17" i="31"/>
  <c r="E13" i="31"/>
  <c r="E14" i="31"/>
  <c r="E8" i="31"/>
  <c r="J5" i="41" l="1"/>
  <c r="K5" i="41" s="1"/>
  <c r="J6" i="41" s="1"/>
  <c r="J3" i="31"/>
  <c r="J9" i="42"/>
  <c r="K9" i="42" s="1"/>
  <c r="N8" i="42"/>
  <c r="P8" i="42"/>
  <c r="M8" i="42"/>
  <c r="O7" i="42"/>
  <c r="I5" i="44"/>
  <c r="K5" i="44"/>
  <c r="M5" i="44" s="1"/>
  <c r="J8" i="43"/>
  <c r="N7" i="43"/>
  <c r="P7" i="43"/>
  <c r="M7" i="43"/>
  <c r="K3" i="31" l="1"/>
  <c r="L5" i="31" s="1"/>
  <c r="K6" i="31" s="1"/>
  <c r="I5" i="41"/>
  <c r="K6" i="41"/>
  <c r="J7" i="41" s="1"/>
  <c r="K7" i="41" s="1"/>
  <c r="J8" i="41" s="1"/>
  <c r="I6" i="41"/>
  <c r="I9" i="42"/>
  <c r="J10" i="42"/>
  <c r="I10" i="42" s="1"/>
  <c r="N9" i="42"/>
  <c r="O8" i="42"/>
  <c r="M9" i="42"/>
  <c r="P9" i="42"/>
  <c r="P5" i="44"/>
  <c r="N5" i="44"/>
  <c r="J6" i="44"/>
  <c r="O7" i="43"/>
  <c r="K8" i="43"/>
  <c r="M8" i="43" s="1"/>
  <c r="I8" i="43"/>
  <c r="L6" i="31" l="1"/>
  <c r="K7" i="31" s="1"/>
  <c r="J6" i="31"/>
  <c r="I7" i="41"/>
  <c r="K10" i="42"/>
  <c r="J11" i="42" s="1"/>
  <c r="K11" i="42" s="1"/>
  <c r="L7" i="31"/>
  <c r="K8" i="31" s="1"/>
  <c r="J7" i="31"/>
  <c r="I8" i="41"/>
  <c r="K8" i="41"/>
  <c r="J9" i="41" s="1"/>
  <c r="P8" i="43"/>
  <c r="O9" i="42"/>
  <c r="M10" i="42"/>
  <c r="O5" i="44"/>
  <c r="Q5" i="44"/>
  <c r="K6" i="44"/>
  <c r="P6" i="44" s="1"/>
  <c r="I6" i="44"/>
  <c r="N8" i="43"/>
  <c r="J9" i="43"/>
  <c r="P10" i="42" l="1"/>
  <c r="N10" i="42"/>
  <c r="M6" i="44"/>
  <c r="I11" i="42"/>
  <c r="L8" i="31"/>
  <c r="K9" i="31" s="1"/>
  <c r="J8" i="31"/>
  <c r="K9" i="41"/>
  <c r="J10" i="41" s="1"/>
  <c r="I9" i="41"/>
  <c r="J12" i="42"/>
  <c r="K12" i="42" s="1"/>
  <c r="N11" i="42"/>
  <c r="O10" i="42"/>
  <c r="M11" i="42"/>
  <c r="P11" i="42"/>
  <c r="N6" i="44"/>
  <c r="J7" i="44"/>
  <c r="I9" i="43"/>
  <c r="K9" i="43"/>
  <c r="M9" i="43" s="1"/>
  <c r="O8" i="43"/>
  <c r="J9" i="31" l="1"/>
  <c r="L9" i="31"/>
  <c r="K10" i="31" s="1"/>
  <c r="K10" i="41"/>
  <c r="J11" i="41" s="1"/>
  <c r="I10" i="41"/>
  <c r="I12" i="42"/>
  <c r="P9" i="43"/>
  <c r="P12" i="42"/>
  <c r="M12" i="42"/>
  <c r="J13" i="42"/>
  <c r="K13" i="42" s="1"/>
  <c r="N12" i="42"/>
  <c r="O11" i="42"/>
  <c r="O6" i="44"/>
  <c r="Q6" i="44"/>
  <c r="I7" i="44"/>
  <c r="K7" i="44"/>
  <c r="M7" i="44" s="1"/>
  <c r="N9" i="43"/>
  <c r="J10" i="43"/>
  <c r="L10" i="31" l="1"/>
  <c r="K11" i="31" s="1"/>
  <c r="J10" i="31"/>
  <c r="K11" i="41"/>
  <c r="J12" i="41" s="1"/>
  <c r="I11" i="41"/>
  <c r="I13" i="42"/>
  <c r="J14" i="42"/>
  <c r="I14" i="42" s="1"/>
  <c r="N13" i="42"/>
  <c r="Q12" i="42" s="1"/>
  <c r="O12" i="42"/>
  <c r="M13" i="42"/>
  <c r="P13" i="42"/>
  <c r="J8" i="44"/>
  <c r="N7" i="44"/>
  <c r="P7" i="44"/>
  <c r="I10" i="43"/>
  <c r="K10" i="43"/>
  <c r="P10" i="43" s="1"/>
  <c r="O9" i="43"/>
  <c r="J11" i="31" l="1"/>
  <c r="L11" i="31"/>
  <c r="K12" i="31" s="1"/>
  <c r="K12" i="41"/>
  <c r="J13" i="41" s="1"/>
  <c r="I12" i="41"/>
  <c r="K14" i="42"/>
  <c r="J15" i="42" s="1"/>
  <c r="K15" i="42" s="1"/>
  <c r="Q13" i="42"/>
  <c r="O13" i="42"/>
  <c r="R13" i="42" s="1"/>
  <c r="S13" i="42" s="1"/>
  <c r="Q5" i="42"/>
  <c r="R5" i="42"/>
  <c r="S5" i="42" s="1"/>
  <c r="Q6" i="42"/>
  <c r="R6" i="42"/>
  <c r="S6" i="42" s="1"/>
  <c r="Q7" i="42"/>
  <c r="Q8" i="42"/>
  <c r="R7" i="42"/>
  <c r="S7" i="42" s="1"/>
  <c r="R8" i="42"/>
  <c r="S8" i="42" s="1"/>
  <c r="Q9" i="42"/>
  <c r="R9" i="42"/>
  <c r="S9" i="42" s="1"/>
  <c r="Q10" i="42"/>
  <c r="R10" i="42"/>
  <c r="S10" i="42" s="1"/>
  <c r="Q11" i="42"/>
  <c r="R11" i="42"/>
  <c r="S11" i="42" s="1"/>
  <c r="R12" i="42"/>
  <c r="S12" i="42" s="1"/>
  <c r="O7" i="44"/>
  <c r="Q7" i="44"/>
  <c r="K8" i="44"/>
  <c r="M8" i="44" s="1"/>
  <c r="I8" i="44"/>
  <c r="N10" i="43"/>
  <c r="J11" i="43"/>
  <c r="M10" i="43"/>
  <c r="I15" i="42"/>
  <c r="L12" i="31" l="1"/>
  <c r="K13" i="31" s="1"/>
  <c r="J12" i="31"/>
  <c r="K13" i="41"/>
  <c r="J14" i="41" s="1"/>
  <c r="I13" i="41"/>
  <c r="N8" i="44"/>
  <c r="J9" i="44"/>
  <c r="P8" i="44"/>
  <c r="K11" i="43"/>
  <c r="I11" i="43"/>
  <c r="O10" i="43"/>
  <c r="L13" i="31" l="1"/>
  <c r="K14" i="31" s="1"/>
  <c r="J13" i="31"/>
  <c r="K14" i="41"/>
  <c r="J15" i="41" s="1"/>
  <c r="I14" i="41"/>
  <c r="O8" i="44"/>
  <c r="Q8" i="44"/>
  <c r="K9" i="44"/>
  <c r="P9" i="44" s="1"/>
  <c r="I9" i="44"/>
  <c r="N11" i="43"/>
  <c r="J12" i="43"/>
  <c r="P11" i="43"/>
  <c r="M11" i="43"/>
  <c r="M9" i="44" l="1"/>
  <c r="L14" i="31"/>
  <c r="K15" i="31" s="1"/>
  <c r="J14" i="31"/>
  <c r="K15" i="41"/>
  <c r="I15" i="41"/>
  <c r="N9" i="44"/>
  <c r="J10" i="44"/>
  <c r="K12" i="43"/>
  <c r="I12" i="43"/>
  <c r="O11" i="43"/>
  <c r="L15" i="31" l="1"/>
  <c r="J15" i="31"/>
  <c r="O9" i="44"/>
  <c r="Q9" i="44"/>
  <c r="I10" i="44"/>
  <c r="K10" i="44"/>
  <c r="P10" i="44" s="1"/>
  <c r="J13" i="43"/>
  <c r="N12" i="43"/>
  <c r="P12" i="43"/>
  <c r="M12" i="43"/>
  <c r="M10" i="44" l="1"/>
  <c r="J11" i="44"/>
  <c r="N10" i="44"/>
  <c r="O12" i="43"/>
  <c r="I13" i="43"/>
  <c r="K13" i="43"/>
  <c r="O10" i="44" l="1"/>
  <c r="Q10" i="44"/>
  <c r="I11" i="44"/>
  <c r="K11" i="44"/>
  <c r="P11" i="44" s="1"/>
  <c r="N13" i="43"/>
  <c r="R12" i="43" s="1"/>
  <c r="J14" i="43"/>
  <c r="M13" i="43"/>
  <c r="P13" i="43"/>
  <c r="M11" i="44" l="1"/>
  <c r="J12" i="44"/>
  <c r="N11" i="44"/>
  <c r="K14" i="43"/>
  <c r="J15" i="43" s="1"/>
  <c r="I14" i="43"/>
  <c r="O13" i="43"/>
  <c r="R13" i="43" s="1"/>
  <c r="Q13" i="43"/>
  <c r="Q5" i="43"/>
  <c r="R5" i="43"/>
  <c r="Q6" i="43"/>
  <c r="R6" i="43"/>
  <c r="Q7" i="43"/>
  <c r="R7" i="43"/>
  <c r="Q8" i="43"/>
  <c r="R8" i="43"/>
  <c r="Q9" i="43"/>
  <c r="R9" i="43"/>
  <c r="Q10" i="43"/>
  <c r="R10" i="43"/>
  <c r="Q11" i="43"/>
  <c r="R11" i="43"/>
  <c r="Q12" i="43"/>
  <c r="O11" i="44" l="1"/>
  <c r="Q11" i="44"/>
  <c r="I12" i="44"/>
  <c r="K12" i="44"/>
  <c r="P12" i="44" s="1"/>
  <c r="I15" i="43"/>
  <c r="K15" i="43"/>
  <c r="M12" i="44" l="1"/>
  <c r="J13" i="44"/>
  <c r="N12" i="44"/>
  <c r="Q12" i="44" s="1"/>
  <c r="O12" i="44" l="1"/>
  <c r="K13" i="44"/>
  <c r="M13" i="44" s="1"/>
  <c r="I13" i="44"/>
  <c r="F9" i="11"/>
  <c r="N13" i="44" l="1"/>
  <c r="Q13" i="44" s="1"/>
  <c r="J14" i="44"/>
  <c r="P13" i="44"/>
  <c r="I14" i="44" l="1"/>
  <c r="K14" i="44"/>
  <c r="P14" i="44" s="1"/>
  <c r="R12" i="44"/>
  <c r="O13" i="44"/>
  <c r="R13" i="44" s="1"/>
  <c r="R6" i="44"/>
  <c r="R10" i="44"/>
  <c r="R5" i="44"/>
  <c r="R7" i="44"/>
  <c r="R9" i="44"/>
  <c r="R8" i="44"/>
  <c r="R11" i="44"/>
  <c r="M14" i="44" l="1"/>
  <c r="J15" i="44"/>
  <c r="N14" i="44"/>
  <c r="Q14" i="44" s="1"/>
  <c r="I15" i="44" l="1"/>
  <c r="K15" i="44"/>
  <c r="J16" i="44" s="1"/>
  <c r="O14" i="44"/>
  <c r="R14" i="44" s="1"/>
  <c r="M15" i="44" l="1"/>
  <c r="P15" i="44"/>
  <c r="K16" i="44"/>
  <c r="J17" i="44" s="1"/>
  <c r="I16" i="44"/>
  <c r="N15" i="44"/>
  <c r="Q15" i="44" s="1"/>
  <c r="K17" i="44" l="1"/>
  <c r="I17" i="44"/>
  <c r="O15" i="44"/>
  <c r="R15" i="44" s="1"/>
  <c r="L3" i="40"/>
  <c r="L4" i="40" l="1"/>
  <c r="L5" i="40" s="1"/>
  <c r="L6" i="40" s="1"/>
  <c r="K5" i="40" l="1"/>
  <c r="J6" i="40" s="1"/>
  <c r="I5" i="40"/>
  <c r="I6" i="40" l="1"/>
  <c r="K6" i="40"/>
  <c r="J7" i="40" s="1"/>
  <c r="K7" i="40" l="1"/>
  <c r="J8" i="40" s="1"/>
  <c r="I7" i="40"/>
  <c r="I8" i="40" l="1"/>
  <c r="K8" i="40"/>
  <c r="J9" i="40" s="1"/>
  <c r="I9" i="40" l="1"/>
  <c r="K9" i="40"/>
  <c r="J10" i="40" s="1"/>
  <c r="K10" i="40" l="1"/>
  <c r="J11" i="40" s="1"/>
  <c r="I10" i="40"/>
  <c r="I11" i="40" l="1"/>
  <c r="K11" i="40"/>
  <c r="J12" i="40" s="1"/>
  <c r="I12" i="40" l="1"/>
  <c r="K12" i="40"/>
  <c r="J13" i="40" s="1"/>
  <c r="I13" i="40" l="1"/>
  <c r="K13" i="40"/>
  <c r="J14" i="40" s="1"/>
  <c r="I14" i="40" l="1"/>
  <c r="K14" i="40"/>
  <c r="J15" i="40" s="1"/>
  <c r="I15" i="40" l="1"/>
  <c r="K15" i="40"/>
</calcChain>
</file>

<file path=xl/sharedStrings.xml><?xml version="1.0" encoding="utf-8"?>
<sst xmlns="http://schemas.openxmlformats.org/spreadsheetml/2006/main" count="129" uniqueCount="28">
  <si>
    <t>Mean</t>
  </si>
  <si>
    <t>Median</t>
  </si>
  <si>
    <t>Max</t>
  </si>
  <si>
    <t>Min</t>
  </si>
  <si>
    <t>Count</t>
  </si>
  <si>
    <t>Range</t>
  </si>
  <si>
    <t>Using Conditional Formatting to create a Type Of Horizontal Histogram - Visulizing Data</t>
  </si>
  <si>
    <t>Lower</t>
  </si>
  <si>
    <t>Upper</t>
  </si>
  <si>
    <t>K</t>
  </si>
  <si>
    <t>Categories</t>
  </si>
  <si>
    <t>Increments</t>
  </si>
  <si>
    <t>n</t>
  </si>
  <si>
    <t>StdDev</t>
  </si>
  <si>
    <t>What To Do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</si>
  <si>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K</t>
    </r>
  </si>
  <si>
    <t>Random</t>
  </si>
  <si>
    <t>Fixed</t>
  </si>
  <si>
    <t>Many Rule for # of BINS</t>
  </si>
  <si>
    <t>No one 100% correct</t>
  </si>
  <si>
    <t>Arbitrary</t>
  </si>
  <si>
    <t>Lets's try 2^k  &gt;= N</t>
  </si>
  <si>
    <t>CumFreq</t>
  </si>
  <si>
    <t>RelCount</t>
  </si>
  <si>
    <t>CountIf</t>
  </si>
  <si>
    <t>CountIfs</t>
  </si>
  <si>
    <t>RelFreq</t>
  </si>
  <si>
    <r>
      <t>2</t>
    </r>
    <r>
      <rPr>
        <b/>
        <vertAlign val="superscript"/>
        <sz val="11"/>
        <color theme="1"/>
        <rFont val="Book Antiqua"/>
        <family val="1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</si>
</sst>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"/>
    <numFmt numFmtId="165" formatCode="&quot;$&quot;#,##0,"/>
    <numFmt numFmtId="166" formatCode="d\-mmm\-yyyy"/>
    <numFmt numFmtId="167" formatCode="#\ ???/???"/>
    <numFmt numFmtId="168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hadow/>
      <sz val="12"/>
      <color rgb="FFC0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hadow/>
      <sz val="12"/>
      <color theme="0"/>
      <name val="Book Antiqua"/>
      <family val="1"/>
    </font>
    <font>
      <sz val="11"/>
      <color theme="0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0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5" borderId="6">
      <alignment wrapText="1"/>
    </xf>
    <xf numFmtId="0" fontId="3" fillId="5" borderId="6">
      <alignment horizontal="centerContinuous" wrapText="1"/>
    </xf>
    <xf numFmtId="44" fontId="4" fillId="0" borderId="0" applyFont="0" applyFill="0" applyBorder="0" applyAlignment="0" applyProtection="0"/>
    <xf numFmtId="165" fontId="5" fillId="0" borderId="0"/>
    <xf numFmtId="166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7" fontId="8" fillId="6" borderId="7">
      <alignment horizontal="left" indent="2"/>
    </xf>
    <xf numFmtId="0" fontId="4" fillId="7" borderId="6">
      <alignment horizontal="centerContinuous" wrapText="1"/>
    </xf>
    <xf numFmtId="0" fontId="4" fillId="0" borderId="0">
      <alignment wrapText="1"/>
    </xf>
    <xf numFmtId="0" fontId="4" fillId="8" borderId="6">
      <alignment horizontal="centerContinuous" wrapText="1"/>
    </xf>
    <xf numFmtId="0" fontId="1" fillId="0" borderId="0"/>
    <xf numFmtId="0" fontId="2" fillId="3" borderId="6">
      <alignment wrapText="1"/>
    </xf>
    <xf numFmtId="0" fontId="9" fillId="4" borderId="6">
      <alignment horizontal="centerContinuous" wrapText="1"/>
    </xf>
    <xf numFmtId="0" fontId="4" fillId="2" borderId="6" applyFont="0">
      <alignment horizontal="centerContinuous" wrapText="1"/>
    </xf>
  </cellStyleXfs>
  <cellXfs count="135">
    <xf numFmtId="0" fontId="0" fillId="0" borderId="0" xfId="0"/>
    <xf numFmtId="0" fontId="9" fillId="0" borderId="6" xfId="0" applyFont="1" applyFill="1" applyBorder="1" applyAlignment="1">
      <alignment wrapText="1"/>
    </xf>
    <xf numFmtId="0" fontId="0" fillId="11" borderId="1" xfId="0" applyFill="1" applyBorder="1"/>
    <xf numFmtId="0" fontId="0" fillId="11" borderId="8" xfId="0" applyFill="1" applyBorder="1"/>
    <xf numFmtId="0" fontId="0" fillId="11" borderId="9" xfId="0" applyFill="1" applyBorder="1" applyAlignment="1">
      <alignment horizontal="center"/>
    </xf>
    <xf numFmtId="0" fontId="0" fillId="0" borderId="3" xfId="0" applyBorder="1"/>
    <xf numFmtId="0" fontId="0" fillId="11" borderId="3" xfId="0" applyFill="1" applyBorder="1" applyAlignment="1">
      <alignment horizontal="center"/>
    </xf>
    <xf numFmtId="0" fontId="10" fillId="9" borderId="12" xfId="0" applyFont="1" applyFill="1" applyBorder="1"/>
    <xf numFmtId="0" fontId="10" fillId="9" borderId="13" xfId="0" applyFont="1" applyFill="1" applyBorder="1"/>
    <xf numFmtId="0" fontId="0" fillId="10" borderId="3" xfId="0" applyFill="1" applyBorder="1"/>
    <xf numFmtId="1" fontId="0" fillId="10" borderId="9" xfId="0" applyNumberFormat="1" applyFill="1" applyBorder="1" applyAlignment="1">
      <alignment horizontal="center"/>
    </xf>
    <xf numFmtId="1" fontId="0" fillId="10" borderId="11" xfId="0" applyNumberFormat="1" applyFill="1" applyBorder="1" applyAlignment="1">
      <alignment horizontal="center"/>
    </xf>
    <xf numFmtId="0" fontId="11" fillId="12" borderId="0" xfId="0" applyFont="1" applyFill="1" applyBorder="1" applyAlignment="1">
      <alignment horizontal="center" vertical="center" readingOrder="1"/>
    </xf>
    <xf numFmtId="0" fontId="0" fillId="0" borderId="0" xfId="0" applyAlignment="1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0" applyNumberFormat="1" applyFont="1"/>
    <xf numFmtId="0" fontId="0" fillId="11" borderId="10" xfId="0" applyFill="1" applyBorder="1"/>
    <xf numFmtId="0" fontId="9" fillId="0" borderId="0" xfId="0" applyFont="1" applyFill="1" applyBorder="1" applyAlignment="1">
      <alignment wrapText="1"/>
    </xf>
    <xf numFmtId="0" fontId="11" fillId="13" borderId="0" xfId="0" applyFont="1" applyFill="1" applyBorder="1" applyAlignment="1">
      <alignment horizontal="center" vertical="center" readingOrder="1"/>
    </xf>
    <xf numFmtId="164" fontId="0" fillId="11" borderId="9" xfId="0" applyNumberForma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0" borderId="5" xfId="0" applyFill="1" applyBorder="1"/>
    <xf numFmtId="2" fontId="0" fillId="10" borderId="9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1" fontId="0" fillId="10" borderId="14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2" fontId="0" fillId="10" borderId="14" xfId="0" applyNumberFormat="1" applyFill="1" applyBorder="1" applyAlignment="1">
      <alignment horizontal="center"/>
    </xf>
    <xf numFmtId="2" fontId="0" fillId="10" borderId="15" xfId="0" applyNumberForma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/>
    <xf numFmtId="0" fontId="0" fillId="0" borderId="19" xfId="0" applyBorder="1" applyAlignment="1">
      <alignment horizontal="left"/>
    </xf>
    <xf numFmtId="0" fontId="0" fillId="0" borderId="16" xfId="0" applyBorder="1" applyAlignment="1"/>
    <xf numFmtId="0" fontId="0" fillId="0" borderId="20" xfId="0" applyBorder="1" applyAlignment="1"/>
    <xf numFmtId="0" fontId="0" fillId="0" borderId="16" xfId="0" applyFill="1" applyBorder="1" applyAlignment="1"/>
    <xf numFmtId="0" fontId="0" fillId="0" borderId="21" xfId="0" applyFill="1" applyBorder="1" applyAlignment="1"/>
    <xf numFmtId="0" fontId="0" fillId="0" borderId="0" xfId="0" applyFill="1" applyBorder="1" applyAlignment="1">
      <alignment horizontal="left"/>
    </xf>
    <xf numFmtId="0" fontId="0" fillId="0" borderId="16" xfId="0" applyBorder="1"/>
    <xf numFmtId="0" fontId="15" fillId="14" borderId="0" xfId="0" applyFont="1" applyFill="1" applyBorder="1" applyAlignment="1">
      <alignment horizontal="center" vertical="center" readingOrder="1"/>
    </xf>
    <xf numFmtId="0" fontId="12" fillId="0" borderId="0" xfId="0" applyFont="1" applyAlignment="1"/>
    <xf numFmtId="0" fontId="17" fillId="0" borderId="0" xfId="0" applyFont="1" applyFill="1"/>
    <xf numFmtId="0" fontId="12" fillId="11" borderId="1" xfId="0" applyFont="1" applyFill="1" applyBorder="1"/>
    <xf numFmtId="0" fontId="12" fillId="11" borderId="2" xfId="0" applyFont="1" applyFill="1" applyBorder="1"/>
    <xf numFmtId="0" fontId="12" fillId="11" borderId="3" xfId="0" applyFont="1" applyFill="1" applyBorder="1" applyAlignment="1">
      <alignment horizontal="center"/>
    </xf>
    <xf numFmtId="0" fontId="12" fillId="11" borderId="8" xfId="0" applyFont="1" applyFill="1" applyBorder="1"/>
    <xf numFmtId="0" fontId="12" fillId="11" borderId="0" xfId="0" applyFont="1" applyFill="1" applyBorder="1"/>
    <xf numFmtId="0" fontId="12" fillId="11" borderId="9" xfId="0" applyFont="1" applyFill="1" applyBorder="1" applyAlignment="1">
      <alignment horizontal="center"/>
    </xf>
    <xf numFmtId="164" fontId="12" fillId="11" borderId="9" xfId="0" applyNumberFormat="1" applyFont="1" applyFill="1" applyBorder="1" applyAlignment="1">
      <alignment horizontal="center"/>
    </xf>
    <xf numFmtId="0" fontId="12" fillId="11" borderId="10" xfId="0" applyFont="1" applyFill="1" applyBorder="1"/>
    <xf numFmtId="0" fontId="12" fillId="11" borderId="4" xfId="0" applyFont="1" applyFill="1" applyBorder="1"/>
    <xf numFmtId="0" fontId="12" fillId="11" borderId="11" xfId="0" applyFont="1" applyFill="1" applyBorder="1" applyAlignment="1">
      <alignment horizontal="center"/>
    </xf>
    <xf numFmtId="0" fontId="18" fillId="13" borderId="5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2" fillId="13" borderId="14" xfId="0" applyFont="1" applyFill="1" applyBorder="1" applyAlignment="1">
      <alignment horizontal="center"/>
    </xf>
    <xf numFmtId="164" fontId="12" fillId="0" borderId="0" xfId="0" applyNumberFormat="1" applyFont="1"/>
    <xf numFmtId="0" fontId="12" fillId="13" borderId="15" xfId="0" applyFont="1" applyFill="1" applyBorder="1" applyAlignment="1">
      <alignment horizontal="center"/>
    </xf>
    <xf numFmtId="0" fontId="12" fillId="13" borderId="4" xfId="0" applyFont="1" applyFill="1" applyBorder="1" applyAlignment="1">
      <alignment horizontal="center"/>
    </xf>
    <xf numFmtId="0" fontId="12" fillId="0" borderId="0" xfId="0" applyFont="1" applyBorder="1"/>
    <xf numFmtId="0" fontId="18" fillId="13" borderId="16" xfId="0" applyFont="1" applyFill="1" applyBorder="1" applyAlignment="1">
      <alignment horizontal="center"/>
    </xf>
    <xf numFmtId="0" fontId="18" fillId="13" borderId="19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 wrapText="1"/>
    </xf>
    <xf numFmtId="0" fontId="16" fillId="14" borderId="1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vertical="center" readingOrder="1"/>
    </xf>
    <xf numFmtId="0" fontId="15" fillId="3" borderId="15" xfId="0" applyFont="1" applyFill="1" applyBorder="1" applyAlignment="1">
      <alignment horizontal="center" vertical="center" readingOrder="1"/>
    </xf>
    <xf numFmtId="0" fontId="12" fillId="0" borderId="0" xfId="0" applyFont="1" applyFill="1"/>
    <xf numFmtId="0" fontId="17" fillId="0" borderId="6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20" fillId="9" borderId="12" xfId="0" applyFont="1" applyFill="1" applyBorder="1"/>
    <xf numFmtId="0" fontId="20" fillId="9" borderId="13" xfId="0" applyFont="1" applyFill="1" applyBorder="1"/>
    <xf numFmtId="0" fontId="12" fillId="0" borderId="3" xfId="0" applyFont="1" applyBorder="1"/>
    <xf numFmtId="0" fontId="12" fillId="10" borderId="1" xfId="0" applyFont="1" applyFill="1" applyBorder="1" applyAlignment="1">
      <alignment horizontal="center"/>
    </xf>
    <xf numFmtId="2" fontId="12" fillId="10" borderId="5" xfId="0" applyNumberFormat="1" applyFont="1" applyFill="1" applyBorder="1" applyAlignment="1">
      <alignment horizontal="center"/>
    </xf>
    <xf numFmtId="0" fontId="12" fillId="10" borderId="3" xfId="0" applyFont="1" applyFill="1" applyBorder="1"/>
    <xf numFmtId="0" fontId="12" fillId="0" borderId="0" xfId="0" applyFont="1" applyAlignment="1">
      <alignment horizontal="left"/>
    </xf>
    <xf numFmtId="0" fontId="12" fillId="10" borderId="5" xfId="0" applyFont="1" applyFill="1" applyBorder="1"/>
    <xf numFmtId="0" fontId="20" fillId="9" borderId="17" xfId="0" applyFont="1" applyFill="1" applyBorder="1" applyAlignment="1">
      <alignment horizontal="center"/>
    </xf>
    <xf numFmtId="0" fontId="20" fillId="9" borderId="18" xfId="0" applyFont="1" applyFill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left"/>
    </xf>
    <xf numFmtId="2" fontId="12" fillId="10" borderId="14" xfId="0" applyNumberFormat="1" applyFont="1" applyFill="1" applyBorder="1" applyAlignment="1">
      <alignment horizontal="center"/>
    </xf>
    <xf numFmtId="2" fontId="12" fillId="10" borderId="9" xfId="0" applyNumberFormat="1" applyFont="1" applyFill="1" applyBorder="1" applyAlignment="1">
      <alignment horizontal="center"/>
    </xf>
    <xf numFmtId="1" fontId="12" fillId="10" borderId="14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/>
    <xf numFmtId="1" fontId="12" fillId="10" borderId="9" xfId="0" applyNumberFormat="1" applyFont="1" applyFill="1" applyBorder="1" applyAlignment="1">
      <alignment horizontal="center"/>
    </xf>
    <xf numFmtId="0" fontId="12" fillId="0" borderId="14" xfId="0" applyFont="1" applyBorder="1"/>
    <xf numFmtId="0" fontId="12" fillId="13" borderId="1" xfId="0" applyFont="1" applyFill="1" applyBorder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/>
    <xf numFmtId="2" fontId="12" fillId="10" borderId="15" xfId="0" applyNumberFormat="1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8" fontId="12" fillId="10" borderId="5" xfId="0" applyNumberFormat="1" applyFont="1" applyFill="1" applyBorder="1" applyAlignment="1">
      <alignment horizontal="center"/>
    </xf>
    <xf numFmtId="0" fontId="12" fillId="0" borderId="16" xfId="0" applyFont="1" applyBorder="1" applyAlignment="1"/>
    <xf numFmtId="0" fontId="12" fillId="0" borderId="20" xfId="0" applyFont="1" applyBorder="1" applyAlignment="1"/>
    <xf numFmtId="0" fontId="12" fillId="0" borderId="16" xfId="0" applyFont="1" applyFill="1" applyBorder="1" applyAlignment="1"/>
    <xf numFmtId="0" fontId="12" fillId="0" borderId="21" xfId="0" applyFont="1" applyFill="1" applyBorder="1" applyAlignment="1"/>
    <xf numFmtId="0" fontId="12" fillId="0" borderId="9" xfId="0" applyFont="1" applyBorder="1"/>
    <xf numFmtId="0" fontId="12" fillId="0" borderId="11" xfId="0" applyFont="1" applyBorder="1"/>
    <xf numFmtId="0" fontId="12" fillId="0" borderId="0" xfId="0" applyFont="1" applyFill="1" applyBorder="1" applyAlignment="1">
      <alignment horizontal="left"/>
    </xf>
  </cellXfs>
  <cellStyles count="17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 2" xfId="6" xr:uid="{00000000-0005-0000-0000-000006000000}"/>
    <cellStyle name="LightYellowLabelCentered" xfId="15" xr:uid="{00000000-0005-0000-0000-000007000000}"/>
    <cellStyle name="Normal" xfId="0" builtinId="0"/>
    <cellStyle name="Normal 2" xfId="7" xr:uid="{00000000-0005-0000-0000-000009000000}"/>
    <cellStyle name="Normal 2 2" xfId="13" xr:uid="{00000000-0005-0000-0000-00000A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'2.6 HistOgive'!$P$15</c:f>
          <c:strCache>
            <c:ptCount val="1"/>
            <c:pt idx="0">
              <c:v>Mean = 32054 CV =  0.69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'2.6 HistOgive'!$M$5:$M$13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'2.6 HistOgive'!$O$5:$O$13</c:f>
              <c:numCache>
                <c:formatCode>General</c:formatCode>
                <c:ptCount val="9"/>
                <c:pt idx="0">
                  <c:v>21</c:v>
                </c:pt>
                <c:pt idx="1">
                  <c:v>16</c:v>
                </c:pt>
                <c:pt idx="2">
                  <c:v>20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DF8-8F98-248FCAE7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587731136"/>
        <c:axId val="587731528"/>
      </c:barChart>
      <c:lineChart>
        <c:grouping val="stacked"/>
        <c:varyColors val="0"/>
        <c:ser>
          <c:idx val="1"/>
          <c:order val="1"/>
          <c:tx>
            <c:strRef>
              <c:f>'2.6 HistOgive'!$Q$4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'2.6 HistOgive'!$M$5:$M$13</c:f>
              <c:strCache>
                <c:ptCount val="9"/>
                <c:pt idx="0">
                  <c:v>From 0 To 10000</c:v>
                </c:pt>
                <c:pt idx="1">
                  <c:v>From 10000 To 20000</c:v>
                </c:pt>
                <c:pt idx="2">
                  <c:v>From 20000 To 30000</c:v>
                </c:pt>
                <c:pt idx="3">
                  <c:v>From 30000 To 40000</c:v>
                </c:pt>
                <c:pt idx="4">
                  <c:v>From 40000 To 50000</c:v>
                </c:pt>
                <c:pt idx="5">
                  <c:v>From 50000 To 60000</c:v>
                </c:pt>
                <c:pt idx="6">
                  <c:v>From 60000 To 70000</c:v>
                </c:pt>
                <c:pt idx="7">
                  <c:v>From 70000 To 80000</c:v>
                </c:pt>
                <c:pt idx="8">
                  <c:v>From 80000 To 90000</c:v>
                </c:pt>
              </c:strCache>
            </c:strRef>
          </c:cat>
          <c:val>
            <c:numRef>
              <c:f>'2.6 HistOgive'!$Q$5:$Q$13</c:f>
              <c:numCache>
                <c:formatCode>General</c:formatCode>
                <c:ptCount val="9"/>
                <c:pt idx="0">
                  <c:v>0.21</c:v>
                </c:pt>
                <c:pt idx="1">
                  <c:v>0.37</c:v>
                </c:pt>
                <c:pt idx="2">
                  <c:v>0.56999999999999995</c:v>
                </c:pt>
                <c:pt idx="3">
                  <c:v>0.68</c:v>
                </c:pt>
                <c:pt idx="4">
                  <c:v>0.76</c:v>
                </c:pt>
                <c:pt idx="5">
                  <c:v>0.85</c:v>
                </c:pt>
                <c:pt idx="6">
                  <c:v>0.94</c:v>
                </c:pt>
                <c:pt idx="7">
                  <c:v>0.98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A3-4DF8-8F98-248FCAE7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2888"/>
        <c:axId val="587731920"/>
      </c:lineChart>
      <c:catAx>
        <c:axId val="58773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1528"/>
        <c:crosses val="autoZero"/>
        <c:auto val="1"/>
        <c:lblAlgn val="ctr"/>
        <c:lblOffset val="100"/>
        <c:noMultiLvlLbl val="0"/>
      </c:catAx>
      <c:valAx>
        <c:axId val="58773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31136"/>
        <c:crosses val="autoZero"/>
        <c:crossBetween val="between"/>
      </c:valAx>
      <c:valAx>
        <c:axId val="58773192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2888"/>
        <c:crosses val="max"/>
        <c:crossBetween val="between"/>
      </c:valAx>
      <c:catAx>
        <c:axId val="675732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7731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'2.7 ChartsRand'!$P$16</c:f>
          <c:strCache>
            <c:ptCount val="1"/>
            <c:pt idx="0">
              <c:v>Mean = 40318 CV =  0.62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'2.7 ChartsRand'!$M$5:$M$15</c:f>
              <c:strCache>
                <c:ptCount val="11"/>
                <c:pt idx="0">
                  <c:v>0 To 10000</c:v>
                </c:pt>
                <c:pt idx="1">
                  <c:v>10000 To 20000</c:v>
                </c:pt>
                <c:pt idx="2">
                  <c:v>20000 To 30000</c:v>
                </c:pt>
                <c:pt idx="3">
                  <c:v>30000 To 40000</c:v>
                </c:pt>
                <c:pt idx="4">
                  <c:v>40000 To 50000</c:v>
                </c:pt>
                <c:pt idx="5">
                  <c:v>50000 To 60000</c:v>
                </c:pt>
                <c:pt idx="6">
                  <c:v>60000 To 70000</c:v>
                </c:pt>
                <c:pt idx="7">
                  <c:v>70000 To 80000</c:v>
                </c:pt>
                <c:pt idx="8">
                  <c:v>80000 To 90000</c:v>
                </c:pt>
                <c:pt idx="9">
                  <c:v>90000 To 100000</c:v>
                </c:pt>
                <c:pt idx="10">
                  <c:v>100000 To 110000</c:v>
                </c:pt>
              </c:strCache>
            </c:strRef>
          </c:cat>
          <c:val>
            <c:numRef>
              <c:f>'2.7 ChartsRand'!$O$5:$O$15</c:f>
              <c:numCache>
                <c:formatCode>General</c:formatCode>
                <c:ptCount val="11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  <c:pt idx="6">
                  <c:v>7</c:v>
                </c:pt>
                <c:pt idx="7">
                  <c:v>13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6-478B-9E4B-2905F5D1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675733672"/>
        <c:axId val="675734064"/>
      </c:barChart>
      <c:lineChart>
        <c:grouping val="stacked"/>
        <c:varyColors val="0"/>
        <c:ser>
          <c:idx val="1"/>
          <c:order val="1"/>
          <c:tx>
            <c:strRef>
              <c:f>'2.7 ChartsRand'!$Q$4</c:f>
              <c:strCache>
                <c:ptCount val="1"/>
                <c:pt idx="0">
                  <c:v>CumFreq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'2.7 ChartsRand'!$M$5:$M$15</c:f>
              <c:strCache>
                <c:ptCount val="11"/>
                <c:pt idx="0">
                  <c:v>0 To 10000</c:v>
                </c:pt>
                <c:pt idx="1">
                  <c:v>10000 To 20000</c:v>
                </c:pt>
                <c:pt idx="2">
                  <c:v>20000 To 30000</c:v>
                </c:pt>
                <c:pt idx="3">
                  <c:v>30000 To 40000</c:v>
                </c:pt>
                <c:pt idx="4">
                  <c:v>40000 To 50000</c:v>
                </c:pt>
                <c:pt idx="5">
                  <c:v>50000 To 60000</c:v>
                </c:pt>
                <c:pt idx="6">
                  <c:v>60000 To 70000</c:v>
                </c:pt>
                <c:pt idx="7">
                  <c:v>70000 To 80000</c:v>
                </c:pt>
                <c:pt idx="8">
                  <c:v>80000 To 90000</c:v>
                </c:pt>
                <c:pt idx="9">
                  <c:v>90000 To 100000</c:v>
                </c:pt>
                <c:pt idx="10">
                  <c:v>100000 To 110000</c:v>
                </c:pt>
              </c:strCache>
            </c:strRef>
          </c:cat>
          <c:val>
            <c:numRef>
              <c:f>'2.7 ChartsRand'!$Q$5:$Q$15</c:f>
              <c:numCache>
                <c:formatCode>General</c:formatCode>
                <c:ptCount val="11"/>
                <c:pt idx="0">
                  <c:v>0.12</c:v>
                </c:pt>
                <c:pt idx="1">
                  <c:v>0.26</c:v>
                </c:pt>
                <c:pt idx="2">
                  <c:v>0.4</c:v>
                </c:pt>
                <c:pt idx="3">
                  <c:v>0.5</c:v>
                </c:pt>
                <c:pt idx="4">
                  <c:v>0.63</c:v>
                </c:pt>
                <c:pt idx="5">
                  <c:v>0.74</c:v>
                </c:pt>
                <c:pt idx="6">
                  <c:v>0.81</c:v>
                </c:pt>
                <c:pt idx="7">
                  <c:v>0.94</c:v>
                </c:pt>
                <c:pt idx="8">
                  <c:v>0.99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6-478B-9E4B-2905F5D1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734848"/>
        <c:axId val="675734456"/>
      </c:lineChart>
      <c:catAx>
        <c:axId val="67573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4064"/>
        <c:crosses val="autoZero"/>
        <c:auto val="1"/>
        <c:lblAlgn val="ctr"/>
        <c:lblOffset val="100"/>
        <c:noMultiLvlLbl val="0"/>
      </c:catAx>
      <c:valAx>
        <c:axId val="67573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3672"/>
        <c:crosses val="autoZero"/>
        <c:crossBetween val="between"/>
      </c:valAx>
      <c:valAx>
        <c:axId val="6757344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734848"/>
        <c:crosses val="max"/>
        <c:crossBetween val="between"/>
      </c:valAx>
      <c:catAx>
        <c:axId val="675734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5734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64478</xdr:colOff>
      <xdr:row>15</xdr:row>
      <xdr:rowOff>153866</xdr:rowOff>
    </xdr:from>
    <xdr:to>
      <xdr:col>13</xdr:col>
      <xdr:colOff>167893</xdr:colOff>
      <xdr:row>29</xdr:row>
      <xdr:rowOff>61339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54011</xdr:colOff>
      <xdr:row>22</xdr:row>
      <xdr:rowOff>111998</xdr:rowOff>
    </xdr:from>
    <xdr:to>
      <xdr:col>11</xdr:col>
      <xdr:colOff>63223</xdr:colOff>
      <xdr:row>36</xdr:row>
      <xdr:rowOff>40404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FF0000"/>
  </sheetPr>
  <dimension ref="A1:V103"/>
  <sheetViews>
    <sheetView showGridLines="0" zoomScale="175" zoomScaleNormal="175" workbookViewId="0">
      <selection activeCell="A3" sqref="A3:B103"/>
    </sheetView>
  </sheetViews>
  <sheetFormatPr defaultRowHeight="16.5" x14ac:dyDescent="0.3"/>
  <cols>
    <col min="1" max="2" width="9.28515625" style="15" customWidth="1"/>
    <col min="3" max="3" width="6" style="15" customWidth="1"/>
    <col min="4" max="4" width="9.28515625" style="15" customWidth="1"/>
    <col min="5" max="5" width="6.140625" style="15" hidden="1" customWidth="1"/>
    <col min="6" max="6" width="14.28515625" style="15" customWidth="1"/>
    <col min="7" max="7" width="12.42578125" style="15" customWidth="1"/>
    <col min="8" max="8" width="12.85546875" style="15" bestFit="1" customWidth="1"/>
    <col min="9" max="9" width="30.7109375" style="15" customWidth="1"/>
    <col min="10" max="10" width="10.5703125" style="15" bestFit="1" customWidth="1"/>
    <col min="11" max="11" width="12.5703125" style="15" customWidth="1"/>
    <col min="12" max="13" width="13.5703125" style="15" customWidth="1"/>
    <col min="14" max="14" width="5.7109375" style="16" customWidth="1"/>
    <col min="15" max="15" width="4.5703125" style="15" customWidth="1"/>
    <col min="16" max="16" width="3.85546875" style="15" customWidth="1"/>
    <col min="17" max="17" width="7.140625" style="15" customWidth="1"/>
    <col min="18" max="18" width="6.28515625" style="15" customWidth="1"/>
    <col min="19" max="19" width="5.140625" style="15" customWidth="1"/>
    <col min="20" max="20" width="6" style="15" customWidth="1"/>
    <col min="21" max="16384" width="9.140625" style="15"/>
  </cols>
  <sheetData>
    <row r="1" spans="1:22" x14ac:dyDescent="0.3">
      <c r="A1" s="15" t="s">
        <v>6</v>
      </c>
      <c r="N1" s="60"/>
      <c r="O1" s="60"/>
      <c r="P1" s="60"/>
      <c r="Q1" s="60"/>
      <c r="R1" s="60"/>
      <c r="S1" s="60"/>
      <c r="T1" s="60"/>
    </row>
    <row r="2" spans="1:22" ht="17.25" thickBot="1" x14ac:dyDescent="0.35"/>
    <row r="3" spans="1:22" ht="15.75" customHeight="1" thickBot="1" x14ac:dyDescent="0.35">
      <c r="A3" s="85" t="s">
        <v>16</v>
      </c>
      <c r="B3" s="84" t="s">
        <v>17</v>
      </c>
      <c r="C3" s="61"/>
      <c r="N3" s="15"/>
    </row>
    <row r="4" spans="1:22" x14ac:dyDescent="0.3">
      <c r="A4" s="59">
        <f ca="1">INT(1000*RAND()*ROUND(CHOOSE(RANDBETWEEN(1,3),_xlfn.NORM.INV(RAND(),88,7),_xlfn.NORM.INV(RAND(),75,5),_xlfn.NORM.INV(RAND(),60,10)),0))</f>
        <v>52567</v>
      </c>
      <c r="B4" s="86">
        <v>42285</v>
      </c>
      <c r="D4" s="62" t="s">
        <v>12</v>
      </c>
      <c r="E4" s="63"/>
      <c r="F4" s="64">
        <f>COUNT(B4:B103)</f>
        <v>100</v>
      </c>
      <c r="N4" s="15"/>
    </row>
    <row r="5" spans="1:22" x14ac:dyDescent="0.3">
      <c r="A5" s="59">
        <f t="shared" ref="A5:A68" ca="1" si="0">INT(1000*RAND()*ROUND(CHOOSE(RANDBETWEEN(1,3),_xlfn.NORM.INV(RAND(),88,7),_xlfn.NORM.INV(RAND(),75,5),_xlfn.NORM.INV(RAND(),60,10)),0))</f>
        <v>33598</v>
      </c>
      <c r="B5" s="86">
        <v>67472</v>
      </c>
      <c r="D5" s="65" t="s">
        <v>3</v>
      </c>
      <c r="E5" s="66"/>
      <c r="F5" s="67">
        <f>MIN($B$4:$B$96)</f>
        <v>1009</v>
      </c>
      <c r="N5" s="15"/>
    </row>
    <row r="6" spans="1:22" x14ac:dyDescent="0.3">
      <c r="A6" s="59">
        <f t="shared" ca="1" si="0"/>
        <v>45077</v>
      </c>
      <c r="B6" s="86">
        <v>46901</v>
      </c>
      <c r="D6" s="65" t="s">
        <v>2</v>
      </c>
      <c r="E6" s="66"/>
      <c r="F6" s="67">
        <f>MAX($B$4:$B$96)</f>
        <v>84014</v>
      </c>
      <c r="N6" s="15"/>
    </row>
    <row r="7" spans="1:22" x14ac:dyDescent="0.3">
      <c r="A7" s="59">
        <f t="shared" ca="1" si="0"/>
        <v>22297</v>
      </c>
      <c r="B7" s="86">
        <v>60678</v>
      </c>
      <c r="D7" s="65" t="s">
        <v>0</v>
      </c>
      <c r="E7" s="66"/>
      <c r="F7" s="68">
        <f>ROUND(AVERAGE($B$4:$B$96),2)</f>
        <v>32054.31</v>
      </c>
      <c r="G7" s="15" t="s">
        <v>18</v>
      </c>
      <c r="N7" s="15"/>
    </row>
    <row r="8" spans="1:22" x14ac:dyDescent="0.3">
      <c r="A8" s="59">
        <f t="shared" ca="1" si="0"/>
        <v>72394</v>
      </c>
      <c r="B8" s="86">
        <v>24544</v>
      </c>
      <c r="D8" s="65" t="s">
        <v>1</v>
      </c>
      <c r="E8" s="66"/>
      <c r="F8" s="67">
        <f>MEDIAN($B$4:$B$96)</f>
        <v>28045</v>
      </c>
      <c r="G8" s="15" t="s">
        <v>19</v>
      </c>
      <c r="N8" s="15"/>
    </row>
    <row r="9" spans="1:22" x14ac:dyDescent="0.3">
      <c r="A9" s="59">
        <f t="shared" ca="1" si="0"/>
        <v>50501</v>
      </c>
      <c r="B9" s="86">
        <v>10713</v>
      </c>
      <c r="D9" s="65" t="s">
        <v>5</v>
      </c>
      <c r="E9" s="66"/>
      <c r="F9" s="67">
        <f>F6-F5</f>
        <v>83005</v>
      </c>
      <c r="G9" s="15" t="s">
        <v>20</v>
      </c>
      <c r="N9" s="15"/>
      <c r="R9" s="16"/>
      <c r="S9" s="16"/>
      <c r="T9" s="16"/>
      <c r="U9" s="16"/>
      <c r="V9" s="16"/>
    </row>
    <row r="10" spans="1:22" ht="17.25" thickBot="1" x14ac:dyDescent="0.35">
      <c r="A10" s="59">
        <f t="shared" ca="1" si="0"/>
        <v>607</v>
      </c>
      <c r="B10" s="86">
        <v>1803</v>
      </c>
      <c r="D10" s="69" t="s">
        <v>4</v>
      </c>
      <c r="E10" s="70"/>
      <c r="F10" s="71">
        <f>COUNT(B4:B103)</f>
        <v>100</v>
      </c>
      <c r="G10" s="15" t="s">
        <v>21</v>
      </c>
      <c r="N10" s="15"/>
    </row>
    <row r="11" spans="1:22" ht="18.75" thickBot="1" x14ac:dyDescent="0.35">
      <c r="A11" s="59">
        <f t="shared" ca="1" si="0"/>
        <v>46595</v>
      </c>
      <c r="B11" s="86">
        <v>31659</v>
      </c>
      <c r="F11" s="82" t="s">
        <v>14</v>
      </c>
      <c r="G11" s="83" t="s">
        <v>9</v>
      </c>
      <c r="H11" s="82" t="s">
        <v>27</v>
      </c>
      <c r="N11" s="15"/>
    </row>
    <row r="12" spans="1:22" x14ac:dyDescent="0.3">
      <c r="A12" s="59">
        <f t="shared" ca="1" si="0"/>
        <v>16115</v>
      </c>
      <c r="B12" s="86">
        <v>45655</v>
      </c>
      <c r="E12" s="74"/>
      <c r="F12" s="77" t="str">
        <f>IF(H12&lt;$F$10,"Continue","Stop")</f>
        <v>Continue</v>
      </c>
      <c r="G12" s="76">
        <v>4</v>
      </c>
      <c r="H12" s="77">
        <f>2^G12</f>
        <v>16</v>
      </c>
      <c r="I12" s="15" t="str">
        <f ca="1">_xlfn.FORMULATEXT(F12)</f>
        <v>=IF(H12&lt;$F$10,"Continue","Stop")</v>
      </c>
      <c r="N12" s="15"/>
    </row>
    <row r="13" spans="1:22" x14ac:dyDescent="0.3">
      <c r="A13" s="59">
        <f t="shared" ca="1" si="0"/>
        <v>63250</v>
      </c>
      <c r="B13" s="86">
        <v>20628</v>
      </c>
      <c r="E13" s="74"/>
      <c r="F13" s="77" t="str">
        <f t="shared" ref="F13:F18" si="1">IF(H13&lt;$F$10,"Continue","Stop")</f>
        <v>Continue</v>
      </c>
      <c r="G13" s="76">
        <v>5</v>
      </c>
      <c r="H13" s="77">
        <f t="shared" ref="H13:H18" si="2">2^G13</f>
        <v>32</v>
      </c>
      <c r="N13" s="15"/>
      <c r="Q13" s="78"/>
      <c r="R13" s="78"/>
    </row>
    <row r="14" spans="1:22" x14ac:dyDescent="0.3">
      <c r="A14" s="59">
        <f t="shared" ca="1" si="0"/>
        <v>53032</v>
      </c>
      <c r="B14" s="86">
        <v>17786</v>
      </c>
      <c r="E14" s="74"/>
      <c r="F14" s="77" t="str">
        <f t="shared" si="1"/>
        <v>Continue</v>
      </c>
      <c r="G14" s="76">
        <v>6</v>
      </c>
      <c r="H14" s="77">
        <f t="shared" si="2"/>
        <v>64</v>
      </c>
      <c r="N14" s="15"/>
    </row>
    <row r="15" spans="1:22" x14ac:dyDescent="0.3">
      <c r="A15" s="59">
        <f t="shared" ca="1" si="0"/>
        <v>68203</v>
      </c>
      <c r="B15" s="86">
        <v>28311</v>
      </c>
      <c r="E15" s="74"/>
      <c r="F15" s="77" t="str">
        <f t="shared" si="1"/>
        <v>Stop</v>
      </c>
      <c r="G15" s="76">
        <v>7</v>
      </c>
      <c r="H15" s="77">
        <f t="shared" si="2"/>
        <v>128</v>
      </c>
      <c r="N15" s="15"/>
    </row>
    <row r="16" spans="1:22" x14ac:dyDescent="0.3">
      <c r="A16" s="59">
        <f t="shared" ca="1" si="0"/>
        <v>37220</v>
      </c>
      <c r="B16" s="86">
        <v>29426</v>
      </c>
      <c r="E16" s="74"/>
      <c r="F16" s="77" t="str">
        <f t="shared" si="1"/>
        <v>Stop</v>
      </c>
      <c r="G16" s="76">
        <v>8</v>
      </c>
      <c r="H16" s="77">
        <f t="shared" si="2"/>
        <v>256</v>
      </c>
      <c r="N16" s="15"/>
    </row>
    <row r="17" spans="1:14" x14ac:dyDescent="0.3">
      <c r="A17" s="59">
        <f t="shared" ca="1" si="0"/>
        <v>33017</v>
      </c>
      <c r="B17" s="86">
        <v>7451</v>
      </c>
      <c r="E17" s="74"/>
      <c r="F17" s="77" t="str">
        <f t="shared" si="1"/>
        <v>Stop</v>
      </c>
      <c r="G17" s="76">
        <v>9</v>
      </c>
      <c r="H17" s="77">
        <f t="shared" si="2"/>
        <v>512</v>
      </c>
      <c r="N17" s="15"/>
    </row>
    <row r="18" spans="1:14" ht="17.25" thickBot="1" x14ac:dyDescent="0.35">
      <c r="A18" s="59">
        <f t="shared" ca="1" si="0"/>
        <v>12485</v>
      </c>
      <c r="B18" s="86">
        <v>1059</v>
      </c>
      <c r="E18" s="74"/>
      <c r="F18" s="79" t="str">
        <f t="shared" si="1"/>
        <v>Stop</v>
      </c>
      <c r="G18" s="80">
        <v>10</v>
      </c>
      <c r="H18" s="79">
        <f t="shared" si="2"/>
        <v>1024</v>
      </c>
      <c r="N18" s="15"/>
    </row>
    <row r="19" spans="1:14" x14ac:dyDescent="0.3">
      <c r="A19" s="59">
        <f t="shared" ca="1" si="0"/>
        <v>8049</v>
      </c>
      <c r="B19" s="86">
        <v>5439</v>
      </c>
      <c r="E19" s="74"/>
      <c r="N19" s="15"/>
    </row>
    <row r="20" spans="1:14" x14ac:dyDescent="0.3">
      <c r="A20" s="59">
        <f t="shared" ca="1" si="0"/>
        <v>50863</v>
      </c>
      <c r="B20" s="86">
        <v>14393</v>
      </c>
      <c r="N20" s="15"/>
    </row>
    <row r="21" spans="1:14" x14ac:dyDescent="0.3">
      <c r="A21" s="59">
        <f t="shared" ca="1" si="0"/>
        <v>22803</v>
      </c>
      <c r="B21" s="86">
        <v>84014</v>
      </c>
      <c r="N21" s="15"/>
    </row>
    <row r="22" spans="1:14" x14ac:dyDescent="0.3">
      <c r="A22" s="59">
        <f t="shared" ca="1" si="0"/>
        <v>43407</v>
      </c>
      <c r="B22" s="86">
        <v>23544</v>
      </c>
      <c r="N22" s="15"/>
    </row>
    <row r="23" spans="1:14" ht="16.5" customHeight="1" x14ac:dyDescent="0.3">
      <c r="A23" s="59">
        <f t="shared" ca="1" si="0"/>
        <v>4955</v>
      </c>
      <c r="B23" s="86">
        <v>8302</v>
      </c>
      <c r="N23" s="15"/>
    </row>
    <row r="24" spans="1:14" x14ac:dyDescent="0.3">
      <c r="A24" s="59">
        <f t="shared" ca="1" si="0"/>
        <v>24272</v>
      </c>
      <c r="B24" s="86">
        <v>7326</v>
      </c>
      <c r="N24" s="15"/>
    </row>
    <row r="25" spans="1:14" x14ac:dyDescent="0.3">
      <c r="A25" s="59">
        <f t="shared" ca="1" si="0"/>
        <v>66266</v>
      </c>
      <c r="B25" s="86">
        <v>6749</v>
      </c>
      <c r="N25" s="15"/>
    </row>
    <row r="26" spans="1:14" x14ac:dyDescent="0.3">
      <c r="A26" s="59">
        <f t="shared" ca="1" si="0"/>
        <v>74832</v>
      </c>
      <c r="B26" s="86">
        <v>9936</v>
      </c>
      <c r="N26" s="15"/>
    </row>
    <row r="27" spans="1:14" x14ac:dyDescent="0.3">
      <c r="A27" s="59">
        <f t="shared" ca="1" si="0"/>
        <v>2497</v>
      </c>
      <c r="B27" s="86">
        <v>1009</v>
      </c>
      <c r="N27" s="15"/>
    </row>
    <row r="28" spans="1:14" x14ac:dyDescent="0.3">
      <c r="A28" s="59">
        <f t="shared" ca="1" si="0"/>
        <v>80815</v>
      </c>
      <c r="B28" s="86">
        <v>48248</v>
      </c>
      <c r="N28" s="15"/>
    </row>
    <row r="29" spans="1:14" x14ac:dyDescent="0.3">
      <c r="A29" s="59">
        <f t="shared" ca="1" si="0"/>
        <v>41329</v>
      </c>
      <c r="B29" s="86">
        <v>18589</v>
      </c>
      <c r="N29" s="15"/>
    </row>
    <row r="30" spans="1:14" x14ac:dyDescent="0.3">
      <c r="A30" s="59">
        <f t="shared" ca="1" si="0"/>
        <v>79329</v>
      </c>
      <c r="B30" s="86">
        <v>47963</v>
      </c>
      <c r="N30" s="15"/>
    </row>
    <row r="31" spans="1:14" x14ac:dyDescent="0.3">
      <c r="A31" s="59">
        <f t="shared" ca="1" si="0"/>
        <v>75259</v>
      </c>
      <c r="B31" s="86">
        <v>22037</v>
      </c>
      <c r="N31" s="15"/>
    </row>
    <row r="32" spans="1:14" x14ac:dyDescent="0.3">
      <c r="A32" s="59">
        <f t="shared" ca="1" si="0"/>
        <v>85896</v>
      </c>
      <c r="B32" s="86">
        <v>13611</v>
      </c>
      <c r="E32" s="81"/>
      <c r="N32" s="15"/>
    </row>
    <row r="33" spans="1:14" x14ac:dyDescent="0.3">
      <c r="A33" s="59">
        <f t="shared" ca="1" si="0"/>
        <v>18914</v>
      </c>
      <c r="B33" s="86">
        <v>13401</v>
      </c>
      <c r="N33" s="15"/>
    </row>
    <row r="34" spans="1:14" x14ac:dyDescent="0.3">
      <c r="A34" s="59">
        <f t="shared" ca="1" si="0"/>
        <v>30781</v>
      </c>
      <c r="B34" s="86">
        <v>69399</v>
      </c>
      <c r="N34" s="15"/>
    </row>
    <row r="35" spans="1:14" x14ac:dyDescent="0.3">
      <c r="A35" s="59">
        <f t="shared" ca="1" si="0"/>
        <v>66612</v>
      </c>
      <c r="B35" s="86">
        <v>20326</v>
      </c>
      <c r="N35" s="15"/>
    </row>
    <row r="36" spans="1:14" x14ac:dyDescent="0.3">
      <c r="A36" s="59">
        <f t="shared" ca="1" si="0"/>
        <v>70623</v>
      </c>
      <c r="B36" s="86">
        <v>64651</v>
      </c>
    </row>
    <row r="37" spans="1:14" x14ac:dyDescent="0.3">
      <c r="A37" s="59">
        <f t="shared" ca="1" si="0"/>
        <v>74128</v>
      </c>
      <c r="B37" s="86">
        <v>35849</v>
      </c>
    </row>
    <row r="38" spans="1:14" x14ac:dyDescent="0.3">
      <c r="A38" s="59">
        <f t="shared" ca="1" si="0"/>
        <v>12042</v>
      </c>
      <c r="B38" s="86">
        <v>25057</v>
      </c>
    </row>
    <row r="39" spans="1:14" x14ac:dyDescent="0.3">
      <c r="A39" s="59">
        <f t="shared" ca="1" si="0"/>
        <v>39807</v>
      </c>
      <c r="B39" s="86">
        <v>50809</v>
      </c>
    </row>
    <row r="40" spans="1:14" x14ac:dyDescent="0.3">
      <c r="A40" s="59">
        <f t="shared" ca="1" si="0"/>
        <v>92259</v>
      </c>
      <c r="B40" s="86">
        <v>36614</v>
      </c>
    </row>
    <row r="41" spans="1:14" x14ac:dyDescent="0.3">
      <c r="A41" s="59">
        <f t="shared" ca="1" si="0"/>
        <v>58594</v>
      </c>
      <c r="B41" s="86">
        <v>22939</v>
      </c>
    </row>
    <row r="42" spans="1:14" x14ac:dyDescent="0.3">
      <c r="A42" s="59">
        <f t="shared" ca="1" si="0"/>
        <v>15507</v>
      </c>
      <c r="B42" s="86">
        <v>73090</v>
      </c>
    </row>
    <row r="43" spans="1:14" x14ac:dyDescent="0.3">
      <c r="A43" s="59">
        <f t="shared" ca="1" si="0"/>
        <v>13500</v>
      </c>
      <c r="B43" s="86">
        <v>3742</v>
      </c>
    </row>
    <row r="44" spans="1:14" x14ac:dyDescent="0.3">
      <c r="A44" s="59">
        <f t="shared" ca="1" si="0"/>
        <v>83842</v>
      </c>
      <c r="B44" s="86">
        <v>32812</v>
      </c>
    </row>
    <row r="45" spans="1:14" x14ac:dyDescent="0.3">
      <c r="A45" s="59">
        <f t="shared" ca="1" si="0"/>
        <v>79091</v>
      </c>
      <c r="B45" s="86">
        <v>59293</v>
      </c>
    </row>
    <row r="46" spans="1:14" x14ac:dyDescent="0.3">
      <c r="A46" s="59">
        <f t="shared" ca="1" si="0"/>
        <v>61985</v>
      </c>
      <c r="B46" s="86">
        <v>33165</v>
      </c>
    </row>
    <row r="47" spans="1:14" x14ac:dyDescent="0.3">
      <c r="A47" s="59">
        <f t="shared" ca="1" si="0"/>
        <v>67969</v>
      </c>
      <c r="B47" s="86">
        <v>18108</v>
      </c>
    </row>
    <row r="48" spans="1:14" x14ac:dyDescent="0.3">
      <c r="A48" s="59">
        <f t="shared" ca="1" si="0"/>
        <v>8527</v>
      </c>
      <c r="B48" s="86">
        <v>17076</v>
      </c>
    </row>
    <row r="49" spans="1:2" x14ac:dyDescent="0.3">
      <c r="A49" s="59">
        <f t="shared" ca="1" si="0"/>
        <v>40570</v>
      </c>
      <c r="B49" s="86">
        <v>39871</v>
      </c>
    </row>
    <row r="50" spans="1:2" x14ac:dyDescent="0.3">
      <c r="A50" s="59">
        <f t="shared" ca="1" si="0"/>
        <v>29943</v>
      </c>
      <c r="B50" s="86">
        <v>19533</v>
      </c>
    </row>
    <row r="51" spans="1:2" x14ac:dyDescent="0.3">
      <c r="A51" s="59">
        <f t="shared" ca="1" si="0"/>
        <v>41192</v>
      </c>
      <c r="B51" s="86">
        <v>26519</v>
      </c>
    </row>
    <row r="52" spans="1:2" x14ac:dyDescent="0.3">
      <c r="A52" s="59">
        <f t="shared" ca="1" si="0"/>
        <v>21843</v>
      </c>
      <c r="B52" s="86">
        <v>58364</v>
      </c>
    </row>
    <row r="53" spans="1:2" x14ac:dyDescent="0.3">
      <c r="A53" s="59">
        <f t="shared" ca="1" si="0"/>
        <v>8750</v>
      </c>
      <c r="B53" s="86">
        <v>43370</v>
      </c>
    </row>
    <row r="54" spans="1:2" x14ac:dyDescent="0.3">
      <c r="A54" s="59">
        <f t="shared" ca="1" si="0"/>
        <v>27493</v>
      </c>
      <c r="B54" s="86">
        <v>29221</v>
      </c>
    </row>
    <row r="55" spans="1:2" x14ac:dyDescent="0.3">
      <c r="A55" s="59">
        <f t="shared" ca="1" si="0"/>
        <v>28953</v>
      </c>
      <c r="B55" s="86">
        <v>5640</v>
      </c>
    </row>
    <row r="56" spans="1:2" x14ac:dyDescent="0.3">
      <c r="A56" s="59">
        <f t="shared" ca="1" si="0"/>
        <v>21714</v>
      </c>
      <c r="B56" s="86">
        <v>83805</v>
      </c>
    </row>
    <row r="57" spans="1:2" x14ac:dyDescent="0.3">
      <c r="A57" s="59">
        <f t="shared" ca="1" si="0"/>
        <v>19454</v>
      </c>
      <c r="B57" s="86">
        <v>35374</v>
      </c>
    </row>
    <row r="58" spans="1:2" x14ac:dyDescent="0.3">
      <c r="A58" s="59">
        <f t="shared" ca="1" si="0"/>
        <v>10943</v>
      </c>
      <c r="B58" s="86">
        <v>63390</v>
      </c>
    </row>
    <row r="59" spans="1:2" x14ac:dyDescent="0.3">
      <c r="A59" s="59">
        <f t="shared" ca="1" si="0"/>
        <v>52944</v>
      </c>
      <c r="B59" s="86">
        <v>9497</v>
      </c>
    </row>
    <row r="60" spans="1:2" x14ac:dyDescent="0.3">
      <c r="A60" s="59">
        <f t="shared" ca="1" si="0"/>
        <v>17494</v>
      </c>
      <c r="B60" s="86">
        <v>2921</v>
      </c>
    </row>
    <row r="61" spans="1:2" x14ac:dyDescent="0.3">
      <c r="A61" s="59">
        <f t="shared" ca="1" si="0"/>
        <v>39892</v>
      </c>
      <c r="B61" s="86">
        <v>1239</v>
      </c>
    </row>
    <row r="62" spans="1:2" x14ac:dyDescent="0.3">
      <c r="A62" s="59">
        <f t="shared" ca="1" si="0"/>
        <v>27448</v>
      </c>
      <c r="B62" s="86">
        <v>19379</v>
      </c>
    </row>
    <row r="63" spans="1:2" x14ac:dyDescent="0.3">
      <c r="A63" s="59">
        <f t="shared" ca="1" si="0"/>
        <v>51935</v>
      </c>
      <c r="B63" s="86">
        <v>51818</v>
      </c>
    </row>
    <row r="64" spans="1:2" x14ac:dyDescent="0.3">
      <c r="A64" s="59">
        <f t="shared" ca="1" si="0"/>
        <v>6883</v>
      </c>
      <c r="B64" s="86">
        <v>18030</v>
      </c>
    </row>
    <row r="65" spans="1:2" x14ac:dyDescent="0.3">
      <c r="A65" s="59">
        <f t="shared" ca="1" si="0"/>
        <v>40401</v>
      </c>
      <c r="B65" s="86">
        <v>48313</v>
      </c>
    </row>
    <row r="66" spans="1:2" x14ac:dyDescent="0.3">
      <c r="A66" s="59">
        <f t="shared" ca="1" si="0"/>
        <v>81387</v>
      </c>
      <c r="B66" s="86">
        <v>4595</v>
      </c>
    </row>
    <row r="67" spans="1:2" x14ac:dyDescent="0.3">
      <c r="A67" s="59">
        <f t="shared" ca="1" si="0"/>
        <v>41266</v>
      </c>
      <c r="B67" s="86">
        <v>64903</v>
      </c>
    </row>
    <row r="68" spans="1:2" x14ac:dyDescent="0.3">
      <c r="A68" s="59">
        <f t="shared" ca="1" si="0"/>
        <v>45717</v>
      </c>
      <c r="B68" s="86">
        <v>38435</v>
      </c>
    </row>
    <row r="69" spans="1:2" x14ac:dyDescent="0.3">
      <c r="A69" s="59">
        <f t="shared" ref="A69:A103" ca="1" si="3">INT(1000*RAND()*ROUND(CHOOSE(RANDBETWEEN(1,3),_xlfn.NORM.INV(RAND(),88,7),_xlfn.NORM.INV(RAND(),75,5),_xlfn.NORM.INV(RAND(),60,10)),0))</f>
        <v>53142</v>
      </c>
      <c r="B69" s="86">
        <v>55776</v>
      </c>
    </row>
    <row r="70" spans="1:2" x14ac:dyDescent="0.3">
      <c r="A70" s="59">
        <f t="shared" ca="1" si="3"/>
        <v>46630</v>
      </c>
      <c r="B70" s="86">
        <v>45909</v>
      </c>
    </row>
    <row r="71" spans="1:2" x14ac:dyDescent="0.3">
      <c r="A71" s="59">
        <f t="shared" ca="1" si="3"/>
        <v>31223</v>
      </c>
      <c r="B71" s="86">
        <v>59423</v>
      </c>
    </row>
    <row r="72" spans="1:2" x14ac:dyDescent="0.3">
      <c r="A72" s="59">
        <f t="shared" ca="1" si="3"/>
        <v>19320</v>
      </c>
      <c r="B72" s="86">
        <v>2965</v>
      </c>
    </row>
    <row r="73" spans="1:2" x14ac:dyDescent="0.3">
      <c r="A73" s="59">
        <f t="shared" ca="1" si="3"/>
        <v>7890</v>
      </c>
      <c r="B73" s="86">
        <v>60516</v>
      </c>
    </row>
    <row r="74" spans="1:2" x14ac:dyDescent="0.3">
      <c r="A74" s="59">
        <f t="shared" ca="1" si="3"/>
        <v>44554</v>
      </c>
      <c r="B74" s="86">
        <v>15064</v>
      </c>
    </row>
    <row r="75" spans="1:2" x14ac:dyDescent="0.3">
      <c r="A75" s="59">
        <f t="shared" ca="1" si="3"/>
        <v>59857</v>
      </c>
      <c r="B75" s="86">
        <v>73295</v>
      </c>
    </row>
    <row r="76" spans="1:2" x14ac:dyDescent="0.3">
      <c r="A76" s="59">
        <f t="shared" ca="1" si="3"/>
        <v>10783</v>
      </c>
      <c r="B76" s="86">
        <v>9075</v>
      </c>
    </row>
    <row r="77" spans="1:2" x14ac:dyDescent="0.3">
      <c r="A77" s="59">
        <f t="shared" ca="1" si="3"/>
        <v>31792</v>
      </c>
      <c r="B77" s="86">
        <v>35282</v>
      </c>
    </row>
    <row r="78" spans="1:2" x14ac:dyDescent="0.3">
      <c r="A78" s="59">
        <f t="shared" ca="1" si="3"/>
        <v>33330</v>
      </c>
      <c r="B78" s="86">
        <v>3426</v>
      </c>
    </row>
    <row r="79" spans="1:2" x14ac:dyDescent="0.3">
      <c r="A79" s="59">
        <f t="shared" ca="1" si="3"/>
        <v>33854</v>
      </c>
      <c r="B79" s="86">
        <v>60945</v>
      </c>
    </row>
    <row r="80" spans="1:2" x14ac:dyDescent="0.3">
      <c r="A80" s="59">
        <f t="shared" ca="1" si="3"/>
        <v>25</v>
      </c>
      <c r="B80" s="86">
        <v>59278</v>
      </c>
    </row>
    <row r="81" spans="1:2" x14ac:dyDescent="0.3">
      <c r="A81" s="59">
        <f t="shared" ca="1" si="3"/>
        <v>76419</v>
      </c>
      <c r="B81" s="86">
        <v>15953</v>
      </c>
    </row>
    <row r="82" spans="1:2" x14ac:dyDescent="0.3">
      <c r="A82" s="59">
        <f t="shared" ca="1" si="3"/>
        <v>74758</v>
      </c>
      <c r="B82" s="86">
        <v>13594</v>
      </c>
    </row>
    <row r="83" spans="1:2" x14ac:dyDescent="0.3">
      <c r="A83" s="59">
        <f t="shared" ca="1" si="3"/>
        <v>1148</v>
      </c>
      <c r="B83" s="86">
        <v>50606</v>
      </c>
    </row>
    <row r="84" spans="1:2" x14ac:dyDescent="0.3">
      <c r="A84" s="59">
        <f t="shared" ca="1" si="3"/>
        <v>23354</v>
      </c>
      <c r="B84" s="86">
        <v>21568</v>
      </c>
    </row>
    <row r="85" spans="1:2" x14ac:dyDescent="0.3">
      <c r="A85" s="59">
        <f t="shared" ca="1" si="3"/>
        <v>400</v>
      </c>
      <c r="B85" s="86">
        <v>29343</v>
      </c>
    </row>
    <row r="86" spans="1:2" x14ac:dyDescent="0.3">
      <c r="A86" s="59">
        <f t="shared" ca="1" si="3"/>
        <v>75430</v>
      </c>
      <c r="B86" s="86">
        <v>25148</v>
      </c>
    </row>
    <row r="87" spans="1:2" x14ac:dyDescent="0.3">
      <c r="A87" s="59">
        <f t="shared" ca="1" si="3"/>
        <v>73267</v>
      </c>
      <c r="B87" s="86">
        <v>26945</v>
      </c>
    </row>
    <row r="88" spans="1:2" x14ac:dyDescent="0.3">
      <c r="A88" s="59">
        <f t="shared" ca="1" si="3"/>
        <v>52696</v>
      </c>
      <c r="B88" s="86">
        <v>28045</v>
      </c>
    </row>
    <row r="89" spans="1:2" x14ac:dyDescent="0.3">
      <c r="A89" s="59">
        <f t="shared" ca="1" si="3"/>
        <v>66295</v>
      </c>
      <c r="B89" s="86">
        <v>62252</v>
      </c>
    </row>
    <row r="90" spans="1:2" x14ac:dyDescent="0.3">
      <c r="A90" s="59">
        <f t="shared" ca="1" si="3"/>
        <v>24940</v>
      </c>
      <c r="B90" s="86">
        <v>30195</v>
      </c>
    </row>
    <row r="91" spans="1:2" x14ac:dyDescent="0.3">
      <c r="A91" s="59">
        <f t="shared" ca="1" si="3"/>
        <v>26741</v>
      </c>
      <c r="B91" s="86">
        <v>7634</v>
      </c>
    </row>
    <row r="92" spans="1:2" x14ac:dyDescent="0.3">
      <c r="A92" s="59">
        <f t="shared" ca="1" si="3"/>
        <v>8611</v>
      </c>
      <c r="B92" s="86">
        <v>26429</v>
      </c>
    </row>
    <row r="93" spans="1:2" x14ac:dyDescent="0.3">
      <c r="A93" s="59">
        <f t="shared" ca="1" si="3"/>
        <v>12515</v>
      </c>
      <c r="B93" s="86">
        <v>56285</v>
      </c>
    </row>
    <row r="94" spans="1:2" x14ac:dyDescent="0.3">
      <c r="A94" s="59">
        <f t="shared" ca="1" si="3"/>
        <v>15800</v>
      </c>
      <c r="B94" s="86">
        <v>11649</v>
      </c>
    </row>
    <row r="95" spans="1:2" x14ac:dyDescent="0.3">
      <c r="A95" s="59">
        <f t="shared" ca="1" si="3"/>
        <v>45018</v>
      </c>
      <c r="B95" s="86">
        <v>70698</v>
      </c>
    </row>
    <row r="96" spans="1:2" x14ac:dyDescent="0.3">
      <c r="A96" s="59">
        <f t="shared" ca="1" si="3"/>
        <v>81895</v>
      </c>
      <c r="B96" s="86">
        <v>35674</v>
      </c>
    </row>
    <row r="97" spans="1:2" x14ac:dyDescent="0.3">
      <c r="A97" s="59">
        <f t="shared" ca="1" si="3"/>
        <v>75834</v>
      </c>
      <c r="B97" s="86">
        <v>71928</v>
      </c>
    </row>
    <row r="98" spans="1:2" x14ac:dyDescent="0.3">
      <c r="A98" s="59">
        <f t="shared" ca="1" si="3"/>
        <v>20502</v>
      </c>
      <c r="B98" s="86">
        <v>12986</v>
      </c>
    </row>
    <row r="99" spans="1:2" x14ac:dyDescent="0.3">
      <c r="A99" s="59">
        <f t="shared" ca="1" si="3"/>
        <v>15142</v>
      </c>
      <c r="B99" s="86">
        <v>2522</v>
      </c>
    </row>
    <row r="100" spans="1:2" x14ac:dyDescent="0.3">
      <c r="A100" s="59">
        <f t="shared" ca="1" si="3"/>
        <v>58730</v>
      </c>
      <c r="B100" s="86">
        <v>24901</v>
      </c>
    </row>
    <row r="101" spans="1:2" x14ac:dyDescent="0.3">
      <c r="A101" s="59">
        <f t="shared" ca="1" si="3"/>
        <v>73969</v>
      </c>
      <c r="B101" s="86">
        <v>28170</v>
      </c>
    </row>
    <row r="102" spans="1:2" x14ac:dyDescent="0.3">
      <c r="A102" s="59">
        <f t="shared" ca="1" si="3"/>
        <v>23421</v>
      </c>
      <c r="B102" s="86">
        <v>27541</v>
      </c>
    </row>
    <row r="103" spans="1:2" ht="17.25" thickBot="1" x14ac:dyDescent="0.35">
      <c r="A103" s="59">
        <f t="shared" ca="1" si="3"/>
        <v>47640</v>
      </c>
      <c r="B103" s="87">
        <v>7006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0000"/>
  </sheetPr>
  <dimension ref="A1:V102"/>
  <sheetViews>
    <sheetView showGridLines="0" zoomScale="175" zoomScaleNormal="175" workbookViewId="0">
      <selection sqref="A1:XFD1048576"/>
    </sheetView>
  </sheetViews>
  <sheetFormatPr defaultRowHeight="16.5" x14ac:dyDescent="0.3"/>
  <cols>
    <col min="1" max="2" width="12.85546875" style="15" customWidth="1"/>
    <col min="3" max="3" width="6" style="15" customWidth="1"/>
    <col min="4" max="4" width="10.42578125" style="15" customWidth="1"/>
    <col min="5" max="5" width="14" style="15" customWidth="1"/>
    <col min="6" max="6" width="12.42578125" style="15" customWidth="1"/>
    <col min="7" max="7" width="12.85546875" style="15" bestFit="1" customWidth="1"/>
    <col min="8" max="8" width="12.85546875" style="88" customWidth="1"/>
    <col min="9" max="9" width="6.42578125" style="15" customWidth="1"/>
    <col min="10" max="10" width="10.5703125" style="15" bestFit="1" customWidth="1"/>
    <col min="11" max="11" width="12.5703125" style="15" customWidth="1"/>
    <col min="12" max="13" width="13.5703125" style="15" customWidth="1"/>
    <col min="14" max="14" width="5.7109375" style="16" customWidth="1"/>
    <col min="15" max="15" width="4.5703125" style="15" customWidth="1"/>
    <col min="16" max="16" width="3.85546875" style="15" customWidth="1"/>
    <col min="17" max="17" width="7.140625" style="15" customWidth="1"/>
    <col min="18" max="18" width="6.28515625" style="15" customWidth="1"/>
    <col min="19" max="19" width="5.140625" style="15" customWidth="1"/>
    <col min="20" max="20" width="6" style="15" customWidth="1"/>
    <col min="21" max="16384" width="9.140625" style="15"/>
  </cols>
  <sheetData>
    <row r="1" spans="1:22" ht="17.25" thickBot="1" x14ac:dyDescent="0.35">
      <c r="A1" s="15" t="s">
        <v>6</v>
      </c>
      <c r="N1" s="60"/>
      <c r="O1" s="60"/>
      <c r="P1" s="60"/>
      <c r="Q1" s="60"/>
      <c r="R1" s="60"/>
      <c r="S1" s="60"/>
      <c r="T1" s="60"/>
    </row>
    <row r="2" spans="1:22" ht="13.5" customHeight="1" thickBot="1" x14ac:dyDescent="0.35">
      <c r="A2" s="85" t="s">
        <v>16</v>
      </c>
      <c r="B2" s="84" t="s">
        <v>17</v>
      </c>
      <c r="J2" s="91" t="s">
        <v>10</v>
      </c>
      <c r="K2" s="92" t="s">
        <v>11</v>
      </c>
      <c r="L2" s="93"/>
      <c r="O2" s="16"/>
      <c r="P2" s="16"/>
      <c r="Q2" s="16"/>
      <c r="R2" s="16"/>
      <c r="S2" s="16"/>
      <c r="T2" s="16"/>
    </row>
    <row r="3" spans="1:22" ht="17.25" thickBot="1" x14ac:dyDescent="0.35">
      <c r="A3" s="59">
        <f ca="1">INT(1000*RAND()*ROUND(CHOOSE(RANDBETWEEN(1,3),_xlfn.NORM.INV(RAND(),88,7),_xlfn.NORM.INV(RAND(),75,5),_xlfn.NORM.INV(RAND(),60,10)),0))</f>
        <v>43045</v>
      </c>
      <c r="B3" s="86">
        <v>42285</v>
      </c>
      <c r="D3" s="62" t="s">
        <v>12</v>
      </c>
      <c r="E3" s="64">
        <f>COUNT(B3:B102)</f>
        <v>100</v>
      </c>
      <c r="F3" s="15" t="str">
        <f ca="1">_xlfn.FORMULATEXT(J3)</f>
        <v>=VLOOKUP("stop",E12:F18,2,0)</v>
      </c>
      <c r="J3" s="94">
        <f>VLOOKUP("stop",E12:F18,2,0)</f>
        <v>7</v>
      </c>
      <c r="K3" s="95">
        <f>E8/J3</f>
        <v>11857.857142857143</v>
      </c>
      <c r="L3" s="96"/>
      <c r="O3" s="16"/>
      <c r="P3" s="16"/>
      <c r="Q3" s="16"/>
      <c r="R3" s="16"/>
      <c r="S3" s="16"/>
      <c r="T3" s="16"/>
    </row>
    <row r="4" spans="1:22" ht="17.25" thickBot="1" x14ac:dyDescent="0.35">
      <c r="A4" s="59">
        <f t="shared" ref="A4:A67" ca="1" si="0">INT(1000*RAND()*ROUND(CHOOSE(RANDBETWEEN(1,3),_xlfn.NORM.INV(RAND(),88,7),_xlfn.NORM.INV(RAND(),75,5),_xlfn.NORM.INV(RAND(),60,10)),0))</f>
        <v>47924</v>
      </c>
      <c r="B4" s="86">
        <v>67472</v>
      </c>
      <c r="D4" s="65" t="s">
        <v>3</v>
      </c>
      <c r="E4" s="67">
        <f>MIN($B$3:$B$95)</f>
        <v>1009</v>
      </c>
      <c r="J4" s="98"/>
      <c r="K4" s="125" t="s">
        <v>7</v>
      </c>
      <c r="L4" s="100" t="s">
        <v>8</v>
      </c>
      <c r="N4" s="60"/>
      <c r="O4" s="60"/>
      <c r="P4" s="60"/>
      <c r="Q4" s="60"/>
      <c r="R4" s="60"/>
      <c r="S4" s="60"/>
      <c r="T4" s="60"/>
    </row>
    <row r="5" spans="1:22" x14ac:dyDescent="0.3">
      <c r="A5" s="59">
        <f t="shared" ca="1" si="0"/>
        <v>37213</v>
      </c>
      <c r="B5" s="86">
        <v>46901</v>
      </c>
      <c r="D5" s="65" t="s">
        <v>2</v>
      </c>
      <c r="E5" s="67">
        <f>MAX($B$3:$B$95)</f>
        <v>84014</v>
      </c>
      <c r="J5" s="106" t="b">
        <f>K5&lt;$E$5</f>
        <v>1</v>
      </c>
      <c r="K5" s="106">
        <f>E4</f>
        <v>1009</v>
      </c>
      <c r="L5" s="106">
        <f>K5+$K$3</f>
        <v>12866.857142857143</v>
      </c>
      <c r="M5" s="19"/>
    </row>
    <row r="6" spans="1:22" x14ac:dyDescent="0.3">
      <c r="A6" s="59">
        <f t="shared" ca="1" si="0"/>
        <v>45743</v>
      </c>
      <c r="B6" s="86">
        <v>60678</v>
      </c>
      <c r="D6" s="65" t="s">
        <v>0</v>
      </c>
      <c r="E6" s="68">
        <f>ROUND(AVERAGE($B$3:$B$95),2)</f>
        <v>32054.31</v>
      </c>
      <c r="J6" s="106" t="b">
        <f>K6&lt;$E$5</f>
        <v>1</v>
      </c>
      <c r="K6" s="106">
        <f>L5</f>
        <v>12866.857142857143</v>
      </c>
      <c r="L6" s="106">
        <f>K6+$K$3</f>
        <v>24724.714285714286</v>
      </c>
    </row>
    <row r="7" spans="1:22" x14ac:dyDescent="0.3">
      <c r="A7" s="59">
        <f t="shared" ca="1" si="0"/>
        <v>7963</v>
      </c>
      <c r="B7" s="86">
        <v>24544</v>
      </c>
      <c r="D7" s="65" t="s">
        <v>1</v>
      </c>
      <c r="E7" s="67">
        <f>MEDIAN($B$3:$B$95)</f>
        <v>28045</v>
      </c>
      <c r="J7" s="106" t="b">
        <f t="shared" ref="J7:J11" si="1">K7&lt;$E$5</f>
        <v>1</v>
      </c>
      <c r="K7" s="106">
        <f t="shared" ref="K7:K15" si="2">L6</f>
        <v>24724.714285714286</v>
      </c>
      <c r="L7" s="106">
        <f t="shared" ref="L7:L15" si="3">K7+$K$3</f>
        <v>36582.571428571428</v>
      </c>
    </row>
    <row r="8" spans="1:22" x14ac:dyDescent="0.3">
      <c r="A8" s="59">
        <f t="shared" ca="1" si="0"/>
        <v>23263</v>
      </c>
      <c r="B8" s="86">
        <v>10713</v>
      </c>
      <c r="D8" s="65" t="s">
        <v>5</v>
      </c>
      <c r="E8" s="67">
        <f>E5-E4</f>
        <v>83005</v>
      </c>
      <c r="J8" s="106" t="b">
        <f t="shared" si="1"/>
        <v>1</v>
      </c>
      <c r="K8" s="106">
        <f t="shared" si="2"/>
        <v>36582.571428571428</v>
      </c>
      <c r="L8" s="106">
        <f t="shared" si="3"/>
        <v>48440.428571428572</v>
      </c>
      <c r="R8" s="16"/>
      <c r="S8" s="16"/>
      <c r="T8" s="16"/>
      <c r="U8" s="16"/>
      <c r="V8" s="16"/>
    </row>
    <row r="9" spans="1:22" ht="17.25" thickBot="1" x14ac:dyDescent="0.35">
      <c r="A9" s="59">
        <f t="shared" ca="1" si="0"/>
        <v>16659</v>
      </c>
      <c r="B9" s="86">
        <v>1803</v>
      </c>
      <c r="D9" s="69" t="s">
        <v>4</v>
      </c>
      <c r="E9" s="71">
        <f>COUNT(B3:B102)</f>
        <v>100</v>
      </c>
      <c r="J9" s="106" t="b">
        <f t="shared" si="1"/>
        <v>1</v>
      </c>
      <c r="K9" s="106">
        <f t="shared" si="2"/>
        <v>48440.428571428572</v>
      </c>
      <c r="L9" s="106">
        <f t="shared" si="3"/>
        <v>60298.285714285717</v>
      </c>
    </row>
    <row r="10" spans="1:22" ht="17.25" thickBot="1" x14ac:dyDescent="0.35">
      <c r="A10" s="59">
        <f t="shared" ca="1" si="0"/>
        <v>22552</v>
      </c>
      <c r="B10" s="86">
        <v>31659</v>
      </c>
      <c r="J10" s="106" t="b">
        <f t="shared" si="1"/>
        <v>1</v>
      </c>
      <c r="K10" s="106">
        <f t="shared" si="2"/>
        <v>60298.285714285717</v>
      </c>
      <c r="L10" s="106">
        <f t="shared" si="3"/>
        <v>72156.142857142855</v>
      </c>
    </row>
    <row r="11" spans="1:22" ht="18.75" thickBot="1" x14ac:dyDescent="0.35">
      <c r="A11" s="59">
        <f t="shared" ca="1" si="0"/>
        <v>26053</v>
      </c>
      <c r="B11" s="86">
        <v>45655</v>
      </c>
      <c r="E11" s="72" t="s">
        <v>14</v>
      </c>
      <c r="F11" s="73" t="s">
        <v>9</v>
      </c>
      <c r="G11" s="72" t="s">
        <v>27</v>
      </c>
      <c r="H11" s="126"/>
      <c r="J11" s="106" t="b">
        <f t="shared" si="1"/>
        <v>1</v>
      </c>
      <c r="K11" s="106">
        <f t="shared" si="2"/>
        <v>72156.142857142855</v>
      </c>
      <c r="L11" s="106">
        <f t="shared" si="3"/>
        <v>84014</v>
      </c>
    </row>
    <row r="12" spans="1:22" x14ac:dyDescent="0.3">
      <c r="A12" s="59">
        <f t="shared" ca="1" si="0"/>
        <v>1851</v>
      </c>
      <c r="B12" s="86">
        <v>20628</v>
      </c>
      <c r="E12" s="75" t="str">
        <f t="shared" ref="E12:E18" si="4">IF(G12&gt;$E$9,"Stop","Continue")</f>
        <v>Continue</v>
      </c>
      <c r="F12" s="116">
        <v>4</v>
      </c>
      <c r="G12" s="75">
        <f t="shared" ref="G12:G18" si="5">2^F12</f>
        <v>16</v>
      </c>
      <c r="H12" s="74"/>
      <c r="J12" s="106" t="b">
        <f>K12&lt;$E$5</f>
        <v>0</v>
      </c>
      <c r="K12" s="106">
        <f t="shared" si="2"/>
        <v>84014</v>
      </c>
      <c r="L12" s="106">
        <f t="shared" si="3"/>
        <v>95871.857142857145</v>
      </c>
      <c r="Q12" s="78"/>
      <c r="R12" s="78"/>
    </row>
    <row r="13" spans="1:22" x14ac:dyDescent="0.3">
      <c r="A13" s="59">
        <f t="shared" ca="1" si="0"/>
        <v>32708</v>
      </c>
      <c r="B13" s="86">
        <v>17786</v>
      </c>
      <c r="E13" s="77" t="str">
        <f t="shared" si="4"/>
        <v>Continue</v>
      </c>
      <c r="F13" s="117">
        <v>5</v>
      </c>
      <c r="G13" s="77">
        <f t="shared" si="5"/>
        <v>32</v>
      </c>
      <c r="H13" s="74"/>
      <c r="J13" s="106" t="b">
        <f>K13&lt;$E$5</f>
        <v>0</v>
      </c>
      <c r="K13" s="106">
        <f t="shared" si="2"/>
        <v>95871.857142857145</v>
      </c>
      <c r="L13" s="106">
        <f t="shared" si="3"/>
        <v>107729.71428571429</v>
      </c>
    </row>
    <row r="14" spans="1:22" x14ac:dyDescent="0.3">
      <c r="A14" s="59">
        <f t="shared" ca="1" si="0"/>
        <v>7153</v>
      </c>
      <c r="B14" s="86">
        <v>28311</v>
      </c>
      <c r="E14" s="77" t="str">
        <f t="shared" si="4"/>
        <v>Continue</v>
      </c>
      <c r="F14" s="117">
        <v>6</v>
      </c>
      <c r="G14" s="77">
        <f t="shared" si="5"/>
        <v>64</v>
      </c>
      <c r="H14" s="74"/>
      <c r="J14" s="106" t="b">
        <f t="shared" ref="J14:J15" si="6">K14&lt;$E$5</f>
        <v>0</v>
      </c>
      <c r="K14" s="106">
        <f t="shared" si="2"/>
        <v>107729.71428571429</v>
      </c>
      <c r="L14" s="106">
        <f t="shared" si="3"/>
        <v>119587.57142857143</v>
      </c>
    </row>
    <row r="15" spans="1:22" x14ac:dyDescent="0.3">
      <c r="A15" s="59">
        <f t="shared" ca="1" si="0"/>
        <v>8895</v>
      </c>
      <c r="B15" s="86">
        <v>29426</v>
      </c>
      <c r="E15" s="77" t="str">
        <f t="shared" si="4"/>
        <v>Stop</v>
      </c>
      <c r="F15" s="117">
        <v>7</v>
      </c>
      <c r="G15" s="77">
        <f t="shared" si="5"/>
        <v>128</v>
      </c>
      <c r="H15" s="74"/>
      <c r="J15" s="106" t="b">
        <f t="shared" si="6"/>
        <v>0</v>
      </c>
      <c r="K15" s="106">
        <f t="shared" si="2"/>
        <v>119587.57142857143</v>
      </c>
      <c r="L15" s="106">
        <f t="shared" si="3"/>
        <v>131445.42857142858</v>
      </c>
    </row>
    <row r="16" spans="1:22" x14ac:dyDescent="0.3">
      <c r="A16" s="59">
        <f t="shared" ca="1" si="0"/>
        <v>28238</v>
      </c>
      <c r="B16" s="86">
        <v>7451</v>
      </c>
      <c r="E16" s="77" t="str">
        <f t="shared" si="4"/>
        <v>Stop</v>
      </c>
      <c r="F16" s="117">
        <v>8</v>
      </c>
      <c r="G16" s="77">
        <f t="shared" si="5"/>
        <v>256</v>
      </c>
      <c r="H16" s="74"/>
    </row>
    <row r="17" spans="1:8" x14ac:dyDescent="0.3">
      <c r="A17" s="59">
        <f t="shared" ca="1" si="0"/>
        <v>67104</v>
      </c>
      <c r="B17" s="86">
        <v>1059</v>
      </c>
      <c r="E17" s="77" t="str">
        <f t="shared" si="4"/>
        <v>Stop</v>
      </c>
      <c r="F17" s="117">
        <v>9</v>
      </c>
      <c r="G17" s="77">
        <f t="shared" si="5"/>
        <v>512</v>
      </c>
      <c r="H17" s="74"/>
    </row>
    <row r="18" spans="1:8" ht="17.25" thickBot="1" x14ac:dyDescent="0.35">
      <c r="A18" s="59">
        <f t="shared" ca="1" si="0"/>
        <v>42972</v>
      </c>
      <c r="B18" s="86">
        <v>5439</v>
      </c>
      <c r="E18" s="79" t="str">
        <f t="shared" si="4"/>
        <v>Stop</v>
      </c>
      <c r="F18" s="124">
        <v>10</v>
      </c>
      <c r="G18" s="79">
        <f t="shared" si="5"/>
        <v>1024</v>
      </c>
      <c r="H18" s="74"/>
    </row>
    <row r="19" spans="1:8" x14ac:dyDescent="0.3">
      <c r="A19" s="59">
        <f t="shared" ca="1" si="0"/>
        <v>46928</v>
      </c>
      <c r="B19" s="86">
        <v>14393</v>
      </c>
    </row>
    <row r="20" spans="1:8" x14ac:dyDescent="0.3">
      <c r="A20" s="59">
        <f t="shared" ca="1" si="0"/>
        <v>22408</v>
      </c>
      <c r="B20" s="86">
        <v>84014</v>
      </c>
    </row>
    <row r="21" spans="1:8" x14ac:dyDescent="0.3">
      <c r="A21" s="59">
        <f t="shared" ca="1" si="0"/>
        <v>66664</v>
      </c>
      <c r="B21" s="86">
        <v>23544</v>
      </c>
    </row>
    <row r="22" spans="1:8" ht="16.5" customHeight="1" x14ac:dyDescent="0.3">
      <c r="A22" s="59">
        <f t="shared" ca="1" si="0"/>
        <v>39326</v>
      </c>
      <c r="B22" s="86">
        <v>8302</v>
      </c>
    </row>
    <row r="23" spans="1:8" x14ac:dyDescent="0.3">
      <c r="A23" s="59">
        <f t="shared" ca="1" si="0"/>
        <v>26443</v>
      </c>
      <c r="B23" s="86">
        <v>7326</v>
      </c>
    </row>
    <row r="24" spans="1:8" x14ac:dyDescent="0.3">
      <c r="A24" s="59">
        <f t="shared" ca="1" si="0"/>
        <v>38445</v>
      </c>
      <c r="B24" s="86">
        <v>6749</v>
      </c>
    </row>
    <row r="25" spans="1:8" x14ac:dyDescent="0.3">
      <c r="A25" s="59">
        <f t="shared" ca="1" si="0"/>
        <v>34072</v>
      </c>
      <c r="B25" s="86">
        <v>9936</v>
      </c>
    </row>
    <row r="26" spans="1:8" x14ac:dyDescent="0.3">
      <c r="A26" s="59">
        <f t="shared" ca="1" si="0"/>
        <v>5152</v>
      </c>
      <c r="B26" s="86">
        <v>1009</v>
      </c>
    </row>
    <row r="27" spans="1:8" x14ac:dyDescent="0.3">
      <c r="A27" s="59">
        <f t="shared" ca="1" si="0"/>
        <v>47973</v>
      </c>
      <c r="B27" s="86">
        <v>48248</v>
      </c>
    </row>
    <row r="28" spans="1:8" x14ac:dyDescent="0.3">
      <c r="A28" s="59">
        <f t="shared" ca="1" si="0"/>
        <v>69508</v>
      </c>
      <c r="B28" s="86">
        <v>18589</v>
      </c>
    </row>
    <row r="29" spans="1:8" x14ac:dyDescent="0.3">
      <c r="A29" s="59">
        <f t="shared" ca="1" si="0"/>
        <v>55537</v>
      </c>
      <c r="B29" s="86">
        <v>47963</v>
      </c>
    </row>
    <row r="30" spans="1:8" x14ac:dyDescent="0.3">
      <c r="A30" s="59">
        <f t="shared" ca="1" si="0"/>
        <v>36739</v>
      </c>
      <c r="B30" s="86">
        <v>22037</v>
      </c>
    </row>
    <row r="31" spans="1:8" x14ac:dyDescent="0.3">
      <c r="A31" s="59">
        <f t="shared" ca="1" si="0"/>
        <v>29213</v>
      </c>
      <c r="B31" s="86">
        <v>13611</v>
      </c>
    </row>
    <row r="32" spans="1:8" x14ac:dyDescent="0.3">
      <c r="A32" s="59">
        <f t="shared" ca="1" si="0"/>
        <v>13799</v>
      </c>
      <c r="B32" s="86">
        <v>13401</v>
      </c>
    </row>
    <row r="33" spans="1:2" x14ac:dyDescent="0.3">
      <c r="A33" s="59">
        <f t="shared" ca="1" si="0"/>
        <v>30149</v>
      </c>
      <c r="B33" s="86">
        <v>69399</v>
      </c>
    </row>
    <row r="34" spans="1:2" x14ac:dyDescent="0.3">
      <c r="A34" s="59">
        <f t="shared" ca="1" si="0"/>
        <v>93490</v>
      </c>
      <c r="B34" s="86">
        <v>20326</v>
      </c>
    </row>
    <row r="35" spans="1:2" x14ac:dyDescent="0.3">
      <c r="A35" s="59">
        <f t="shared" ca="1" si="0"/>
        <v>82275</v>
      </c>
      <c r="B35" s="86">
        <v>64651</v>
      </c>
    </row>
    <row r="36" spans="1:2" x14ac:dyDescent="0.3">
      <c r="A36" s="59">
        <f t="shared" ca="1" si="0"/>
        <v>48990</v>
      </c>
      <c r="B36" s="86">
        <v>35849</v>
      </c>
    </row>
    <row r="37" spans="1:2" x14ac:dyDescent="0.3">
      <c r="A37" s="59">
        <f t="shared" ca="1" si="0"/>
        <v>33946</v>
      </c>
      <c r="B37" s="86">
        <v>25057</v>
      </c>
    </row>
    <row r="38" spans="1:2" x14ac:dyDescent="0.3">
      <c r="A38" s="59">
        <f t="shared" ca="1" si="0"/>
        <v>48957</v>
      </c>
      <c r="B38" s="86">
        <v>50809</v>
      </c>
    </row>
    <row r="39" spans="1:2" x14ac:dyDescent="0.3">
      <c r="A39" s="59">
        <f t="shared" ca="1" si="0"/>
        <v>10791</v>
      </c>
      <c r="B39" s="86">
        <v>36614</v>
      </c>
    </row>
    <row r="40" spans="1:2" x14ac:dyDescent="0.3">
      <c r="A40" s="59">
        <f t="shared" ca="1" si="0"/>
        <v>65800</v>
      </c>
      <c r="B40" s="86">
        <v>22939</v>
      </c>
    </row>
    <row r="41" spans="1:2" x14ac:dyDescent="0.3">
      <c r="A41" s="59">
        <f t="shared" ca="1" si="0"/>
        <v>40958</v>
      </c>
      <c r="B41" s="86">
        <v>73090</v>
      </c>
    </row>
    <row r="42" spans="1:2" x14ac:dyDescent="0.3">
      <c r="A42" s="59">
        <f t="shared" ca="1" si="0"/>
        <v>24636</v>
      </c>
      <c r="B42" s="86">
        <v>3742</v>
      </c>
    </row>
    <row r="43" spans="1:2" x14ac:dyDescent="0.3">
      <c r="A43" s="59">
        <f t="shared" ca="1" si="0"/>
        <v>13743</v>
      </c>
      <c r="B43" s="86">
        <v>32812</v>
      </c>
    </row>
    <row r="44" spans="1:2" x14ac:dyDescent="0.3">
      <c r="A44" s="59">
        <f t="shared" ca="1" si="0"/>
        <v>22948</v>
      </c>
      <c r="B44" s="86">
        <v>59293</v>
      </c>
    </row>
    <row r="45" spans="1:2" x14ac:dyDescent="0.3">
      <c r="A45" s="59">
        <f t="shared" ca="1" si="0"/>
        <v>59228</v>
      </c>
      <c r="B45" s="86">
        <v>33165</v>
      </c>
    </row>
    <row r="46" spans="1:2" x14ac:dyDescent="0.3">
      <c r="A46" s="59">
        <f t="shared" ca="1" si="0"/>
        <v>59793</v>
      </c>
      <c r="B46" s="86">
        <v>18108</v>
      </c>
    </row>
    <row r="47" spans="1:2" x14ac:dyDescent="0.3">
      <c r="A47" s="59">
        <f t="shared" ca="1" si="0"/>
        <v>50739</v>
      </c>
      <c r="B47" s="86">
        <v>17076</v>
      </c>
    </row>
    <row r="48" spans="1:2" x14ac:dyDescent="0.3">
      <c r="A48" s="59">
        <f t="shared" ca="1" si="0"/>
        <v>37086</v>
      </c>
      <c r="B48" s="86">
        <v>39871</v>
      </c>
    </row>
    <row r="49" spans="1:2" x14ac:dyDescent="0.3">
      <c r="A49" s="59">
        <f t="shared" ca="1" si="0"/>
        <v>31840</v>
      </c>
      <c r="B49" s="86">
        <v>19533</v>
      </c>
    </row>
    <row r="50" spans="1:2" x14ac:dyDescent="0.3">
      <c r="A50" s="59">
        <f t="shared" ca="1" si="0"/>
        <v>19963</v>
      </c>
      <c r="B50" s="86">
        <v>26519</v>
      </c>
    </row>
    <row r="51" spans="1:2" x14ac:dyDescent="0.3">
      <c r="A51" s="59">
        <f t="shared" ca="1" si="0"/>
        <v>48002</v>
      </c>
      <c r="B51" s="86">
        <v>58364</v>
      </c>
    </row>
    <row r="52" spans="1:2" x14ac:dyDescent="0.3">
      <c r="A52" s="59">
        <f t="shared" ca="1" si="0"/>
        <v>17513</v>
      </c>
      <c r="B52" s="86">
        <v>43370</v>
      </c>
    </row>
    <row r="53" spans="1:2" x14ac:dyDescent="0.3">
      <c r="A53" s="59">
        <f t="shared" ca="1" si="0"/>
        <v>2871</v>
      </c>
      <c r="B53" s="86">
        <v>29221</v>
      </c>
    </row>
    <row r="54" spans="1:2" x14ac:dyDescent="0.3">
      <c r="A54" s="59">
        <f t="shared" ca="1" si="0"/>
        <v>18209</v>
      </c>
      <c r="B54" s="86">
        <v>5640</v>
      </c>
    </row>
    <row r="55" spans="1:2" x14ac:dyDescent="0.3">
      <c r="A55" s="59">
        <f t="shared" ca="1" si="0"/>
        <v>21227</v>
      </c>
      <c r="B55" s="86">
        <v>83805</v>
      </c>
    </row>
    <row r="56" spans="1:2" x14ac:dyDescent="0.3">
      <c r="A56" s="59">
        <f t="shared" ca="1" si="0"/>
        <v>20809</v>
      </c>
      <c r="B56" s="86">
        <v>35374</v>
      </c>
    </row>
    <row r="57" spans="1:2" x14ac:dyDescent="0.3">
      <c r="A57" s="59">
        <f t="shared" ca="1" si="0"/>
        <v>22897</v>
      </c>
      <c r="B57" s="86">
        <v>63390</v>
      </c>
    </row>
    <row r="58" spans="1:2" x14ac:dyDescent="0.3">
      <c r="A58" s="59">
        <f t="shared" ca="1" si="0"/>
        <v>42011</v>
      </c>
      <c r="B58" s="86">
        <v>9497</v>
      </c>
    </row>
    <row r="59" spans="1:2" x14ac:dyDescent="0.3">
      <c r="A59" s="59">
        <f t="shared" ca="1" si="0"/>
        <v>77059</v>
      </c>
      <c r="B59" s="86">
        <v>2921</v>
      </c>
    </row>
    <row r="60" spans="1:2" x14ac:dyDescent="0.3">
      <c r="A60" s="59">
        <f t="shared" ca="1" si="0"/>
        <v>66598</v>
      </c>
      <c r="B60" s="86">
        <v>1239</v>
      </c>
    </row>
    <row r="61" spans="1:2" x14ac:dyDescent="0.3">
      <c r="A61" s="59">
        <f t="shared" ca="1" si="0"/>
        <v>67425</v>
      </c>
      <c r="B61" s="86">
        <v>19379</v>
      </c>
    </row>
    <row r="62" spans="1:2" x14ac:dyDescent="0.3">
      <c r="A62" s="59">
        <f t="shared" ca="1" si="0"/>
        <v>40885</v>
      </c>
      <c r="B62" s="86">
        <v>51818</v>
      </c>
    </row>
    <row r="63" spans="1:2" x14ac:dyDescent="0.3">
      <c r="A63" s="59">
        <f t="shared" ca="1" si="0"/>
        <v>73325</v>
      </c>
      <c r="B63" s="86">
        <v>18030</v>
      </c>
    </row>
    <row r="64" spans="1:2" x14ac:dyDescent="0.3">
      <c r="A64" s="59">
        <f t="shared" ca="1" si="0"/>
        <v>26505</v>
      </c>
      <c r="B64" s="86">
        <v>48313</v>
      </c>
    </row>
    <row r="65" spans="1:2" x14ac:dyDescent="0.3">
      <c r="A65" s="59">
        <f t="shared" ca="1" si="0"/>
        <v>76097</v>
      </c>
      <c r="B65" s="86">
        <v>4595</v>
      </c>
    </row>
    <row r="66" spans="1:2" x14ac:dyDescent="0.3">
      <c r="A66" s="59">
        <f t="shared" ca="1" si="0"/>
        <v>90047</v>
      </c>
      <c r="B66" s="86">
        <v>64903</v>
      </c>
    </row>
    <row r="67" spans="1:2" x14ac:dyDescent="0.3">
      <c r="A67" s="59">
        <f t="shared" ca="1" si="0"/>
        <v>34951</v>
      </c>
      <c r="B67" s="86">
        <v>38435</v>
      </c>
    </row>
    <row r="68" spans="1:2" x14ac:dyDescent="0.3">
      <c r="A68" s="59">
        <f t="shared" ref="A68:A102" ca="1" si="7">INT(1000*RAND()*ROUND(CHOOSE(RANDBETWEEN(1,3),_xlfn.NORM.INV(RAND(),88,7),_xlfn.NORM.INV(RAND(),75,5),_xlfn.NORM.INV(RAND(),60,10)),0))</f>
        <v>4868</v>
      </c>
      <c r="B68" s="86">
        <v>55776</v>
      </c>
    </row>
    <row r="69" spans="1:2" x14ac:dyDescent="0.3">
      <c r="A69" s="59">
        <f t="shared" ca="1" si="7"/>
        <v>21093</v>
      </c>
      <c r="B69" s="86">
        <v>45909</v>
      </c>
    </row>
    <row r="70" spans="1:2" x14ac:dyDescent="0.3">
      <c r="A70" s="59">
        <f t="shared" ca="1" si="7"/>
        <v>36434</v>
      </c>
      <c r="B70" s="86">
        <v>59423</v>
      </c>
    </row>
    <row r="71" spans="1:2" x14ac:dyDescent="0.3">
      <c r="A71" s="59">
        <f t="shared" ca="1" si="7"/>
        <v>19081</v>
      </c>
      <c r="B71" s="86">
        <v>2965</v>
      </c>
    </row>
    <row r="72" spans="1:2" x14ac:dyDescent="0.3">
      <c r="A72" s="59">
        <f t="shared" ca="1" si="7"/>
        <v>52967</v>
      </c>
      <c r="B72" s="86">
        <v>60516</v>
      </c>
    </row>
    <row r="73" spans="1:2" x14ac:dyDescent="0.3">
      <c r="A73" s="59">
        <f t="shared" ca="1" si="7"/>
        <v>28859</v>
      </c>
      <c r="B73" s="86">
        <v>15064</v>
      </c>
    </row>
    <row r="74" spans="1:2" x14ac:dyDescent="0.3">
      <c r="A74" s="59">
        <f t="shared" ca="1" si="7"/>
        <v>26604</v>
      </c>
      <c r="B74" s="86">
        <v>73295</v>
      </c>
    </row>
    <row r="75" spans="1:2" x14ac:dyDescent="0.3">
      <c r="A75" s="59">
        <f t="shared" ca="1" si="7"/>
        <v>52378</v>
      </c>
      <c r="B75" s="86">
        <v>9075</v>
      </c>
    </row>
    <row r="76" spans="1:2" x14ac:dyDescent="0.3">
      <c r="A76" s="59">
        <f t="shared" ca="1" si="7"/>
        <v>47354</v>
      </c>
      <c r="B76" s="86">
        <v>35282</v>
      </c>
    </row>
    <row r="77" spans="1:2" x14ac:dyDescent="0.3">
      <c r="A77" s="59">
        <f t="shared" ca="1" si="7"/>
        <v>19318</v>
      </c>
      <c r="B77" s="86">
        <v>3426</v>
      </c>
    </row>
    <row r="78" spans="1:2" x14ac:dyDescent="0.3">
      <c r="A78" s="59">
        <f t="shared" ca="1" si="7"/>
        <v>11276</v>
      </c>
      <c r="B78" s="86">
        <v>60945</v>
      </c>
    </row>
    <row r="79" spans="1:2" x14ac:dyDescent="0.3">
      <c r="A79" s="59">
        <f t="shared" ca="1" si="7"/>
        <v>71566</v>
      </c>
      <c r="B79" s="86">
        <v>59278</v>
      </c>
    </row>
    <row r="80" spans="1:2" x14ac:dyDescent="0.3">
      <c r="A80" s="59">
        <f t="shared" ca="1" si="7"/>
        <v>59251</v>
      </c>
      <c r="B80" s="86">
        <v>15953</v>
      </c>
    </row>
    <row r="81" spans="1:2" x14ac:dyDescent="0.3">
      <c r="A81" s="59">
        <f t="shared" ca="1" si="7"/>
        <v>48139</v>
      </c>
      <c r="B81" s="86">
        <v>13594</v>
      </c>
    </row>
    <row r="82" spans="1:2" x14ac:dyDescent="0.3">
      <c r="A82" s="59">
        <f t="shared" ca="1" si="7"/>
        <v>6647</v>
      </c>
      <c r="B82" s="86">
        <v>50606</v>
      </c>
    </row>
    <row r="83" spans="1:2" x14ac:dyDescent="0.3">
      <c r="A83" s="59">
        <f t="shared" ca="1" si="7"/>
        <v>61128</v>
      </c>
      <c r="B83" s="86">
        <v>21568</v>
      </c>
    </row>
    <row r="84" spans="1:2" x14ac:dyDescent="0.3">
      <c r="A84" s="59">
        <f t="shared" ca="1" si="7"/>
        <v>63795</v>
      </c>
      <c r="B84" s="86">
        <v>29343</v>
      </c>
    </row>
    <row r="85" spans="1:2" x14ac:dyDescent="0.3">
      <c r="A85" s="59">
        <f t="shared" ca="1" si="7"/>
        <v>51033</v>
      </c>
      <c r="B85" s="86">
        <v>25148</v>
      </c>
    </row>
    <row r="86" spans="1:2" x14ac:dyDescent="0.3">
      <c r="A86" s="59">
        <f t="shared" ca="1" si="7"/>
        <v>63243</v>
      </c>
      <c r="B86" s="86">
        <v>26945</v>
      </c>
    </row>
    <row r="87" spans="1:2" x14ac:dyDescent="0.3">
      <c r="A87" s="59">
        <f t="shared" ca="1" si="7"/>
        <v>86513</v>
      </c>
      <c r="B87" s="86">
        <v>28045</v>
      </c>
    </row>
    <row r="88" spans="1:2" x14ac:dyDescent="0.3">
      <c r="A88" s="59">
        <f t="shared" ca="1" si="7"/>
        <v>61680</v>
      </c>
      <c r="B88" s="86">
        <v>62252</v>
      </c>
    </row>
    <row r="89" spans="1:2" x14ac:dyDescent="0.3">
      <c r="A89" s="59">
        <f t="shared" ca="1" si="7"/>
        <v>22995</v>
      </c>
      <c r="B89" s="86">
        <v>30195</v>
      </c>
    </row>
    <row r="90" spans="1:2" x14ac:dyDescent="0.3">
      <c r="A90" s="59">
        <f t="shared" ca="1" si="7"/>
        <v>21099</v>
      </c>
      <c r="B90" s="86">
        <v>7634</v>
      </c>
    </row>
    <row r="91" spans="1:2" x14ac:dyDescent="0.3">
      <c r="A91" s="59">
        <f t="shared" ca="1" si="7"/>
        <v>4664</v>
      </c>
      <c r="B91" s="86">
        <v>26429</v>
      </c>
    </row>
    <row r="92" spans="1:2" x14ac:dyDescent="0.3">
      <c r="A92" s="59">
        <f t="shared" ca="1" si="7"/>
        <v>60791</v>
      </c>
      <c r="B92" s="86">
        <v>56285</v>
      </c>
    </row>
    <row r="93" spans="1:2" x14ac:dyDescent="0.3">
      <c r="A93" s="59">
        <f t="shared" ca="1" si="7"/>
        <v>42211</v>
      </c>
      <c r="B93" s="86">
        <v>11649</v>
      </c>
    </row>
    <row r="94" spans="1:2" x14ac:dyDescent="0.3">
      <c r="A94" s="59">
        <f t="shared" ca="1" si="7"/>
        <v>64311</v>
      </c>
      <c r="B94" s="86">
        <v>70698</v>
      </c>
    </row>
    <row r="95" spans="1:2" x14ac:dyDescent="0.3">
      <c r="A95" s="59">
        <f t="shared" ca="1" si="7"/>
        <v>31733</v>
      </c>
      <c r="B95" s="86">
        <v>35674</v>
      </c>
    </row>
    <row r="96" spans="1:2" x14ac:dyDescent="0.3">
      <c r="A96" s="59">
        <f t="shared" ca="1" si="7"/>
        <v>51143</v>
      </c>
      <c r="B96" s="86">
        <v>71928</v>
      </c>
    </row>
    <row r="97" spans="1:2" x14ac:dyDescent="0.3">
      <c r="A97" s="59">
        <f t="shared" ca="1" si="7"/>
        <v>36665</v>
      </c>
      <c r="B97" s="86">
        <v>12986</v>
      </c>
    </row>
    <row r="98" spans="1:2" x14ac:dyDescent="0.3">
      <c r="A98" s="59">
        <f t="shared" ca="1" si="7"/>
        <v>65741</v>
      </c>
      <c r="B98" s="86">
        <v>2522</v>
      </c>
    </row>
    <row r="99" spans="1:2" x14ac:dyDescent="0.3">
      <c r="A99" s="59">
        <f t="shared" ca="1" si="7"/>
        <v>30314</v>
      </c>
      <c r="B99" s="86">
        <v>24901</v>
      </c>
    </row>
    <row r="100" spans="1:2" x14ac:dyDescent="0.3">
      <c r="A100" s="59">
        <f t="shared" ca="1" si="7"/>
        <v>3847</v>
      </c>
      <c r="B100" s="86">
        <v>28170</v>
      </c>
    </row>
    <row r="101" spans="1:2" x14ac:dyDescent="0.3">
      <c r="A101" s="59">
        <f t="shared" ca="1" si="7"/>
        <v>1217</v>
      </c>
      <c r="B101" s="86">
        <v>27541</v>
      </c>
    </row>
    <row r="102" spans="1:2" ht="17.25" thickBot="1" x14ac:dyDescent="0.35">
      <c r="A102" s="59">
        <f t="shared" ca="1" si="7"/>
        <v>9574</v>
      </c>
      <c r="B102" s="87">
        <v>7006</v>
      </c>
    </row>
  </sheetData>
  <conditionalFormatting sqref="J5:J15">
    <cfRule type="expression" dxfId="12" priority="3">
      <formula>$J5=FALSE</formula>
    </cfRule>
  </conditionalFormatting>
  <conditionalFormatting sqref="K5:K15">
    <cfRule type="expression" dxfId="11" priority="2">
      <formula>$J5=FALSE</formula>
    </cfRule>
  </conditionalFormatting>
  <conditionalFormatting sqref="L5:L15">
    <cfRule type="expression" dxfId="10" priority="1">
      <formula>$J5=FALSE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102"/>
  <sheetViews>
    <sheetView showGridLines="0" topLeftCell="A9" zoomScale="175" zoomScaleNormal="175" workbookViewId="0">
      <selection activeCell="A9" sqref="A1:XFD1048576"/>
    </sheetView>
  </sheetViews>
  <sheetFormatPr defaultRowHeight="16.5" x14ac:dyDescent="0.3"/>
  <cols>
    <col min="1" max="2" width="12.85546875" style="15" customWidth="1"/>
    <col min="3" max="3" width="6" style="15" customWidth="1"/>
    <col min="4" max="4" width="10.42578125" style="15" customWidth="1"/>
    <col min="5" max="5" width="14" style="15" customWidth="1"/>
    <col min="6" max="6" width="12.42578125" style="15" customWidth="1"/>
    <col min="7" max="7" width="12.85546875" style="15" bestFit="1" customWidth="1"/>
    <col min="8" max="8" width="6.42578125" style="15" customWidth="1"/>
    <col min="9" max="9" width="10.5703125" style="15" bestFit="1" customWidth="1"/>
    <col min="10" max="10" width="12.5703125" style="15" customWidth="1"/>
    <col min="11" max="12" width="13.5703125" style="15" customWidth="1"/>
    <col min="13" max="13" width="5.7109375" style="16" customWidth="1"/>
    <col min="14" max="14" width="4.5703125" style="15" customWidth="1"/>
    <col min="15" max="15" width="3.85546875" style="15" customWidth="1"/>
    <col min="16" max="16" width="7.140625" style="15" customWidth="1"/>
    <col min="17" max="17" width="6.28515625" style="15" customWidth="1"/>
    <col min="18" max="18" width="5.140625" style="15" customWidth="1"/>
    <col min="19" max="19" width="6" style="15" customWidth="1"/>
    <col min="20" max="16384" width="9.140625" style="15"/>
  </cols>
  <sheetData>
    <row r="1" spans="1:21" ht="17.25" thickBot="1" x14ac:dyDescent="0.35">
      <c r="A1" s="15" t="s">
        <v>6</v>
      </c>
      <c r="M1" s="60"/>
      <c r="N1" s="60"/>
      <c r="O1" s="60"/>
      <c r="P1" s="60"/>
      <c r="Q1" s="60"/>
      <c r="R1" s="60"/>
      <c r="S1" s="60"/>
    </row>
    <row r="2" spans="1:21" ht="13.5" customHeight="1" thickBot="1" x14ac:dyDescent="0.35">
      <c r="A2" s="89"/>
      <c r="B2" s="90"/>
      <c r="I2" s="91" t="s">
        <v>10</v>
      </c>
      <c r="J2" s="92" t="s">
        <v>11</v>
      </c>
      <c r="K2" s="93"/>
      <c r="N2" s="16"/>
      <c r="O2" s="16"/>
      <c r="P2" s="16"/>
      <c r="Q2" s="16"/>
      <c r="R2" s="16"/>
      <c r="S2" s="16"/>
    </row>
    <row r="3" spans="1:21" ht="17.25" thickBot="1" x14ac:dyDescent="0.35">
      <c r="A3" s="12">
        <f ca="1">'2.1 NumberOfBinsHisto'!A4</f>
        <v>52567</v>
      </c>
      <c r="B3" s="22">
        <f>'2.1 NumberOfBinsHisto'!B4</f>
        <v>42285</v>
      </c>
      <c r="D3" s="62" t="s">
        <v>12</v>
      </c>
      <c r="E3" s="64">
        <f>COUNT(B3:B102)</f>
        <v>100</v>
      </c>
      <c r="I3" s="94">
        <f>VLOOKUP("stop",E12:F18,2,0)</f>
        <v>7</v>
      </c>
      <c r="J3" s="127">
        <f>INT(E8/I3)</f>
        <v>11857</v>
      </c>
      <c r="K3" s="96"/>
      <c r="L3" s="19">
        <f>INT(J3)</f>
        <v>11857</v>
      </c>
      <c r="M3" s="97" t="str">
        <f ca="1">_xlfn.FORMULATEXT(L3)</f>
        <v>=INT(J3)</v>
      </c>
      <c r="N3" s="16"/>
      <c r="O3" s="16"/>
      <c r="P3" s="16"/>
      <c r="Q3" s="16"/>
      <c r="R3" s="16"/>
      <c r="S3" s="16"/>
    </row>
    <row r="4" spans="1:21" ht="17.25" thickBot="1" x14ac:dyDescent="0.35">
      <c r="A4" s="12">
        <f ca="1">'2.1 NumberOfBinsHisto'!A5</f>
        <v>33598</v>
      </c>
      <c r="B4" s="22">
        <f>'2.1 NumberOfBinsHisto'!B5</f>
        <v>67472</v>
      </c>
      <c r="D4" s="65" t="s">
        <v>3</v>
      </c>
      <c r="E4" s="67">
        <f>MIN($B$3:$B$95)</f>
        <v>1009</v>
      </c>
      <c r="I4" s="98"/>
      <c r="J4" s="125" t="s">
        <v>7</v>
      </c>
      <c r="K4" s="100" t="s">
        <v>8</v>
      </c>
      <c r="L4" s="19">
        <f>LEN(L3)</f>
        <v>5</v>
      </c>
      <c r="M4" s="97" t="str">
        <f t="shared" ref="M4:M6" ca="1" si="0">_xlfn.FORMULATEXT(L4)</f>
        <v>=LEN(L3)</v>
      </c>
      <c r="N4" s="60"/>
      <c r="O4" s="60"/>
      <c r="P4" s="60"/>
      <c r="Q4" s="60"/>
      <c r="R4" s="60"/>
      <c r="S4" s="60"/>
    </row>
    <row r="5" spans="1:21" x14ac:dyDescent="0.3">
      <c r="A5" s="12">
        <f ca="1">'2.1 NumberOfBinsHisto'!A6</f>
        <v>45077</v>
      </c>
      <c r="B5" s="22">
        <f>'2.1 NumberOfBinsHisto'!B6</f>
        <v>46901</v>
      </c>
      <c r="D5" s="65" t="s">
        <v>2</v>
      </c>
      <c r="E5" s="67">
        <f>MAX($B$3:$B$95)</f>
        <v>84014</v>
      </c>
      <c r="I5" s="106" t="b">
        <f>J5&lt;$E$5</f>
        <v>1</v>
      </c>
      <c r="J5" s="107">
        <f>E4</f>
        <v>1009</v>
      </c>
      <c r="K5" s="106">
        <f t="shared" ref="K5:K15" si="1">J5+$J$3</f>
        <v>12866</v>
      </c>
      <c r="L5" s="19">
        <f>L4-1</f>
        <v>4</v>
      </c>
      <c r="M5" s="97" t="str">
        <f t="shared" ca="1" si="0"/>
        <v>=L4-1</v>
      </c>
    </row>
    <row r="6" spans="1:21" x14ac:dyDescent="0.3">
      <c r="A6" s="12">
        <f ca="1">'2.1 NumberOfBinsHisto'!A7</f>
        <v>22297</v>
      </c>
      <c r="B6" s="22">
        <f>'2.1 NumberOfBinsHisto'!B7</f>
        <v>60678</v>
      </c>
      <c r="D6" s="65" t="s">
        <v>0</v>
      </c>
      <c r="E6" s="68">
        <f>ROUND(AVERAGE($B$3:$B$95),2)</f>
        <v>32054.31</v>
      </c>
      <c r="I6" s="106" t="b">
        <f t="shared" ref="I6:I15" si="2">J6&lt;$E$5</f>
        <v>1</v>
      </c>
      <c r="J6" s="107">
        <f>K5</f>
        <v>12866</v>
      </c>
      <c r="K6" s="106">
        <f t="shared" si="1"/>
        <v>24723</v>
      </c>
      <c r="L6" s="19">
        <f>ROUND(L3,-L5)</f>
        <v>10000</v>
      </c>
      <c r="M6" s="97" t="str">
        <f t="shared" ca="1" si="0"/>
        <v>=ROUND(L3,-L5)</v>
      </c>
    </row>
    <row r="7" spans="1:21" x14ac:dyDescent="0.3">
      <c r="A7" s="12">
        <f ca="1">'2.1 NumberOfBinsHisto'!A8</f>
        <v>72394</v>
      </c>
      <c r="B7" s="22">
        <f>'2.1 NumberOfBinsHisto'!B8</f>
        <v>24544</v>
      </c>
      <c r="D7" s="65" t="s">
        <v>1</v>
      </c>
      <c r="E7" s="67">
        <f>MEDIAN($B$3:$B$95)</f>
        <v>28045</v>
      </c>
      <c r="I7" s="106" t="b">
        <f t="shared" si="2"/>
        <v>1</v>
      </c>
      <c r="J7" s="107">
        <f t="shared" ref="J7:J15" si="3">K6</f>
        <v>24723</v>
      </c>
      <c r="K7" s="106">
        <f t="shared" si="1"/>
        <v>36580</v>
      </c>
    </row>
    <row r="8" spans="1:21" x14ac:dyDescent="0.3">
      <c r="A8" s="12">
        <f ca="1">'2.1 NumberOfBinsHisto'!A9</f>
        <v>50501</v>
      </c>
      <c r="B8" s="22">
        <f>'2.1 NumberOfBinsHisto'!B9</f>
        <v>10713</v>
      </c>
      <c r="D8" s="65" t="s">
        <v>5</v>
      </c>
      <c r="E8" s="67">
        <f>E5-E4</f>
        <v>83005</v>
      </c>
      <c r="I8" s="106" t="b">
        <f t="shared" si="2"/>
        <v>1</v>
      </c>
      <c r="J8" s="107">
        <f t="shared" si="3"/>
        <v>36580</v>
      </c>
      <c r="K8" s="106">
        <f t="shared" si="1"/>
        <v>48437</v>
      </c>
      <c r="Q8" s="16"/>
      <c r="R8" s="16"/>
      <c r="S8" s="16"/>
      <c r="T8" s="16"/>
      <c r="U8" s="16"/>
    </row>
    <row r="9" spans="1:21" ht="17.25" thickBot="1" x14ac:dyDescent="0.35">
      <c r="A9" s="12">
        <f ca="1">'2.1 NumberOfBinsHisto'!A10</f>
        <v>607</v>
      </c>
      <c r="B9" s="22">
        <f>'2.1 NumberOfBinsHisto'!B10</f>
        <v>1803</v>
      </c>
      <c r="D9" s="69" t="s">
        <v>4</v>
      </c>
      <c r="E9" s="71">
        <f>COUNT(B3:B102)</f>
        <v>100</v>
      </c>
      <c r="I9" s="106" t="b">
        <f t="shared" si="2"/>
        <v>1</v>
      </c>
      <c r="J9" s="107">
        <f t="shared" si="3"/>
        <v>48437</v>
      </c>
      <c r="K9" s="106">
        <f t="shared" si="1"/>
        <v>60294</v>
      </c>
    </row>
    <row r="10" spans="1:21" ht="17.25" thickBot="1" x14ac:dyDescent="0.35">
      <c r="A10" s="12">
        <f ca="1">'2.1 NumberOfBinsHisto'!A11</f>
        <v>46595</v>
      </c>
      <c r="B10" s="22">
        <f>'2.1 NumberOfBinsHisto'!B11</f>
        <v>31659</v>
      </c>
      <c r="I10" s="106" t="b">
        <f t="shared" si="2"/>
        <v>1</v>
      </c>
      <c r="J10" s="107">
        <f t="shared" si="3"/>
        <v>60294</v>
      </c>
      <c r="K10" s="106">
        <f t="shared" si="1"/>
        <v>72151</v>
      </c>
    </row>
    <row r="11" spans="1:21" ht="18.75" thickBot="1" x14ac:dyDescent="0.35">
      <c r="A11" s="12">
        <f ca="1">'2.1 NumberOfBinsHisto'!A12</f>
        <v>16115</v>
      </c>
      <c r="B11" s="22">
        <f>'2.1 NumberOfBinsHisto'!B12</f>
        <v>45655</v>
      </c>
      <c r="E11" s="72" t="s">
        <v>14</v>
      </c>
      <c r="F11" s="73" t="s">
        <v>9</v>
      </c>
      <c r="G11" s="72" t="s">
        <v>27</v>
      </c>
      <c r="I11" s="106" t="b">
        <f t="shared" si="2"/>
        <v>1</v>
      </c>
      <c r="J11" s="107">
        <f t="shared" si="3"/>
        <v>72151</v>
      </c>
      <c r="K11" s="106">
        <f t="shared" si="1"/>
        <v>84008</v>
      </c>
    </row>
    <row r="12" spans="1:21" x14ac:dyDescent="0.3">
      <c r="A12" s="12">
        <f ca="1">'2.1 NumberOfBinsHisto'!A13</f>
        <v>63250</v>
      </c>
      <c r="B12" s="22">
        <f>'2.1 NumberOfBinsHisto'!B13</f>
        <v>20628</v>
      </c>
      <c r="E12" s="75" t="str">
        <f t="shared" ref="E12:E18" si="4">IF(G12&gt;$E$9,"Stop","Continue")</f>
        <v>Continue</v>
      </c>
      <c r="F12" s="116">
        <v>4</v>
      </c>
      <c r="G12" s="75">
        <f t="shared" ref="G12:G18" si="5">2^F12</f>
        <v>16</v>
      </c>
      <c r="I12" s="106" t="b">
        <f t="shared" si="2"/>
        <v>1</v>
      </c>
      <c r="J12" s="107">
        <f t="shared" si="3"/>
        <v>84008</v>
      </c>
      <c r="K12" s="106">
        <f t="shared" si="1"/>
        <v>95865</v>
      </c>
      <c r="P12" s="78"/>
      <c r="Q12" s="78"/>
    </row>
    <row r="13" spans="1:21" x14ac:dyDescent="0.3">
      <c r="A13" s="12">
        <f ca="1">'2.1 NumberOfBinsHisto'!A14</f>
        <v>53032</v>
      </c>
      <c r="B13" s="22">
        <f>'2.1 NumberOfBinsHisto'!B14</f>
        <v>17786</v>
      </c>
      <c r="E13" s="77" t="str">
        <f t="shared" si="4"/>
        <v>Continue</v>
      </c>
      <c r="F13" s="117">
        <v>5</v>
      </c>
      <c r="G13" s="77">
        <f t="shared" si="5"/>
        <v>32</v>
      </c>
      <c r="I13" s="106" t="b">
        <f t="shared" si="2"/>
        <v>0</v>
      </c>
      <c r="J13" s="107">
        <f t="shared" si="3"/>
        <v>95865</v>
      </c>
      <c r="K13" s="106">
        <f t="shared" si="1"/>
        <v>107722</v>
      </c>
    </row>
    <row r="14" spans="1:21" x14ac:dyDescent="0.3">
      <c r="A14" s="12">
        <f ca="1">'2.1 NumberOfBinsHisto'!A15</f>
        <v>68203</v>
      </c>
      <c r="B14" s="22">
        <f>'2.1 NumberOfBinsHisto'!B15</f>
        <v>28311</v>
      </c>
      <c r="E14" s="77" t="str">
        <f t="shared" si="4"/>
        <v>Continue</v>
      </c>
      <c r="F14" s="117">
        <v>6</v>
      </c>
      <c r="G14" s="77">
        <f t="shared" si="5"/>
        <v>64</v>
      </c>
      <c r="I14" s="106" t="b">
        <f t="shared" si="2"/>
        <v>0</v>
      </c>
      <c r="J14" s="107">
        <f t="shared" si="3"/>
        <v>107722</v>
      </c>
      <c r="K14" s="106">
        <f t="shared" si="1"/>
        <v>119579</v>
      </c>
    </row>
    <row r="15" spans="1:21" x14ac:dyDescent="0.3">
      <c r="A15" s="12">
        <f ca="1">'2.1 NumberOfBinsHisto'!A16</f>
        <v>37220</v>
      </c>
      <c r="B15" s="22">
        <f>'2.1 NumberOfBinsHisto'!B16</f>
        <v>29426</v>
      </c>
      <c r="E15" s="77" t="str">
        <f t="shared" si="4"/>
        <v>Stop</v>
      </c>
      <c r="F15" s="117">
        <v>7</v>
      </c>
      <c r="G15" s="77">
        <f t="shared" si="5"/>
        <v>128</v>
      </c>
      <c r="I15" s="106" t="b">
        <f t="shared" si="2"/>
        <v>0</v>
      </c>
      <c r="J15" s="107">
        <f t="shared" si="3"/>
        <v>119579</v>
      </c>
      <c r="K15" s="106">
        <f t="shared" si="1"/>
        <v>131436</v>
      </c>
    </row>
    <row r="16" spans="1:21" x14ac:dyDescent="0.3">
      <c r="A16" s="12">
        <f ca="1">'2.1 NumberOfBinsHisto'!A17</f>
        <v>33017</v>
      </c>
      <c r="B16" s="22">
        <f>'2.1 NumberOfBinsHisto'!B17</f>
        <v>7451</v>
      </c>
      <c r="E16" s="77" t="str">
        <f t="shared" si="4"/>
        <v>Stop</v>
      </c>
      <c r="F16" s="117">
        <v>8</v>
      </c>
      <c r="G16" s="77">
        <f t="shared" si="5"/>
        <v>256</v>
      </c>
    </row>
    <row r="17" spans="1:7" x14ac:dyDescent="0.3">
      <c r="A17" s="12">
        <f ca="1">'2.1 NumberOfBinsHisto'!A18</f>
        <v>12485</v>
      </c>
      <c r="B17" s="22">
        <f>'2.1 NumberOfBinsHisto'!B18</f>
        <v>1059</v>
      </c>
      <c r="E17" s="77" t="str">
        <f t="shared" si="4"/>
        <v>Stop</v>
      </c>
      <c r="F17" s="117">
        <v>9</v>
      </c>
      <c r="G17" s="77">
        <f t="shared" si="5"/>
        <v>512</v>
      </c>
    </row>
    <row r="18" spans="1:7" ht="17.25" thickBot="1" x14ac:dyDescent="0.35">
      <c r="A18" s="12">
        <f ca="1">'2.1 NumberOfBinsHisto'!A19</f>
        <v>8049</v>
      </c>
      <c r="B18" s="22">
        <f>'2.1 NumberOfBinsHisto'!B19</f>
        <v>5439</v>
      </c>
      <c r="E18" s="79" t="str">
        <f t="shared" si="4"/>
        <v>Stop</v>
      </c>
      <c r="F18" s="124">
        <v>10</v>
      </c>
      <c r="G18" s="79">
        <f t="shared" si="5"/>
        <v>1024</v>
      </c>
    </row>
    <row r="19" spans="1:7" x14ac:dyDescent="0.3">
      <c r="A19" s="12">
        <f ca="1">'2.1 NumberOfBinsHisto'!A20</f>
        <v>50863</v>
      </c>
      <c r="B19" s="22">
        <f>'2.1 NumberOfBinsHisto'!B20</f>
        <v>14393</v>
      </c>
    </row>
    <row r="20" spans="1:7" x14ac:dyDescent="0.3">
      <c r="A20" s="12">
        <f ca="1">'2.1 NumberOfBinsHisto'!A21</f>
        <v>22803</v>
      </c>
      <c r="B20" s="22">
        <f>'2.1 NumberOfBinsHisto'!B21</f>
        <v>84014</v>
      </c>
    </row>
    <row r="21" spans="1:7" x14ac:dyDescent="0.3">
      <c r="A21" s="12">
        <f ca="1">'2.1 NumberOfBinsHisto'!A22</f>
        <v>43407</v>
      </c>
      <c r="B21" s="22">
        <f>'2.1 NumberOfBinsHisto'!B22</f>
        <v>23544</v>
      </c>
    </row>
    <row r="22" spans="1:7" ht="16.5" customHeight="1" x14ac:dyDescent="0.3">
      <c r="A22" s="12">
        <f ca="1">'2.1 NumberOfBinsHisto'!A23</f>
        <v>4955</v>
      </c>
      <c r="B22" s="22">
        <f>'2.1 NumberOfBinsHisto'!B23</f>
        <v>8302</v>
      </c>
    </row>
    <row r="23" spans="1:7" x14ac:dyDescent="0.3">
      <c r="A23" s="12">
        <f ca="1">'2.1 NumberOfBinsHisto'!A24</f>
        <v>24272</v>
      </c>
      <c r="B23" s="22">
        <f>'2.1 NumberOfBinsHisto'!B24</f>
        <v>7326</v>
      </c>
    </row>
    <row r="24" spans="1:7" x14ac:dyDescent="0.3">
      <c r="A24" s="12">
        <f ca="1">'2.1 NumberOfBinsHisto'!A25</f>
        <v>66266</v>
      </c>
      <c r="B24" s="22">
        <f>'2.1 NumberOfBinsHisto'!B25</f>
        <v>6749</v>
      </c>
    </row>
    <row r="25" spans="1:7" x14ac:dyDescent="0.3">
      <c r="A25" s="12">
        <f ca="1">'2.1 NumberOfBinsHisto'!A26</f>
        <v>74832</v>
      </c>
      <c r="B25" s="22">
        <f>'2.1 NumberOfBinsHisto'!B26</f>
        <v>9936</v>
      </c>
    </row>
    <row r="26" spans="1:7" x14ac:dyDescent="0.3">
      <c r="A26" s="12">
        <f ca="1">'2.1 NumberOfBinsHisto'!A27</f>
        <v>2497</v>
      </c>
      <c r="B26" s="22">
        <f>'2.1 NumberOfBinsHisto'!B27</f>
        <v>1009</v>
      </c>
    </row>
    <row r="27" spans="1:7" x14ac:dyDescent="0.3">
      <c r="A27" s="12">
        <f ca="1">'2.1 NumberOfBinsHisto'!A28</f>
        <v>80815</v>
      </c>
      <c r="B27" s="22">
        <f>'2.1 NumberOfBinsHisto'!B28</f>
        <v>48248</v>
      </c>
    </row>
    <row r="28" spans="1:7" x14ac:dyDescent="0.3">
      <c r="A28" s="12">
        <f ca="1">'2.1 NumberOfBinsHisto'!A29</f>
        <v>41329</v>
      </c>
      <c r="B28" s="22">
        <f>'2.1 NumberOfBinsHisto'!B29</f>
        <v>18589</v>
      </c>
    </row>
    <row r="29" spans="1:7" x14ac:dyDescent="0.3">
      <c r="A29" s="12">
        <f ca="1">'2.1 NumberOfBinsHisto'!A30</f>
        <v>79329</v>
      </c>
      <c r="B29" s="22">
        <f>'2.1 NumberOfBinsHisto'!B30</f>
        <v>47963</v>
      </c>
    </row>
    <row r="30" spans="1:7" x14ac:dyDescent="0.3">
      <c r="A30" s="12">
        <f ca="1">'2.1 NumberOfBinsHisto'!A31</f>
        <v>75259</v>
      </c>
      <c r="B30" s="22">
        <f>'2.1 NumberOfBinsHisto'!B31</f>
        <v>22037</v>
      </c>
    </row>
    <row r="31" spans="1:7" x14ac:dyDescent="0.3">
      <c r="A31" s="12">
        <f ca="1">'2.1 NumberOfBinsHisto'!A32</f>
        <v>85896</v>
      </c>
      <c r="B31" s="22">
        <f>'2.1 NumberOfBinsHisto'!B32</f>
        <v>13611</v>
      </c>
    </row>
    <row r="32" spans="1:7" x14ac:dyDescent="0.3">
      <c r="A32" s="12">
        <f ca="1">'2.1 NumberOfBinsHisto'!A33</f>
        <v>18914</v>
      </c>
      <c r="B32" s="22">
        <f>'2.1 NumberOfBinsHisto'!B33</f>
        <v>13401</v>
      </c>
    </row>
    <row r="33" spans="1:2" x14ac:dyDescent="0.3">
      <c r="A33" s="12">
        <f ca="1">'2.1 NumberOfBinsHisto'!A34</f>
        <v>30781</v>
      </c>
      <c r="B33" s="22">
        <f>'2.1 NumberOfBinsHisto'!B34</f>
        <v>69399</v>
      </c>
    </row>
    <row r="34" spans="1:2" x14ac:dyDescent="0.3">
      <c r="A34" s="12">
        <f ca="1">'2.1 NumberOfBinsHisto'!A35</f>
        <v>66612</v>
      </c>
      <c r="B34" s="22">
        <f>'2.1 NumberOfBinsHisto'!B35</f>
        <v>20326</v>
      </c>
    </row>
    <row r="35" spans="1:2" x14ac:dyDescent="0.3">
      <c r="A35" s="12">
        <f ca="1">'2.1 NumberOfBinsHisto'!A36</f>
        <v>70623</v>
      </c>
      <c r="B35" s="22">
        <f>'2.1 NumberOfBinsHisto'!B36</f>
        <v>64651</v>
      </c>
    </row>
    <row r="36" spans="1:2" x14ac:dyDescent="0.3">
      <c r="A36" s="12">
        <f ca="1">'2.1 NumberOfBinsHisto'!A37</f>
        <v>74128</v>
      </c>
      <c r="B36" s="22">
        <f>'2.1 NumberOfBinsHisto'!B37</f>
        <v>35849</v>
      </c>
    </row>
    <row r="37" spans="1:2" x14ac:dyDescent="0.3">
      <c r="A37" s="12">
        <f ca="1">'2.1 NumberOfBinsHisto'!A38</f>
        <v>12042</v>
      </c>
      <c r="B37" s="22">
        <f>'2.1 NumberOfBinsHisto'!B38</f>
        <v>25057</v>
      </c>
    </row>
    <row r="38" spans="1:2" x14ac:dyDescent="0.3">
      <c r="A38" s="12">
        <f ca="1">'2.1 NumberOfBinsHisto'!A39</f>
        <v>39807</v>
      </c>
      <c r="B38" s="22">
        <f>'2.1 NumberOfBinsHisto'!B39</f>
        <v>50809</v>
      </c>
    </row>
    <row r="39" spans="1:2" x14ac:dyDescent="0.3">
      <c r="A39" s="12">
        <f ca="1">'2.1 NumberOfBinsHisto'!A40</f>
        <v>92259</v>
      </c>
      <c r="B39" s="22">
        <f>'2.1 NumberOfBinsHisto'!B40</f>
        <v>36614</v>
      </c>
    </row>
    <row r="40" spans="1:2" x14ac:dyDescent="0.3">
      <c r="A40" s="12">
        <f ca="1">'2.1 NumberOfBinsHisto'!A41</f>
        <v>58594</v>
      </c>
      <c r="B40" s="22">
        <f>'2.1 NumberOfBinsHisto'!B41</f>
        <v>22939</v>
      </c>
    </row>
    <row r="41" spans="1:2" x14ac:dyDescent="0.3">
      <c r="A41" s="12">
        <f ca="1">'2.1 NumberOfBinsHisto'!A42</f>
        <v>15507</v>
      </c>
      <c r="B41" s="22">
        <f>'2.1 NumberOfBinsHisto'!B42</f>
        <v>73090</v>
      </c>
    </row>
    <row r="42" spans="1:2" x14ac:dyDescent="0.3">
      <c r="A42" s="12">
        <f ca="1">'2.1 NumberOfBinsHisto'!A43</f>
        <v>13500</v>
      </c>
      <c r="B42" s="22">
        <f>'2.1 NumberOfBinsHisto'!B43</f>
        <v>3742</v>
      </c>
    </row>
    <row r="43" spans="1:2" x14ac:dyDescent="0.3">
      <c r="A43" s="12">
        <f ca="1">'2.1 NumberOfBinsHisto'!A44</f>
        <v>83842</v>
      </c>
      <c r="B43" s="22">
        <f>'2.1 NumberOfBinsHisto'!B44</f>
        <v>32812</v>
      </c>
    </row>
    <row r="44" spans="1:2" x14ac:dyDescent="0.3">
      <c r="A44" s="12">
        <f ca="1">'2.1 NumberOfBinsHisto'!A45</f>
        <v>79091</v>
      </c>
      <c r="B44" s="22">
        <f>'2.1 NumberOfBinsHisto'!B45</f>
        <v>59293</v>
      </c>
    </row>
    <row r="45" spans="1:2" x14ac:dyDescent="0.3">
      <c r="A45" s="12">
        <f ca="1">'2.1 NumberOfBinsHisto'!A46</f>
        <v>61985</v>
      </c>
      <c r="B45" s="22">
        <f>'2.1 NumberOfBinsHisto'!B46</f>
        <v>33165</v>
      </c>
    </row>
    <row r="46" spans="1:2" x14ac:dyDescent="0.3">
      <c r="A46" s="12">
        <f ca="1">'2.1 NumberOfBinsHisto'!A47</f>
        <v>67969</v>
      </c>
      <c r="B46" s="22">
        <f>'2.1 NumberOfBinsHisto'!B47</f>
        <v>18108</v>
      </c>
    </row>
    <row r="47" spans="1:2" x14ac:dyDescent="0.3">
      <c r="A47" s="12">
        <f ca="1">'2.1 NumberOfBinsHisto'!A48</f>
        <v>8527</v>
      </c>
      <c r="B47" s="22">
        <f>'2.1 NumberOfBinsHisto'!B48</f>
        <v>17076</v>
      </c>
    </row>
    <row r="48" spans="1:2" x14ac:dyDescent="0.3">
      <c r="A48" s="12">
        <f ca="1">'2.1 NumberOfBinsHisto'!A49</f>
        <v>40570</v>
      </c>
      <c r="B48" s="22">
        <f>'2.1 NumberOfBinsHisto'!B49</f>
        <v>39871</v>
      </c>
    </row>
    <row r="49" spans="1:2" x14ac:dyDescent="0.3">
      <c r="A49" s="12">
        <f ca="1">'2.1 NumberOfBinsHisto'!A50</f>
        <v>29943</v>
      </c>
      <c r="B49" s="22">
        <f>'2.1 NumberOfBinsHisto'!B50</f>
        <v>19533</v>
      </c>
    </row>
    <row r="50" spans="1:2" x14ac:dyDescent="0.3">
      <c r="A50" s="12">
        <f ca="1">'2.1 NumberOfBinsHisto'!A51</f>
        <v>41192</v>
      </c>
      <c r="B50" s="22">
        <f>'2.1 NumberOfBinsHisto'!B51</f>
        <v>26519</v>
      </c>
    </row>
    <row r="51" spans="1:2" x14ac:dyDescent="0.3">
      <c r="A51" s="12">
        <f ca="1">'2.1 NumberOfBinsHisto'!A52</f>
        <v>21843</v>
      </c>
      <c r="B51" s="22">
        <f>'2.1 NumberOfBinsHisto'!B52</f>
        <v>58364</v>
      </c>
    </row>
    <row r="52" spans="1:2" x14ac:dyDescent="0.3">
      <c r="A52" s="12">
        <f ca="1">'2.1 NumberOfBinsHisto'!A53</f>
        <v>8750</v>
      </c>
      <c r="B52" s="22">
        <f>'2.1 NumberOfBinsHisto'!B53</f>
        <v>43370</v>
      </c>
    </row>
    <row r="53" spans="1:2" x14ac:dyDescent="0.3">
      <c r="A53" s="12">
        <f ca="1">'2.1 NumberOfBinsHisto'!A54</f>
        <v>27493</v>
      </c>
      <c r="B53" s="22">
        <f>'2.1 NumberOfBinsHisto'!B54</f>
        <v>29221</v>
      </c>
    </row>
    <row r="54" spans="1:2" x14ac:dyDescent="0.3">
      <c r="A54" s="12">
        <f ca="1">'2.1 NumberOfBinsHisto'!A55</f>
        <v>28953</v>
      </c>
      <c r="B54" s="22">
        <f>'2.1 NumberOfBinsHisto'!B55</f>
        <v>5640</v>
      </c>
    </row>
    <row r="55" spans="1:2" x14ac:dyDescent="0.3">
      <c r="A55" s="12">
        <f ca="1">'2.1 NumberOfBinsHisto'!A56</f>
        <v>21714</v>
      </c>
      <c r="B55" s="22">
        <f>'2.1 NumberOfBinsHisto'!B56</f>
        <v>83805</v>
      </c>
    </row>
    <row r="56" spans="1:2" x14ac:dyDescent="0.3">
      <c r="A56" s="12">
        <f ca="1">'2.1 NumberOfBinsHisto'!A57</f>
        <v>19454</v>
      </c>
      <c r="B56" s="22">
        <f>'2.1 NumberOfBinsHisto'!B57</f>
        <v>35374</v>
      </c>
    </row>
    <row r="57" spans="1:2" x14ac:dyDescent="0.3">
      <c r="A57" s="12">
        <f ca="1">'2.1 NumberOfBinsHisto'!A58</f>
        <v>10943</v>
      </c>
      <c r="B57" s="22">
        <f>'2.1 NumberOfBinsHisto'!B58</f>
        <v>63390</v>
      </c>
    </row>
    <row r="58" spans="1:2" x14ac:dyDescent="0.3">
      <c r="A58" s="12">
        <f ca="1">'2.1 NumberOfBinsHisto'!A59</f>
        <v>52944</v>
      </c>
      <c r="B58" s="22">
        <f>'2.1 NumberOfBinsHisto'!B59</f>
        <v>9497</v>
      </c>
    </row>
    <row r="59" spans="1:2" x14ac:dyDescent="0.3">
      <c r="A59" s="12">
        <f ca="1">'2.1 NumberOfBinsHisto'!A60</f>
        <v>17494</v>
      </c>
      <c r="B59" s="22">
        <f>'2.1 NumberOfBinsHisto'!B60</f>
        <v>2921</v>
      </c>
    </row>
    <row r="60" spans="1:2" x14ac:dyDescent="0.3">
      <c r="A60" s="12">
        <f ca="1">'2.1 NumberOfBinsHisto'!A61</f>
        <v>39892</v>
      </c>
      <c r="B60" s="22">
        <f>'2.1 NumberOfBinsHisto'!B61</f>
        <v>1239</v>
      </c>
    </row>
    <row r="61" spans="1:2" x14ac:dyDescent="0.3">
      <c r="A61" s="12">
        <f ca="1">'2.1 NumberOfBinsHisto'!A62</f>
        <v>27448</v>
      </c>
      <c r="B61" s="22">
        <f>'2.1 NumberOfBinsHisto'!B62</f>
        <v>19379</v>
      </c>
    </row>
    <row r="62" spans="1:2" x14ac:dyDescent="0.3">
      <c r="A62" s="12">
        <f ca="1">'2.1 NumberOfBinsHisto'!A63</f>
        <v>51935</v>
      </c>
      <c r="B62" s="22">
        <f>'2.1 NumberOfBinsHisto'!B63</f>
        <v>51818</v>
      </c>
    </row>
    <row r="63" spans="1:2" x14ac:dyDescent="0.3">
      <c r="A63" s="12">
        <f ca="1">'2.1 NumberOfBinsHisto'!A64</f>
        <v>6883</v>
      </c>
      <c r="B63" s="22">
        <f>'2.1 NumberOfBinsHisto'!B64</f>
        <v>18030</v>
      </c>
    </row>
    <row r="64" spans="1:2" x14ac:dyDescent="0.3">
      <c r="A64" s="12">
        <f ca="1">'2.1 NumberOfBinsHisto'!A65</f>
        <v>40401</v>
      </c>
      <c r="B64" s="22">
        <f>'2.1 NumberOfBinsHisto'!B65</f>
        <v>48313</v>
      </c>
    </row>
    <row r="65" spans="1:2" x14ac:dyDescent="0.3">
      <c r="A65" s="12">
        <f ca="1">'2.1 NumberOfBinsHisto'!A66</f>
        <v>81387</v>
      </c>
      <c r="B65" s="22">
        <f>'2.1 NumberOfBinsHisto'!B66</f>
        <v>4595</v>
      </c>
    </row>
    <row r="66" spans="1:2" x14ac:dyDescent="0.3">
      <c r="A66" s="12">
        <f ca="1">'2.1 NumberOfBinsHisto'!A67</f>
        <v>41266</v>
      </c>
      <c r="B66" s="22">
        <f>'2.1 NumberOfBinsHisto'!B67</f>
        <v>64903</v>
      </c>
    </row>
    <row r="67" spans="1:2" x14ac:dyDescent="0.3">
      <c r="A67" s="12">
        <f ca="1">'2.1 NumberOfBinsHisto'!A68</f>
        <v>45717</v>
      </c>
      <c r="B67" s="22">
        <f>'2.1 NumberOfBinsHisto'!B68</f>
        <v>38435</v>
      </c>
    </row>
    <row r="68" spans="1:2" x14ac:dyDescent="0.3">
      <c r="A68" s="12">
        <f ca="1">'2.1 NumberOfBinsHisto'!A69</f>
        <v>53142</v>
      </c>
      <c r="B68" s="22">
        <f>'2.1 NumberOfBinsHisto'!B69</f>
        <v>55776</v>
      </c>
    </row>
    <row r="69" spans="1:2" x14ac:dyDescent="0.3">
      <c r="A69" s="12">
        <f ca="1">'2.1 NumberOfBinsHisto'!A70</f>
        <v>46630</v>
      </c>
      <c r="B69" s="22">
        <f>'2.1 NumberOfBinsHisto'!B70</f>
        <v>45909</v>
      </c>
    </row>
    <row r="70" spans="1:2" x14ac:dyDescent="0.3">
      <c r="A70" s="12">
        <f ca="1">'2.1 NumberOfBinsHisto'!A71</f>
        <v>31223</v>
      </c>
      <c r="B70" s="22">
        <f>'2.1 NumberOfBinsHisto'!B71</f>
        <v>59423</v>
      </c>
    </row>
    <row r="71" spans="1:2" x14ac:dyDescent="0.3">
      <c r="A71" s="12">
        <f ca="1">'2.1 NumberOfBinsHisto'!A72</f>
        <v>19320</v>
      </c>
      <c r="B71" s="22">
        <f>'2.1 NumberOfBinsHisto'!B72</f>
        <v>2965</v>
      </c>
    </row>
    <row r="72" spans="1:2" x14ac:dyDescent="0.3">
      <c r="A72" s="12">
        <f ca="1">'2.1 NumberOfBinsHisto'!A73</f>
        <v>7890</v>
      </c>
      <c r="B72" s="22">
        <f>'2.1 NumberOfBinsHisto'!B73</f>
        <v>60516</v>
      </c>
    </row>
    <row r="73" spans="1:2" x14ac:dyDescent="0.3">
      <c r="A73" s="12">
        <f ca="1">'2.1 NumberOfBinsHisto'!A74</f>
        <v>44554</v>
      </c>
      <c r="B73" s="22">
        <f>'2.1 NumberOfBinsHisto'!B74</f>
        <v>15064</v>
      </c>
    </row>
    <row r="74" spans="1:2" x14ac:dyDescent="0.3">
      <c r="A74" s="12">
        <f ca="1">'2.1 NumberOfBinsHisto'!A75</f>
        <v>59857</v>
      </c>
      <c r="B74" s="22">
        <f>'2.1 NumberOfBinsHisto'!B75</f>
        <v>73295</v>
      </c>
    </row>
    <row r="75" spans="1:2" x14ac:dyDescent="0.3">
      <c r="A75" s="12">
        <f ca="1">'2.1 NumberOfBinsHisto'!A76</f>
        <v>10783</v>
      </c>
      <c r="B75" s="22">
        <f>'2.1 NumberOfBinsHisto'!B76</f>
        <v>9075</v>
      </c>
    </row>
    <row r="76" spans="1:2" x14ac:dyDescent="0.3">
      <c r="A76" s="12">
        <f ca="1">'2.1 NumberOfBinsHisto'!A77</f>
        <v>31792</v>
      </c>
      <c r="B76" s="22">
        <f>'2.1 NumberOfBinsHisto'!B77</f>
        <v>35282</v>
      </c>
    </row>
    <row r="77" spans="1:2" x14ac:dyDescent="0.3">
      <c r="A77" s="12">
        <f ca="1">'2.1 NumberOfBinsHisto'!A78</f>
        <v>33330</v>
      </c>
      <c r="B77" s="22">
        <f>'2.1 NumberOfBinsHisto'!B78</f>
        <v>3426</v>
      </c>
    </row>
    <row r="78" spans="1:2" x14ac:dyDescent="0.3">
      <c r="A78" s="12">
        <f ca="1">'2.1 NumberOfBinsHisto'!A79</f>
        <v>33854</v>
      </c>
      <c r="B78" s="22">
        <f>'2.1 NumberOfBinsHisto'!B79</f>
        <v>60945</v>
      </c>
    </row>
    <row r="79" spans="1:2" x14ac:dyDescent="0.3">
      <c r="A79" s="12">
        <f ca="1">'2.1 NumberOfBinsHisto'!A80</f>
        <v>25</v>
      </c>
      <c r="B79" s="22">
        <f>'2.1 NumberOfBinsHisto'!B80</f>
        <v>59278</v>
      </c>
    </row>
    <row r="80" spans="1:2" x14ac:dyDescent="0.3">
      <c r="A80" s="12">
        <f ca="1">'2.1 NumberOfBinsHisto'!A81</f>
        <v>76419</v>
      </c>
      <c r="B80" s="22">
        <f>'2.1 NumberOfBinsHisto'!B81</f>
        <v>15953</v>
      </c>
    </row>
    <row r="81" spans="1:2" x14ac:dyDescent="0.3">
      <c r="A81" s="12">
        <f ca="1">'2.1 NumberOfBinsHisto'!A82</f>
        <v>74758</v>
      </c>
      <c r="B81" s="22">
        <f>'2.1 NumberOfBinsHisto'!B82</f>
        <v>13594</v>
      </c>
    </row>
    <row r="82" spans="1:2" x14ac:dyDescent="0.3">
      <c r="A82" s="12">
        <f ca="1">'2.1 NumberOfBinsHisto'!A83</f>
        <v>1148</v>
      </c>
      <c r="B82" s="22">
        <f>'2.1 NumberOfBinsHisto'!B83</f>
        <v>50606</v>
      </c>
    </row>
    <row r="83" spans="1:2" x14ac:dyDescent="0.3">
      <c r="A83" s="12">
        <f ca="1">'2.1 NumberOfBinsHisto'!A84</f>
        <v>23354</v>
      </c>
      <c r="B83" s="22">
        <f>'2.1 NumberOfBinsHisto'!B84</f>
        <v>21568</v>
      </c>
    </row>
    <row r="84" spans="1:2" x14ac:dyDescent="0.3">
      <c r="A84" s="12">
        <f ca="1">'2.1 NumberOfBinsHisto'!A85</f>
        <v>400</v>
      </c>
      <c r="B84" s="22">
        <f>'2.1 NumberOfBinsHisto'!B85</f>
        <v>29343</v>
      </c>
    </row>
    <row r="85" spans="1:2" x14ac:dyDescent="0.3">
      <c r="A85" s="12">
        <f ca="1">'2.1 NumberOfBinsHisto'!A86</f>
        <v>75430</v>
      </c>
      <c r="B85" s="22">
        <f>'2.1 NumberOfBinsHisto'!B86</f>
        <v>25148</v>
      </c>
    </row>
    <row r="86" spans="1:2" x14ac:dyDescent="0.3">
      <c r="A86" s="12">
        <f ca="1">'2.1 NumberOfBinsHisto'!A87</f>
        <v>73267</v>
      </c>
      <c r="B86" s="22">
        <f>'2.1 NumberOfBinsHisto'!B87</f>
        <v>26945</v>
      </c>
    </row>
    <row r="87" spans="1:2" x14ac:dyDescent="0.3">
      <c r="A87" s="12">
        <f ca="1">'2.1 NumberOfBinsHisto'!A88</f>
        <v>52696</v>
      </c>
      <c r="B87" s="22">
        <f>'2.1 NumberOfBinsHisto'!B88</f>
        <v>28045</v>
      </c>
    </row>
    <row r="88" spans="1:2" x14ac:dyDescent="0.3">
      <c r="A88" s="12">
        <f ca="1">'2.1 NumberOfBinsHisto'!A89</f>
        <v>66295</v>
      </c>
      <c r="B88" s="22">
        <f>'2.1 NumberOfBinsHisto'!B89</f>
        <v>62252</v>
      </c>
    </row>
    <row r="89" spans="1:2" x14ac:dyDescent="0.3">
      <c r="A89" s="12">
        <f ca="1">'2.1 NumberOfBinsHisto'!A90</f>
        <v>24940</v>
      </c>
      <c r="B89" s="22">
        <f>'2.1 NumberOfBinsHisto'!B90</f>
        <v>30195</v>
      </c>
    </row>
    <row r="90" spans="1:2" x14ac:dyDescent="0.3">
      <c r="A90" s="12">
        <f ca="1">'2.1 NumberOfBinsHisto'!A91</f>
        <v>26741</v>
      </c>
      <c r="B90" s="22">
        <f>'2.1 NumberOfBinsHisto'!B91</f>
        <v>7634</v>
      </c>
    </row>
    <row r="91" spans="1:2" x14ac:dyDescent="0.3">
      <c r="A91" s="12">
        <f ca="1">'2.1 NumberOfBinsHisto'!A92</f>
        <v>8611</v>
      </c>
      <c r="B91" s="22">
        <f>'2.1 NumberOfBinsHisto'!B92</f>
        <v>26429</v>
      </c>
    </row>
    <row r="92" spans="1:2" x14ac:dyDescent="0.3">
      <c r="A92" s="12">
        <f ca="1">'2.1 NumberOfBinsHisto'!A93</f>
        <v>12515</v>
      </c>
      <c r="B92" s="22">
        <f>'2.1 NumberOfBinsHisto'!B93</f>
        <v>56285</v>
      </c>
    </row>
    <row r="93" spans="1:2" x14ac:dyDescent="0.3">
      <c r="A93" s="12">
        <f ca="1">'2.1 NumberOfBinsHisto'!A94</f>
        <v>15800</v>
      </c>
      <c r="B93" s="22">
        <f>'2.1 NumberOfBinsHisto'!B94</f>
        <v>11649</v>
      </c>
    </row>
    <row r="94" spans="1:2" x14ac:dyDescent="0.3">
      <c r="A94" s="12">
        <f ca="1">'2.1 NumberOfBinsHisto'!A95</f>
        <v>45018</v>
      </c>
      <c r="B94" s="22">
        <f>'2.1 NumberOfBinsHisto'!B95</f>
        <v>70698</v>
      </c>
    </row>
    <row r="95" spans="1:2" x14ac:dyDescent="0.3">
      <c r="A95" s="12">
        <f ca="1">'2.1 NumberOfBinsHisto'!A96</f>
        <v>81895</v>
      </c>
      <c r="B95" s="22">
        <f>'2.1 NumberOfBinsHisto'!B96</f>
        <v>35674</v>
      </c>
    </row>
    <row r="96" spans="1:2" x14ac:dyDescent="0.3">
      <c r="A96" s="12">
        <f ca="1">'2.1 NumberOfBinsHisto'!A97</f>
        <v>75834</v>
      </c>
      <c r="B96" s="22">
        <f>'2.1 NumberOfBinsHisto'!B97</f>
        <v>71928</v>
      </c>
    </row>
    <row r="97" spans="1:2" x14ac:dyDescent="0.3">
      <c r="A97" s="12">
        <f ca="1">'2.1 NumberOfBinsHisto'!A98</f>
        <v>20502</v>
      </c>
      <c r="B97" s="22">
        <f>'2.1 NumberOfBinsHisto'!B98</f>
        <v>12986</v>
      </c>
    </row>
    <row r="98" spans="1:2" x14ac:dyDescent="0.3">
      <c r="A98" s="12">
        <f ca="1">'2.1 NumberOfBinsHisto'!A99</f>
        <v>15142</v>
      </c>
      <c r="B98" s="22">
        <f>'2.1 NumberOfBinsHisto'!B99</f>
        <v>2522</v>
      </c>
    </row>
    <row r="99" spans="1:2" x14ac:dyDescent="0.3">
      <c r="A99" s="12">
        <f ca="1">'2.1 NumberOfBinsHisto'!A100</f>
        <v>58730</v>
      </c>
      <c r="B99" s="22">
        <f>'2.1 NumberOfBinsHisto'!B100</f>
        <v>24901</v>
      </c>
    </row>
    <row r="100" spans="1:2" x14ac:dyDescent="0.3">
      <c r="A100" s="12">
        <f ca="1">'2.1 NumberOfBinsHisto'!A101</f>
        <v>73969</v>
      </c>
      <c r="B100" s="22">
        <f>'2.1 NumberOfBinsHisto'!B101</f>
        <v>28170</v>
      </c>
    </row>
    <row r="101" spans="1:2" x14ac:dyDescent="0.3">
      <c r="A101" s="12">
        <f ca="1">'2.1 NumberOfBinsHisto'!A102</f>
        <v>23421</v>
      </c>
      <c r="B101" s="22">
        <f>'2.1 NumberOfBinsHisto'!B102</f>
        <v>27541</v>
      </c>
    </row>
    <row r="102" spans="1:2" x14ac:dyDescent="0.3">
      <c r="A102" s="12">
        <f ca="1">'2.1 NumberOfBinsHisto'!A103</f>
        <v>47640</v>
      </c>
      <c r="B102" s="22">
        <f>'2.1 NumberOfBinsHisto'!B103</f>
        <v>7006</v>
      </c>
    </row>
  </sheetData>
  <conditionalFormatting sqref="J5:K15">
    <cfRule type="expression" dxfId="9" priority="2">
      <formula>$I5=FALSE</formula>
    </cfRule>
  </conditionalFormatting>
  <conditionalFormatting sqref="I5:I15">
    <cfRule type="expression" dxfId="8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02"/>
  <sheetViews>
    <sheetView showGridLines="0" topLeftCell="C8" zoomScale="175" zoomScaleNormal="175" workbookViewId="0">
      <selection activeCell="C1" sqref="A1:XFD1048576"/>
    </sheetView>
  </sheetViews>
  <sheetFormatPr defaultRowHeight="16.5" x14ac:dyDescent="0.3"/>
  <cols>
    <col min="1" max="2" width="12.85546875" style="15" customWidth="1"/>
    <col min="3" max="3" width="6" style="15" customWidth="1"/>
    <col min="4" max="4" width="10.42578125" style="15" customWidth="1"/>
    <col min="5" max="5" width="14" style="15" customWidth="1"/>
    <col min="6" max="6" width="12.42578125" style="15" customWidth="1"/>
    <col min="7" max="7" width="12.85546875" style="15" bestFit="1" customWidth="1"/>
    <col min="8" max="8" width="6.42578125" style="15" customWidth="1"/>
    <col min="9" max="9" width="10.5703125" style="15" bestFit="1" customWidth="1"/>
    <col min="10" max="10" width="12.5703125" style="15" customWidth="1"/>
    <col min="11" max="12" width="13.5703125" style="15" customWidth="1"/>
    <col min="13" max="13" width="5.7109375" style="16" customWidth="1"/>
    <col min="14" max="14" width="4.5703125" style="15" customWidth="1"/>
    <col min="15" max="15" width="3.85546875" style="15" customWidth="1"/>
    <col min="16" max="16" width="7.140625" style="15" customWidth="1"/>
    <col min="17" max="17" width="6.28515625" style="15" customWidth="1"/>
    <col min="18" max="18" width="5.140625" style="15" customWidth="1"/>
    <col min="19" max="19" width="6" style="15" customWidth="1"/>
    <col min="20" max="16384" width="9.140625" style="15"/>
  </cols>
  <sheetData>
    <row r="1" spans="1:21" ht="17.25" thickBot="1" x14ac:dyDescent="0.35">
      <c r="A1" s="15" t="s">
        <v>6</v>
      </c>
      <c r="M1" s="60"/>
      <c r="N1" s="60"/>
      <c r="O1" s="60"/>
      <c r="P1" s="60"/>
      <c r="Q1" s="60"/>
      <c r="R1" s="60"/>
      <c r="S1" s="60"/>
    </row>
    <row r="2" spans="1:21" ht="13.5" customHeight="1" thickBot="1" x14ac:dyDescent="0.35">
      <c r="A2" s="89"/>
      <c r="B2" s="90"/>
      <c r="I2" s="91" t="s">
        <v>10</v>
      </c>
      <c r="J2" s="92" t="s">
        <v>11</v>
      </c>
      <c r="K2" s="93"/>
      <c r="N2" s="16"/>
      <c r="O2" s="16"/>
      <c r="P2" s="16"/>
      <c r="Q2" s="16"/>
      <c r="R2" s="16"/>
      <c r="S2" s="16"/>
    </row>
    <row r="3" spans="1:21" ht="17.25" thickBot="1" x14ac:dyDescent="0.35">
      <c r="A3" s="12">
        <f ca="1">'2.1 NumberOfBinsHisto'!A4</f>
        <v>52567</v>
      </c>
      <c r="B3" s="22">
        <f ca="1">A3</f>
        <v>52567</v>
      </c>
      <c r="D3" s="62" t="s">
        <v>12</v>
      </c>
      <c r="E3" s="64">
        <f ca="1">COUNT(B3:B102)</f>
        <v>100</v>
      </c>
      <c r="I3" s="94">
        <f ca="1">VLOOKUP("stop",E12:F18,2,0)</f>
        <v>7</v>
      </c>
      <c r="J3" s="95">
        <f ca="1">ROUND(E8/I3,-(LEN(INT(E8/I3))-1))</f>
        <v>10000</v>
      </c>
      <c r="K3" s="96"/>
      <c r="L3" s="19"/>
      <c r="M3" s="97"/>
      <c r="N3" s="16"/>
      <c r="O3" s="16"/>
      <c r="P3" s="16"/>
      <c r="Q3" s="16"/>
      <c r="R3" s="16"/>
      <c r="S3" s="16"/>
    </row>
    <row r="4" spans="1:21" ht="17.25" thickBot="1" x14ac:dyDescent="0.35">
      <c r="A4" s="12">
        <f ca="1">'2.1 NumberOfBinsHisto'!A5</f>
        <v>33598</v>
      </c>
      <c r="B4" s="22">
        <f t="shared" ref="B4:B67" ca="1" si="0">A4</f>
        <v>33598</v>
      </c>
      <c r="D4" s="65" t="s">
        <v>3</v>
      </c>
      <c r="E4" s="67">
        <f ca="1">MIN(B3:B102)</f>
        <v>25</v>
      </c>
      <c r="I4" s="98"/>
      <c r="J4" s="99" t="s">
        <v>7</v>
      </c>
      <c r="K4" s="100" t="s">
        <v>8</v>
      </c>
      <c r="L4" s="19"/>
      <c r="M4" s="97"/>
      <c r="N4" s="60"/>
      <c r="O4" s="60"/>
      <c r="P4" s="60"/>
      <c r="Q4" s="60"/>
      <c r="R4" s="60"/>
      <c r="S4" s="60"/>
    </row>
    <row r="5" spans="1:21" x14ac:dyDescent="0.3">
      <c r="A5" s="12">
        <f ca="1">'2.1 NumberOfBinsHisto'!A6</f>
        <v>45077</v>
      </c>
      <c r="B5" s="22">
        <f t="shared" ca="1" si="0"/>
        <v>45077</v>
      </c>
      <c r="D5" s="65" t="s">
        <v>2</v>
      </c>
      <c r="E5" s="67">
        <f ca="1">MAX(B3:B102)</f>
        <v>92259</v>
      </c>
      <c r="I5" s="106" t="b">
        <f ca="1">J5&lt;$E$5</f>
        <v>1</v>
      </c>
      <c r="J5" s="114">
        <f ca="1">INT(E4/J3)*J3</f>
        <v>0</v>
      </c>
      <c r="K5" s="108">
        <f ca="1">J5+$J$3</f>
        <v>10000</v>
      </c>
      <c r="L5" s="19"/>
      <c r="M5" s="97"/>
    </row>
    <row r="6" spans="1:21" x14ac:dyDescent="0.3">
      <c r="A6" s="12">
        <f ca="1">'2.1 NumberOfBinsHisto'!A7</f>
        <v>22297</v>
      </c>
      <c r="B6" s="22">
        <f t="shared" ca="1" si="0"/>
        <v>22297</v>
      </c>
      <c r="D6" s="65" t="s">
        <v>0</v>
      </c>
      <c r="E6" s="68">
        <f ca="1">ROUND(AVERAGE($B$3:$B$95),2)</f>
        <v>40318.49</v>
      </c>
      <c r="I6" s="106" t="b">
        <f t="shared" ref="I6:I15" ca="1" si="1">J6&lt;$E$5</f>
        <v>1</v>
      </c>
      <c r="J6" s="114">
        <f ca="1">K5</f>
        <v>10000</v>
      </c>
      <c r="K6" s="108">
        <f ca="1">J6+$J$3</f>
        <v>20000</v>
      </c>
      <c r="L6" s="19"/>
      <c r="M6" s="97"/>
    </row>
    <row r="7" spans="1:21" x14ac:dyDescent="0.3">
      <c r="A7" s="12">
        <f ca="1">'2.1 NumberOfBinsHisto'!A8</f>
        <v>72394</v>
      </c>
      <c r="B7" s="22">
        <f t="shared" ca="1" si="0"/>
        <v>72394</v>
      </c>
      <c r="D7" s="65" t="s">
        <v>1</v>
      </c>
      <c r="E7" s="67">
        <f ca="1">MEDIAN($B$3:$B$95)</f>
        <v>39892</v>
      </c>
      <c r="I7" s="106" t="b">
        <f t="shared" ca="1" si="1"/>
        <v>1</v>
      </c>
      <c r="J7" s="114">
        <f t="shared" ref="J7:J15" ca="1" si="2">K6</f>
        <v>20000</v>
      </c>
      <c r="K7" s="108">
        <f t="shared" ref="K7:K15" ca="1" si="3">J7+$J$3</f>
        <v>30000</v>
      </c>
    </row>
    <row r="8" spans="1:21" x14ac:dyDescent="0.3">
      <c r="A8" s="12">
        <f ca="1">'2.1 NumberOfBinsHisto'!A9</f>
        <v>50501</v>
      </c>
      <c r="B8" s="22">
        <f t="shared" ca="1" si="0"/>
        <v>50501</v>
      </c>
      <c r="D8" s="65" t="s">
        <v>5</v>
      </c>
      <c r="E8" s="67">
        <f ca="1">E5-E4</f>
        <v>92234</v>
      </c>
      <c r="I8" s="106" t="b">
        <f t="shared" ca="1" si="1"/>
        <v>1</v>
      </c>
      <c r="J8" s="114">
        <f t="shared" ca="1" si="2"/>
        <v>30000</v>
      </c>
      <c r="K8" s="108">
        <f t="shared" ca="1" si="3"/>
        <v>40000</v>
      </c>
      <c r="Q8" s="16"/>
      <c r="R8" s="16"/>
      <c r="S8" s="16"/>
      <c r="T8" s="16"/>
      <c r="U8" s="16"/>
    </row>
    <row r="9" spans="1:21" ht="17.25" thickBot="1" x14ac:dyDescent="0.35">
      <c r="A9" s="12">
        <f ca="1">'2.1 NumberOfBinsHisto'!A10</f>
        <v>607</v>
      </c>
      <c r="B9" s="22">
        <f t="shared" ca="1" si="0"/>
        <v>607</v>
      </c>
      <c r="D9" s="69" t="s">
        <v>4</v>
      </c>
      <c r="E9" s="71">
        <f ca="1">COUNT(B3:B102)</f>
        <v>100</v>
      </c>
      <c r="I9" s="106" t="b">
        <f t="shared" ca="1" si="1"/>
        <v>1</v>
      </c>
      <c r="J9" s="114">
        <f t="shared" ca="1" si="2"/>
        <v>40000</v>
      </c>
      <c r="K9" s="108">
        <f t="shared" ca="1" si="3"/>
        <v>50000</v>
      </c>
    </row>
    <row r="10" spans="1:21" ht="17.25" thickBot="1" x14ac:dyDescent="0.35">
      <c r="A10" s="12">
        <f ca="1">'2.1 NumberOfBinsHisto'!A11</f>
        <v>46595</v>
      </c>
      <c r="B10" s="22">
        <f t="shared" ca="1" si="0"/>
        <v>46595</v>
      </c>
      <c r="I10" s="106" t="b">
        <f t="shared" ca="1" si="1"/>
        <v>1</v>
      </c>
      <c r="J10" s="114">
        <f t="shared" ca="1" si="2"/>
        <v>50000</v>
      </c>
      <c r="K10" s="108">
        <f t="shared" ca="1" si="3"/>
        <v>60000</v>
      </c>
    </row>
    <row r="11" spans="1:21" ht="18.75" thickBot="1" x14ac:dyDescent="0.35">
      <c r="A11" s="12">
        <f ca="1">'2.1 NumberOfBinsHisto'!A12</f>
        <v>16115</v>
      </c>
      <c r="B11" s="22">
        <f t="shared" ca="1" si="0"/>
        <v>16115</v>
      </c>
      <c r="E11" s="72" t="s">
        <v>14</v>
      </c>
      <c r="F11" s="73" t="s">
        <v>9</v>
      </c>
      <c r="G11" s="72" t="s">
        <v>27</v>
      </c>
      <c r="I11" s="106" t="b">
        <f t="shared" ca="1" si="1"/>
        <v>1</v>
      </c>
      <c r="J11" s="114">
        <f t="shared" ca="1" si="2"/>
        <v>60000</v>
      </c>
      <c r="K11" s="108">
        <f t="shared" ca="1" si="3"/>
        <v>70000</v>
      </c>
    </row>
    <row r="12" spans="1:21" x14ac:dyDescent="0.3">
      <c r="A12" s="12">
        <f ca="1">'2.1 NumberOfBinsHisto'!A13</f>
        <v>63250</v>
      </c>
      <c r="B12" s="22">
        <f t="shared" ca="1" si="0"/>
        <v>63250</v>
      </c>
      <c r="E12" s="75" t="str">
        <f t="shared" ref="E12:E18" ca="1" si="4">IF(G12&gt;$E$9,"Stop","Continue")</f>
        <v>Continue</v>
      </c>
      <c r="F12" s="116">
        <v>4</v>
      </c>
      <c r="G12" s="75">
        <f t="shared" ref="G12:G18" si="5">2^F12</f>
        <v>16</v>
      </c>
      <c r="I12" s="106" t="b">
        <f t="shared" ca="1" si="1"/>
        <v>1</v>
      </c>
      <c r="J12" s="114">
        <f t="shared" ca="1" si="2"/>
        <v>70000</v>
      </c>
      <c r="K12" s="108">
        <f t="shared" ca="1" si="3"/>
        <v>80000</v>
      </c>
      <c r="P12" s="78"/>
      <c r="Q12" s="78"/>
    </row>
    <row r="13" spans="1:21" x14ac:dyDescent="0.3">
      <c r="A13" s="12">
        <f ca="1">'2.1 NumberOfBinsHisto'!A14</f>
        <v>53032</v>
      </c>
      <c r="B13" s="22">
        <f t="shared" ca="1" si="0"/>
        <v>53032</v>
      </c>
      <c r="E13" s="77" t="str">
        <f t="shared" ca="1" si="4"/>
        <v>Continue</v>
      </c>
      <c r="F13" s="117">
        <v>5</v>
      </c>
      <c r="G13" s="77">
        <f t="shared" si="5"/>
        <v>32</v>
      </c>
      <c r="I13" s="106" t="b">
        <f t="shared" ca="1" si="1"/>
        <v>1</v>
      </c>
      <c r="J13" s="114">
        <f t="shared" ca="1" si="2"/>
        <v>80000</v>
      </c>
      <c r="K13" s="108">
        <f t="shared" ca="1" si="3"/>
        <v>90000</v>
      </c>
    </row>
    <row r="14" spans="1:21" x14ac:dyDescent="0.3">
      <c r="A14" s="12">
        <f ca="1">'2.1 NumberOfBinsHisto'!A15</f>
        <v>68203</v>
      </c>
      <c r="B14" s="22">
        <f t="shared" ca="1" si="0"/>
        <v>68203</v>
      </c>
      <c r="E14" s="77" t="str">
        <f t="shared" ca="1" si="4"/>
        <v>Continue</v>
      </c>
      <c r="F14" s="117">
        <v>6</v>
      </c>
      <c r="G14" s="77">
        <f t="shared" si="5"/>
        <v>64</v>
      </c>
      <c r="I14" s="106" t="b">
        <f t="shared" ca="1" si="1"/>
        <v>1</v>
      </c>
      <c r="J14" s="114">
        <f t="shared" ca="1" si="2"/>
        <v>90000</v>
      </c>
      <c r="K14" s="108">
        <f t="shared" ca="1" si="3"/>
        <v>100000</v>
      </c>
    </row>
    <row r="15" spans="1:21" x14ac:dyDescent="0.3">
      <c r="A15" s="12">
        <f ca="1">'2.1 NumberOfBinsHisto'!A16</f>
        <v>37220</v>
      </c>
      <c r="B15" s="22">
        <f t="shared" ca="1" si="0"/>
        <v>37220</v>
      </c>
      <c r="E15" s="77" t="str">
        <f t="shared" ca="1" si="4"/>
        <v>Stop</v>
      </c>
      <c r="F15" s="117">
        <v>7</v>
      </c>
      <c r="G15" s="77">
        <f t="shared" si="5"/>
        <v>128</v>
      </c>
      <c r="I15" s="106" t="b">
        <f t="shared" ca="1" si="1"/>
        <v>0</v>
      </c>
      <c r="J15" s="114">
        <f t="shared" ca="1" si="2"/>
        <v>100000</v>
      </c>
      <c r="K15" s="108">
        <f t="shared" ca="1" si="3"/>
        <v>110000</v>
      </c>
    </row>
    <row r="16" spans="1:21" x14ac:dyDescent="0.3">
      <c r="A16" s="12">
        <f ca="1">'2.1 NumberOfBinsHisto'!A17</f>
        <v>33017</v>
      </c>
      <c r="B16" s="22">
        <f t="shared" ca="1" si="0"/>
        <v>33017</v>
      </c>
      <c r="E16" s="77" t="str">
        <f t="shared" ca="1" si="4"/>
        <v>Stop</v>
      </c>
      <c r="F16" s="117">
        <v>8</v>
      </c>
      <c r="G16" s="77">
        <f t="shared" si="5"/>
        <v>256</v>
      </c>
    </row>
    <row r="17" spans="1:7" x14ac:dyDescent="0.3">
      <c r="A17" s="12">
        <f ca="1">'2.1 NumberOfBinsHisto'!A18</f>
        <v>12485</v>
      </c>
      <c r="B17" s="22">
        <f t="shared" ca="1" si="0"/>
        <v>12485</v>
      </c>
      <c r="E17" s="77" t="str">
        <f t="shared" ca="1" si="4"/>
        <v>Stop</v>
      </c>
      <c r="F17" s="117">
        <v>9</v>
      </c>
      <c r="G17" s="77">
        <f t="shared" si="5"/>
        <v>512</v>
      </c>
    </row>
    <row r="18" spans="1:7" ht="17.25" thickBot="1" x14ac:dyDescent="0.35">
      <c r="A18" s="12">
        <f ca="1">'2.1 NumberOfBinsHisto'!A19</f>
        <v>8049</v>
      </c>
      <c r="B18" s="22">
        <f t="shared" ca="1" si="0"/>
        <v>8049</v>
      </c>
      <c r="E18" s="79" t="str">
        <f t="shared" ca="1" si="4"/>
        <v>Stop</v>
      </c>
      <c r="F18" s="124">
        <v>10</v>
      </c>
      <c r="G18" s="79">
        <f t="shared" si="5"/>
        <v>1024</v>
      </c>
    </row>
    <row r="19" spans="1:7" x14ac:dyDescent="0.3">
      <c r="A19" s="12">
        <f ca="1">'2.1 NumberOfBinsHisto'!A20</f>
        <v>50863</v>
      </c>
      <c r="B19" s="22">
        <f t="shared" ca="1" si="0"/>
        <v>50863</v>
      </c>
    </row>
    <row r="20" spans="1:7" x14ac:dyDescent="0.3">
      <c r="A20" s="12">
        <f ca="1">'2.1 NumberOfBinsHisto'!A21</f>
        <v>22803</v>
      </c>
      <c r="B20" s="22">
        <f t="shared" ca="1" si="0"/>
        <v>22803</v>
      </c>
    </row>
    <row r="21" spans="1:7" x14ac:dyDescent="0.3">
      <c r="A21" s="12">
        <f ca="1">'2.1 NumberOfBinsHisto'!A22</f>
        <v>43407</v>
      </c>
      <c r="B21" s="22">
        <f t="shared" ca="1" si="0"/>
        <v>43407</v>
      </c>
    </row>
    <row r="22" spans="1:7" ht="16.5" customHeight="1" x14ac:dyDescent="0.3">
      <c r="A22" s="12">
        <f ca="1">'2.1 NumberOfBinsHisto'!A23</f>
        <v>4955</v>
      </c>
      <c r="B22" s="22">
        <f t="shared" ca="1" si="0"/>
        <v>4955</v>
      </c>
    </row>
    <row r="23" spans="1:7" x14ac:dyDescent="0.3">
      <c r="A23" s="12">
        <f ca="1">'2.1 NumberOfBinsHisto'!A24</f>
        <v>24272</v>
      </c>
      <c r="B23" s="22">
        <f t="shared" ca="1" si="0"/>
        <v>24272</v>
      </c>
    </row>
    <row r="24" spans="1:7" x14ac:dyDescent="0.3">
      <c r="A24" s="12">
        <f ca="1">'2.1 NumberOfBinsHisto'!A25</f>
        <v>66266</v>
      </c>
      <c r="B24" s="22">
        <f t="shared" ca="1" si="0"/>
        <v>66266</v>
      </c>
    </row>
    <row r="25" spans="1:7" x14ac:dyDescent="0.3">
      <c r="A25" s="12">
        <f ca="1">'2.1 NumberOfBinsHisto'!A26</f>
        <v>74832</v>
      </c>
      <c r="B25" s="22">
        <f t="shared" ca="1" si="0"/>
        <v>74832</v>
      </c>
    </row>
    <row r="26" spans="1:7" x14ac:dyDescent="0.3">
      <c r="A26" s="12">
        <f ca="1">'2.1 NumberOfBinsHisto'!A27</f>
        <v>2497</v>
      </c>
      <c r="B26" s="22">
        <f t="shared" ca="1" si="0"/>
        <v>2497</v>
      </c>
    </row>
    <row r="27" spans="1:7" x14ac:dyDescent="0.3">
      <c r="A27" s="12">
        <f ca="1">'2.1 NumberOfBinsHisto'!A28</f>
        <v>80815</v>
      </c>
      <c r="B27" s="22">
        <f t="shared" ca="1" si="0"/>
        <v>80815</v>
      </c>
    </row>
    <row r="28" spans="1:7" x14ac:dyDescent="0.3">
      <c r="A28" s="12">
        <f ca="1">'2.1 NumberOfBinsHisto'!A29</f>
        <v>41329</v>
      </c>
      <c r="B28" s="22">
        <f t="shared" ca="1" si="0"/>
        <v>41329</v>
      </c>
    </row>
    <row r="29" spans="1:7" x14ac:dyDescent="0.3">
      <c r="A29" s="12">
        <f ca="1">'2.1 NumberOfBinsHisto'!A30</f>
        <v>79329</v>
      </c>
      <c r="B29" s="22">
        <f t="shared" ca="1" si="0"/>
        <v>79329</v>
      </c>
    </row>
    <row r="30" spans="1:7" x14ac:dyDescent="0.3">
      <c r="A30" s="12">
        <f ca="1">'2.1 NumberOfBinsHisto'!A31</f>
        <v>75259</v>
      </c>
      <c r="B30" s="22">
        <f t="shared" ca="1" si="0"/>
        <v>75259</v>
      </c>
    </row>
    <row r="31" spans="1:7" x14ac:dyDescent="0.3">
      <c r="A31" s="12">
        <f ca="1">'2.1 NumberOfBinsHisto'!A32</f>
        <v>85896</v>
      </c>
      <c r="B31" s="22">
        <f t="shared" ca="1" si="0"/>
        <v>85896</v>
      </c>
    </row>
    <row r="32" spans="1:7" x14ac:dyDescent="0.3">
      <c r="A32" s="12">
        <f ca="1">'2.1 NumberOfBinsHisto'!A33</f>
        <v>18914</v>
      </c>
      <c r="B32" s="22">
        <f t="shared" ca="1" si="0"/>
        <v>18914</v>
      </c>
    </row>
    <row r="33" spans="1:2" x14ac:dyDescent="0.3">
      <c r="A33" s="12">
        <f ca="1">'2.1 NumberOfBinsHisto'!A34</f>
        <v>30781</v>
      </c>
      <c r="B33" s="22">
        <f t="shared" ca="1" si="0"/>
        <v>30781</v>
      </c>
    </row>
    <row r="34" spans="1:2" x14ac:dyDescent="0.3">
      <c r="A34" s="12">
        <f ca="1">'2.1 NumberOfBinsHisto'!A35</f>
        <v>66612</v>
      </c>
      <c r="B34" s="22">
        <f t="shared" ca="1" si="0"/>
        <v>66612</v>
      </c>
    </row>
    <row r="35" spans="1:2" x14ac:dyDescent="0.3">
      <c r="A35" s="12">
        <f ca="1">'2.1 NumberOfBinsHisto'!A36</f>
        <v>70623</v>
      </c>
      <c r="B35" s="22">
        <f t="shared" ca="1" si="0"/>
        <v>70623</v>
      </c>
    </row>
    <row r="36" spans="1:2" x14ac:dyDescent="0.3">
      <c r="A36" s="12">
        <f ca="1">'2.1 NumberOfBinsHisto'!A37</f>
        <v>74128</v>
      </c>
      <c r="B36" s="22">
        <f t="shared" ca="1" si="0"/>
        <v>74128</v>
      </c>
    </row>
    <row r="37" spans="1:2" x14ac:dyDescent="0.3">
      <c r="A37" s="12">
        <f ca="1">'2.1 NumberOfBinsHisto'!A38</f>
        <v>12042</v>
      </c>
      <c r="B37" s="22">
        <f t="shared" ca="1" si="0"/>
        <v>12042</v>
      </c>
    </row>
    <row r="38" spans="1:2" x14ac:dyDescent="0.3">
      <c r="A38" s="12">
        <f ca="1">'2.1 NumberOfBinsHisto'!A39</f>
        <v>39807</v>
      </c>
      <c r="B38" s="22">
        <f t="shared" ca="1" si="0"/>
        <v>39807</v>
      </c>
    </row>
    <row r="39" spans="1:2" x14ac:dyDescent="0.3">
      <c r="A39" s="12">
        <f ca="1">'2.1 NumberOfBinsHisto'!A40</f>
        <v>92259</v>
      </c>
      <c r="B39" s="22">
        <f t="shared" ca="1" si="0"/>
        <v>92259</v>
      </c>
    </row>
    <row r="40" spans="1:2" x14ac:dyDescent="0.3">
      <c r="A40" s="12">
        <f ca="1">'2.1 NumberOfBinsHisto'!A41</f>
        <v>58594</v>
      </c>
      <c r="B40" s="22">
        <f t="shared" ca="1" si="0"/>
        <v>58594</v>
      </c>
    </row>
    <row r="41" spans="1:2" x14ac:dyDescent="0.3">
      <c r="A41" s="12">
        <f ca="1">'2.1 NumberOfBinsHisto'!A42</f>
        <v>15507</v>
      </c>
      <c r="B41" s="22">
        <f t="shared" ca="1" si="0"/>
        <v>15507</v>
      </c>
    </row>
    <row r="42" spans="1:2" x14ac:dyDescent="0.3">
      <c r="A42" s="12">
        <f ca="1">'2.1 NumberOfBinsHisto'!A43</f>
        <v>13500</v>
      </c>
      <c r="B42" s="22">
        <f t="shared" ca="1" si="0"/>
        <v>13500</v>
      </c>
    </row>
    <row r="43" spans="1:2" x14ac:dyDescent="0.3">
      <c r="A43" s="12">
        <f ca="1">'2.1 NumberOfBinsHisto'!A44</f>
        <v>83842</v>
      </c>
      <c r="B43" s="22">
        <f t="shared" ca="1" si="0"/>
        <v>83842</v>
      </c>
    </row>
    <row r="44" spans="1:2" x14ac:dyDescent="0.3">
      <c r="A44" s="12">
        <f ca="1">'2.1 NumberOfBinsHisto'!A45</f>
        <v>79091</v>
      </c>
      <c r="B44" s="22">
        <f t="shared" ca="1" si="0"/>
        <v>79091</v>
      </c>
    </row>
    <row r="45" spans="1:2" x14ac:dyDescent="0.3">
      <c r="A45" s="12">
        <f ca="1">'2.1 NumberOfBinsHisto'!A46</f>
        <v>61985</v>
      </c>
      <c r="B45" s="22">
        <f t="shared" ca="1" si="0"/>
        <v>61985</v>
      </c>
    </row>
    <row r="46" spans="1:2" x14ac:dyDescent="0.3">
      <c r="A46" s="12">
        <f ca="1">'2.1 NumberOfBinsHisto'!A47</f>
        <v>67969</v>
      </c>
      <c r="B46" s="22">
        <f t="shared" ca="1" si="0"/>
        <v>67969</v>
      </c>
    </row>
    <row r="47" spans="1:2" x14ac:dyDescent="0.3">
      <c r="A47" s="12">
        <f ca="1">'2.1 NumberOfBinsHisto'!A48</f>
        <v>8527</v>
      </c>
      <c r="B47" s="22">
        <f t="shared" ca="1" si="0"/>
        <v>8527</v>
      </c>
    </row>
    <row r="48" spans="1:2" x14ac:dyDescent="0.3">
      <c r="A48" s="12">
        <f ca="1">'2.1 NumberOfBinsHisto'!A49</f>
        <v>40570</v>
      </c>
      <c r="B48" s="22">
        <f t="shared" ca="1" si="0"/>
        <v>40570</v>
      </c>
    </row>
    <row r="49" spans="1:2" x14ac:dyDescent="0.3">
      <c r="A49" s="12">
        <f ca="1">'2.1 NumberOfBinsHisto'!A50</f>
        <v>29943</v>
      </c>
      <c r="B49" s="22">
        <f t="shared" ca="1" si="0"/>
        <v>29943</v>
      </c>
    </row>
    <row r="50" spans="1:2" x14ac:dyDescent="0.3">
      <c r="A50" s="12">
        <f ca="1">'2.1 NumberOfBinsHisto'!A51</f>
        <v>41192</v>
      </c>
      <c r="B50" s="22">
        <f t="shared" ca="1" si="0"/>
        <v>41192</v>
      </c>
    </row>
    <row r="51" spans="1:2" x14ac:dyDescent="0.3">
      <c r="A51" s="12">
        <f ca="1">'2.1 NumberOfBinsHisto'!A52</f>
        <v>21843</v>
      </c>
      <c r="B51" s="22">
        <f t="shared" ca="1" si="0"/>
        <v>21843</v>
      </c>
    </row>
    <row r="52" spans="1:2" x14ac:dyDescent="0.3">
      <c r="A52" s="12">
        <f ca="1">'2.1 NumberOfBinsHisto'!A53</f>
        <v>8750</v>
      </c>
      <c r="B52" s="22">
        <f t="shared" ca="1" si="0"/>
        <v>8750</v>
      </c>
    </row>
    <row r="53" spans="1:2" x14ac:dyDescent="0.3">
      <c r="A53" s="12">
        <f ca="1">'2.1 NumberOfBinsHisto'!A54</f>
        <v>27493</v>
      </c>
      <c r="B53" s="22">
        <f t="shared" ca="1" si="0"/>
        <v>27493</v>
      </c>
    </row>
    <row r="54" spans="1:2" x14ac:dyDescent="0.3">
      <c r="A54" s="12">
        <f ca="1">'2.1 NumberOfBinsHisto'!A55</f>
        <v>28953</v>
      </c>
      <c r="B54" s="22">
        <f t="shared" ca="1" si="0"/>
        <v>28953</v>
      </c>
    </row>
    <row r="55" spans="1:2" x14ac:dyDescent="0.3">
      <c r="A55" s="12">
        <f ca="1">'2.1 NumberOfBinsHisto'!A56</f>
        <v>21714</v>
      </c>
      <c r="B55" s="22">
        <f t="shared" ca="1" si="0"/>
        <v>21714</v>
      </c>
    </row>
    <row r="56" spans="1:2" x14ac:dyDescent="0.3">
      <c r="A56" s="12">
        <f ca="1">'2.1 NumberOfBinsHisto'!A57</f>
        <v>19454</v>
      </c>
      <c r="B56" s="22">
        <f t="shared" ca="1" si="0"/>
        <v>19454</v>
      </c>
    </row>
    <row r="57" spans="1:2" x14ac:dyDescent="0.3">
      <c r="A57" s="12">
        <f ca="1">'2.1 NumberOfBinsHisto'!A58</f>
        <v>10943</v>
      </c>
      <c r="B57" s="22">
        <f t="shared" ca="1" si="0"/>
        <v>10943</v>
      </c>
    </row>
    <row r="58" spans="1:2" x14ac:dyDescent="0.3">
      <c r="A58" s="12">
        <f ca="1">'2.1 NumberOfBinsHisto'!A59</f>
        <v>52944</v>
      </c>
      <c r="B58" s="22">
        <f t="shared" ca="1" si="0"/>
        <v>52944</v>
      </c>
    </row>
    <row r="59" spans="1:2" x14ac:dyDescent="0.3">
      <c r="A59" s="12">
        <f ca="1">'2.1 NumberOfBinsHisto'!A60</f>
        <v>17494</v>
      </c>
      <c r="B59" s="22">
        <f t="shared" ca="1" si="0"/>
        <v>17494</v>
      </c>
    </row>
    <row r="60" spans="1:2" x14ac:dyDescent="0.3">
      <c r="A60" s="12">
        <f ca="1">'2.1 NumberOfBinsHisto'!A61</f>
        <v>39892</v>
      </c>
      <c r="B60" s="22">
        <f t="shared" ca="1" si="0"/>
        <v>39892</v>
      </c>
    </row>
    <row r="61" spans="1:2" x14ac:dyDescent="0.3">
      <c r="A61" s="12">
        <f ca="1">'2.1 NumberOfBinsHisto'!A62</f>
        <v>27448</v>
      </c>
      <c r="B61" s="22">
        <f t="shared" ca="1" si="0"/>
        <v>27448</v>
      </c>
    </row>
    <row r="62" spans="1:2" x14ac:dyDescent="0.3">
      <c r="A62" s="12">
        <f ca="1">'2.1 NumberOfBinsHisto'!A63</f>
        <v>51935</v>
      </c>
      <c r="B62" s="22">
        <f t="shared" ca="1" si="0"/>
        <v>51935</v>
      </c>
    </row>
    <row r="63" spans="1:2" x14ac:dyDescent="0.3">
      <c r="A63" s="12">
        <f ca="1">'2.1 NumberOfBinsHisto'!A64</f>
        <v>6883</v>
      </c>
      <c r="B63" s="22">
        <f t="shared" ca="1" si="0"/>
        <v>6883</v>
      </c>
    </row>
    <row r="64" spans="1:2" x14ac:dyDescent="0.3">
      <c r="A64" s="12">
        <f ca="1">'2.1 NumberOfBinsHisto'!A65</f>
        <v>40401</v>
      </c>
      <c r="B64" s="22">
        <f t="shared" ca="1" si="0"/>
        <v>40401</v>
      </c>
    </row>
    <row r="65" spans="1:2" x14ac:dyDescent="0.3">
      <c r="A65" s="12">
        <f ca="1">'2.1 NumberOfBinsHisto'!A66</f>
        <v>81387</v>
      </c>
      <c r="B65" s="22">
        <f t="shared" ca="1" si="0"/>
        <v>81387</v>
      </c>
    </row>
    <row r="66" spans="1:2" x14ac:dyDescent="0.3">
      <c r="A66" s="12">
        <f ca="1">'2.1 NumberOfBinsHisto'!A67</f>
        <v>41266</v>
      </c>
      <c r="B66" s="22">
        <f t="shared" ca="1" si="0"/>
        <v>41266</v>
      </c>
    </row>
    <row r="67" spans="1:2" x14ac:dyDescent="0.3">
      <c r="A67" s="12">
        <f ca="1">'2.1 NumberOfBinsHisto'!A68</f>
        <v>45717</v>
      </c>
      <c r="B67" s="22">
        <f t="shared" ca="1" si="0"/>
        <v>45717</v>
      </c>
    </row>
    <row r="68" spans="1:2" x14ac:dyDescent="0.3">
      <c r="A68" s="12">
        <f ca="1">'2.1 NumberOfBinsHisto'!A69</f>
        <v>53142</v>
      </c>
      <c r="B68" s="22">
        <f t="shared" ref="B68:B102" ca="1" si="6">A68</f>
        <v>53142</v>
      </c>
    </row>
    <row r="69" spans="1:2" x14ac:dyDescent="0.3">
      <c r="A69" s="12">
        <f ca="1">'2.1 NumberOfBinsHisto'!A70</f>
        <v>46630</v>
      </c>
      <c r="B69" s="22">
        <f t="shared" ca="1" si="6"/>
        <v>46630</v>
      </c>
    </row>
    <row r="70" spans="1:2" x14ac:dyDescent="0.3">
      <c r="A70" s="12">
        <f ca="1">'2.1 NumberOfBinsHisto'!A71</f>
        <v>31223</v>
      </c>
      <c r="B70" s="22">
        <f t="shared" ca="1" si="6"/>
        <v>31223</v>
      </c>
    </row>
    <row r="71" spans="1:2" x14ac:dyDescent="0.3">
      <c r="A71" s="12">
        <f ca="1">'2.1 NumberOfBinsHisto'!A72</f>
        <v>19320</v>
      </c>
      <c r="B71" s="22">
        <f t="shared" ca="1" si="6"/>
        <v>19320</v>
      </c>
    </row>
    <row r="72" spans="1:2" x14ac:dyDescent="0.3">
      <c r="A72" s="12">
        <f ca="1">'2.1 NumberOfBinsHisto'!A73</f>
        <v>7890</v>
      </c>
      <c r="B72" s="22">
        <f t="shared" ca="1" si="6"/>
        <v>7890</v>
      </c>
    </row>
    <row r="73" spans="1:2" x14ac:dyDescent="0.3">
      <c r="A73" s="12">
        <f ca="1">'2.1 NumberOfBinsHisto'!A74</f>
        <v>44554</v>
      </c>
      <c r="B73" s="22">
        <f t="shared" ca="1" si="6"/>
        <v>44554</v>
      </c>
    </row>
    <row r="74" spans="1:2" x14ac:dyDescent="0.3">
      <c r="A74" s="12">
        <f ca="1">'2.1 NumberOfBinsHisto'!A75</f>
        <v>59857</v>
      </c>
      <c r="B74" s="22">
        <f t="shared" ca="1" si="6"/>
        <v>59857</v>
      </c>
    </row>
    <row r="75" spans="1:2" x14ac:dyDescent="0.3">
      <c r="A75" s="12">
        <f ca="1">'2.1 NumberOfBinsHisto'!A76</f>
        <v>10783</v>
      </c>
      <c r="B75" s="22">
        <f t="shared" ca="1" si="6"/>
        <v>10783</v>
      </c>
    </row>
    <row r="76" spans="1:2" x14ac:dyDescent="0.3">
      <c r="A76" s="12">
        <f ca="1">'2.1 NumberOfBinsHisto'!A77</f>
        <v>31792</v>
      </c>
      <c r="B76" s="22">
        <f t="shared" ca="1" si="6"/>
        <v>31792</v>
      </c>
    </row>
    <row r="77" spans="1:2" x14ac:dyDescent="0.3">
      <c r="A77" s="12">
        <f ca="1">'2.1 NumberOfBinsHisto'!A78</f>
        <v>33330</v>
      </c>
      <c r="B77" s="22">
        <f t="shared" ca="1" si="6"/>
        <v>33330</v>
      </c>
    </row>
    <row r="78" spans="1:2" x14ac:dyDescent="0.3">
      <c r="A78" s="12">
        <f ca="1">'2.1 NumberOfBinsHisto'!A79</f>
        <v>33854</v>
      </c>
      <c r="B78" s="22">
        <f t="shared" ca="1" si="6"/>
        <v>33854</v>
      </c>
    </row>
    <row r="79" spans="1:2" x14ac:dyDescent="0.3">
      <c r="A79" s="12">
        <f ca="1">'2.1 NumberOfBinsHisto'!A80</f>
        <v>25</v>
      </c>
      <c r="B79" s="22">
        <f t="shared" ca="1" si="6"/>
        <v>25</v>
      </c>
    </row>
    <row r="80" spans="1:2" x14ac:dyDescent="0.3">
      <c r="A80" s="12">
        <f ca="1">'2.1 NumberOfBinsHisto'!A81</f>
        <v>76419</v>
      </c>
      <c r="B80" s="22">
        <f t="shared" ca="1" si="6"/>
        <v>76419</v>
      </c>
    </row>
    <row r="81" spans="1:2" x14ac:dyDescent="0.3">
      <c r="A81" s="12">
        <f ca="1">'2.1 NumberOfBinsHisto'!A82</f>
        <v>74758</v>
      </c>
      <c r="B81" s="22">
        <f t="shared" ca="1" si="6"/>
        <v>74758</v>
      </c>
    </row>
    <row r="82" spans="1:2" x14ac:dyDescent="0.3">
      <c r="A82" s="12">
        <f ca="1">'2.1 NumberOfBinsHisto'!A83</f>
        <v>1148</v>
      </c>
      <c r="B82" s="22">
        <f t="shared" ca="1" si="6"/>
        <v>1148</v>
      </c>
    </row>
    <row r="83" spans="1:2" x14ac:dyDescent="0.3">
      <c r="A83" s="12">
        <f ca="1">'2.1 NumberOfBinsHisto'!A84</f>
        <v>23354</v>
      </c>
      <c r="B83" s="22">
        <f t="shared" ca="1" si="6"/>
        <v>23354</v>
      </c>
    </row>
    <row r="84" spans="1:2" x14ac:dyDescent="0.3">
      <c r="A84" s="12">
        <f ca="1">'2.1 NumberOfBinsHisto'!A85</f>
        <v>400</v>
      </c>
      <c r="B84" s="22">
        <f t="shared" ca="1" si="6"/>
        <v>400</v>
      </c>
    </row>
    <row r="85" spans="1:2" x14ac:dyDescent="0.3">
      <c r="A85" s="12">
        <f ca="1">'2.1 NumberOfBinsHisto'!A86</f>
        <v>75430</v>
      </c>
      <c r="B85" s="22">
        <f t="shared" ca="1" si="6"/>
        <v>75430</v>
      </c>
    </row>
    <row r="86" spans="1:2" x14ac:dyDescent="0.3">
      <c r="A86" s="12">
        <f ca="1">'2.1 NumberOfBinsHisto'!A87</f>
        <v>73267</v>
      </c>
      <c r="B86" s="22">
        <f t="shared" ca="1" si="6"/>
        <v>73267</v>
      </c>
    </row>
    <row r="87" spans="1:2" x14ac:dyDescent="0.3">
      <c r="A87" s="12">
        <f ca="1">'2.1 NumberOfBinsHisto'!A88</f>
        <v>52696</v>
      </c>
      <c r="B87" s="22">
        <f t="shared" ca="1" si="6"/>
        <v>52696</v>
      </c>
    </row>
    <row r="88" spans="1:2" x14ac:dyDescent="0.3">
      <c r="A88" s="12">
        <f ca="1">'2.1 NumberOfBinsHisto'!A89</f>
        <v>66295</v>
      </c>
      <c r="B88" s="22">
        <f t="shared" ca="1" si="6"/>
        <v>66295</v>
      </c>
    </row>
    <row r="89" spans="1:2" x14ac:dyDescent="0.3">
      <c r="A89" s="12">
        <f ca="1">'2.1 NumberOfBinsHisto'!A90</f>
        <v>24940</v>
      </c>
      <c r="B89" s="22">
        <f t="shared" ca="1" si="6"/>
        <v>24940</v>
      </c>
    </row>
    <row r="90" spans="1:2" x14ac:dyDescent="0.3">
      <c r="A90" s="12">
        <f ca="1">'2.1 NumberOfBinsHisto'!A91</f>
        <v>26741</v>
      </c>
      <c r="B90" s="22">
        <f t="shared" ca="1" si="6"/>
        <v>26741</v>
      </c>
    </row>
    <row r="91" spans="1:2" x14ac:dyDescent="0.3">
      <c r="A91" s="12">
        <f ca="1">'2.1 NumberOfBinsHisto'!A92</f>
        <v>8611</v>
      </c>
      <c r="B91" s="22">
        <f t="shared" ca="1" si="6"/>
        <v>8611</v>
      </c>
    </row>
    <row r="92" spans="1:2" x14ac:dyDescent="0.3">
      <c r="A92" s="12">
        <f ca="1">'2.1 NumberOfBinsHisto'!A93</f>
        <v>12515</v>
      </c>
      <c r="B92" s="22">
        <f t="shared" ca="1" si="6"/>
        <v>12515</v>
      </c>
    </row>
    <row r="93" spans="1:2" x14ac:dyDescent="0.3">
      <c r="A93" s="12">
        <f ca="1">'2.1 NumberOfBinsHisto'!A94</f>
        <v>15800</v>
      </c>
      <c r="B93" s="22">
        <f t="shared" ca="1" si="6"/>
        <v>15800</v>
      </c>
    </row>
    <row r="94" spans="1:2" x14ac:dyDescent="0.3">
      <c r="A94" s="12">
        <f ca="1">'2.1 NumberOfBinsHisto'!A95</f>
        <v>45018</v>
      </c>
      <c r="B94" s="22">
        <f t="shared" ca="1" si="6"/>
        <v>45018</v>
      </c>
    </row>
    <row r="95" spans="1:2" x14ac:dyDescent="0.3">
      <c r="A95" s="12">
        <f ca="1">'2.1 NumberOfBinsHisto'!A96</f>
        <v>81895</v>
      </c>
      <c r="B95" s="22">
        <f t="shared" ca="1" si="6"/>
        <v>81895</v>
      </c>
    </row>
    <row r="96" spans="1:2" x14ac:dyDescent="0.3">
      <c r="A96" s="12">
        <f ca="1">'2.1 NumberOfBinsHisto'!A97</f>
        <v>75834</v>
      </c>
      <c r="B96" s="22">
        <f t="shared" ca="1" si="6"/>
        <v>75834</v>
      </c>
    </row>
    <row r="97" spans="1:2" x14ac:dyDescent="0.3">
      <c r="A97" s="12">
        <f ca="1">'2.1 NumberOfBinsHisto'!A98</f>
        <v>20502</v>
      </c>
      <c r="B97" s="22">
        <f t="shared" ca="1" si="6"/>
        <v>20502</v>
      </c>
    </row>
    <row r="98" spans="1:2" x14ac:dyDescent="0.3">
      <c r="A98" s="12">
        <f ca="1">'2.1 NumberOfBinsHisto'!A99</f>
        <v>15142</v>
      </c>
      <c r="B98" s="22">
        <f t="shared" ca="1" si="6"/>
        <v>15142</v>
      </c>
    </row>
    <row r="99" spans="1:2" x14ac:dyDescent="0.3">
      <c r="A99" s="12">
        <f ca="1">'2.1 NumberOfBinsHisto'!A100</f>
        <v>58730</v>
      </c>
      <c r="B99" s="22">
        <f t="shared" ca="1" si="6"/>
        <v>58730</v>
      </c>
    </row>
    <row r="100" spans="1:2" x14ac:dyDescent="0.3">
      <c r="A100" s="12">
        <f ca="1">'2.1 NumberOfBinsHisto'!A101</f>
        <v>73969</v>
      </c>
      <c r="B100" s="22">
        <f t="shared" ca="1" si="6"/>
        <v>73969</v>
      </c>
    </row>
    <row r="101" spans="1:2" x14ac:dyDescent="0.3">
      <c r="A101" s="12">
        <f ca="1">'2.1 NumberOfBinsHisto'!A102</f>
        <v>23421</v>
      </c>
      <c r="B101" s="22">
        <f t="shared" ca="1" si="6"/>
        <v>23421</v>
      </c>
    </row>
    <row r="102" spans="1:2" x14ac:dyDescent="0.3">
      <c r="A102" s="12">
        <f ca="1">'2.1 NumberOfBinsHisto'!A103</f>
        <v>47640</v>
      </c>
      <c r="B102" s="22">
        <f t="shared" ca="1" si="6"/>
        <v>47640</v>
      </c>
    </row>
  </sheetData>
  <conditionalFormatting sqref="J5:K15">
    <cfRule type="expression" dxfId="7" priority="2">
      <formula>$I5=FALSE</formula>
    </cfRule>
  </conditionalFormatting>
  <conditionalFormatting sqref="I5:I15">
    <cfRule type="expression" dxfId="6" priority="1">
      <formula>$I5=FALSE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02"/>
  <sheetViews>
    <sheetView showGridLines="0" zoomScale="175" zoomScaleNormal="175" workbookViewId="0">
      <selection sqref="A1:XFD1048576"/>
    </sheetView>
  </sheetViews>
  <sheetFormatPr defaultRowHeight="16.5" x14ac:dyDescent="0.3"/>
  <cols>
    <col min="1" max="2" width="12.85546875" style="15" customWidth="1"/>
    <col min="3" max="3" width="6" style="15" customWidth="1"/>
    <col min="4" max="4" width="10.42578125" style="15" customWidth="1"/>
    <col min="5" max="5" width="14" style="15" customWidth="1"/>
    <col min="6" max="6" width="12.42578125" style="15" customWidth="1"/>
    <col min="7" max="7" width="12.85546875" style="15" bestFit="1" customWidth="1"/>
    <col min="8" max="8" width="6.42578125" style="15" customWidth="1"/>
    <col min="9" max="9" width="10.5703125" style="15" bestFit="1" customWidth="1"/>
    <col min="10" max="10" width="12.5703125" style="15" customWidth="1"/>
    <col min="11" max="11" width="13.5703125" style="15" customWidth="1"/>
    <col min="12" max="12" width="4" style="15" customWidth="1"/>
    <col min="13" max="13" width="20" style="16" bestFit="1" customWidth="1"/>
    <col min="14" max="14" width="7.5703125" style="15" bestFit="1" customWidth="1"/>
    <col min="15" max="15" width="9.140625" style="15" bestFit="1" customWidth="1"/>
    <col min="16" max="16" width="8.42578125" style="15" bestFit="1" customWidth="1"/>
    <col min="17" max="17" width="9" style="15" bestFit="1" customWidth="1"/>
    <col min="18" max="18" width="7.85546875" style="15" bestFit="1" customWidth="1"/>
    <col min="19" max="19" width="20.42578125" style="15" customWidth="1"/>
    <col min="20" max="16384" width="9.140625" style="15"/>
  </cols>
  <sheetData>
    <row r="1" spans="1:21" ht="17.25" thickBot="1" x14ac:dyDescent="0.35">
      <c r="A1" s="15" t="s">
        <v>6</v>
      </c>
      <c r="M1" s="60"/>
      <c r="N1" s="60"/>
      <c r="O1" s="60"/>
      <c r="P1" s="60"/>
      <c r="Q1" s="60"/>
      <c r="R1" s="60"/>
      <c r="S1" s="60"/>
    </row>
    <row r="2" spans="1:21" ht="13.5" customHeight="1" thickBot="1" x14ac:dyDescent="0.35">
      <c r="A2" s="89"/>
      <c r="B2" s="90"/>
      <c r="I2" s="91" t="s">
        <v>10</v>
      </c>
      <c r="J2" s="92" t="s">
        <v>11</v>
      </c>
      <c r="K2" s="93"/>
      <c r="N2" s="16"/>
      <c r="O2" s="16"/>
      <c r="P2" s="16"/>
      <c r="Q2" s="16"/>
      <c r="R2" s="16"/>
      <c r="S2" s="16"/>
    </row>
    <row r="3" spans="1:21" ht="17.25" thickBot="1" x14ac:dyDescent="0.35">
      <c r="A3" s="12">
        <f ca="1">'2.1 NumberOfBinsHisto'!A4</f>
        <v>52567</v>
      </c>
      <c r="B3" s="22">
        <f>'2.1 NumberOfBinsHisto'!B4</f>
        <v>42285</v>
      </c>
      <c r="D3" s="62" t="s">
        <v>12</v>
      </c>
      <c r="E3" s="64">
        <f>COUNT(B3:B102)</f>
        <v>100</v>
      </c>
      <c r="I3" s="94">
        <f>VLOOKUP("stop",E12:F18,2,0)</f>
        <v>7</v>
      </c>
      <c r="J3" s="95">
        <f>ROUND(INT(E8/I3),-(LEN(INT(E8/I3))-1))</f>
        <v>10000</v>
      </c>
      <c r="K3" s="96"/>
      <c r="L3" s="19"/>
      <c r="M3" s="97"/>
      <c r="N3" s="16"/>
      <c r="O3" s="16"/>
      <c r="P3" s="16"/>
      <c r="Q3" s="16"/>
      <c r="R3" s="16"/>
      <c r="S3" s="16"/>
    </row>
    <row r="4" spans="1:21" ht="17.25" thickBot="1" x14ac:dyDescent="0.35">
      <c r="A4" s="12">
        <f ca="1">'2.1 NumberOfBinsHisto'!A5</f>
        <v>33598</v>
      </c>
      <c r="B4" s="22">
        <f>'2.1 NumberOfBinsHisto'!B5</f>
        <v>67472</v>
      </c>
      <c r="D4" s="65" t="s">
        <v>3</v>
      </c>
      <c r="E4" s="67">
        <f>MIN($B$3:$B$95)</f>
        <v>1009</v>
      </c>
      <c r="I4" s="98"/>
      <c r="J4" s="99" t="s">
        <v>7</v>
      </c>
      <c r="K4" s="100" t="s">
        <v>8</v>
      </c>
      <c r="L4" s="19"/>
      <c r="M4" s="101" t="s">
        <v>5</v>
      </c>
      <c r="N4" s="102" t="s">
        <v>24</v>
      </c>
      <c r="O4" s="103" t="s">
        <v>23</v>
      </c>
      <c r="P4" s="102" t="s">
        <v>25</v>
      </c>
      <c r="Q4" s="104" t="s">
        <v>22</v>
      </c>
      <c r="R4" s="104" t="s">
        <v>26</v>
      </c>
      <c r="S4" s="105" t="str">
        <f>R4</f>
        <v>RelFreq</v>
      </c>
    </row>
    <row r="5" spans="1:21" x14ac:dyDescent="0.3">
      <c r="A5" s="12">
        <f ca="1">'2.1 NumberOfBinsHisto'!A6</f>
        <v>45077</v>
      </c>
      <c r="B5" s="22">
        <f>'2.1 NumberOfBinsHisto'!B6</f>
        <v>46901</v>
      </c>
      <c r="D5" s="65" t="s">
        <v>2</v>
      </c>
      <c r="E5" s="67">
        <f>MAX($B$3:$B$95)</f>
        <v>84014</v>
      </c>
      <c r="I5" s="106" t="b">
        <f t="shared" ref="I5:I15" si="0">J5&lt;=$E$5</f>
        <v>1</v>
      </c>
      <c r="J5" s="107">
        <f>INT(E4/J3)*J3</f>
        <v>0</v>
      </c>
      <c r="K5" s="108">
        <f>J5+$J$3</f>
        <v>10000</v>
      </c>
      <c r="L5" s="19"/>
      <c r="M5" s="109" t="str">
        <f>"From "&amp;J5&amp;" To "&amp;K5</f>
        <v>From 0 To 10000</v>
      </c>
      <c r="N5" s="110">
        <f>COUNTIF($B$3:$B$102,"&lt;="&amp;K5)</f>
        <v>21</v>
      </c>
      <c r="O5" s="111">
        <f>N5</f>
        <v>21</v>
      </c>
      <c r="P5" s="110">
        <f>COUNTIFS($B$3:$B$102,"&gt;="&amp;J5,$B$3:$B$102,"&lt;="&amp;K5)</f>
        <v>21</v>
      </c>
      <c r="Q5" s="110">
        <f>N5/$N$13</f>
        <v>0.21</v>
      </c>
      <c r="R5" s="112">
        <f>O5/$N$13</f>
        <v>0.21</v>
      </c>
      <c r="S5" s="113">
        <f>R5</f>
        <v>0.21</v>
      </c>
    </row>
    <row r="6" spans="1:21" x14ac:dyDescent="0.3">
      <c r="A6" s="12">
        <f ca="1">'2.1 NumberOfBinsHisto'!A7</f>
        <v>22297</v>
      </c>
      <c r="B6" s="22">
        <f>'2.1 NumberOfBinsHisto'!B7</f>
        <v>60678</v>
      </c>
      <c r="D6" s="65" t="s">
        <v>0</v>
      </c>
      <c r="E6" s="68">
        <f>ROUND(AVERAGE($B$3:$B$95),2)</f>
        <v>32054.31</v>
      </c>
      <c r="I6" s="106" t="b">
        <f t="shared" si="0"/>
        <v>1</v>
      </c>
      <c r="J6" s="114">
        <f>K5</f>
        <v>10000</v>
      </c>
      <c r="K6" s="108">
        <f>J6+$J$3</f>
        <v>20000</v>
      </c>
      <c r="L6" s="19"/>
      <c r="M6" s="109" t="str">
        <f t="shared" ref="M6:M13" si="1">"From "&amp;J6&amp;" To "&amp;K6</f>
        <v>From 10000 To 20000</v>
      </c>
      <c r="N6" s="110">
        <f t="shared" ref="N6:N13" si="2">COUNTIF($B$3:$B$102,"&lt;="&amp;K6)</f>
        <v>37</v>
      </c>
      <c r="O6" s="111">
        <f>N6-N5</f>
        <v>16</v>
      </c>
      <c r="P6" s="110">
        <f t="shared" ref="P6:P13" si="3">COUNTIFS($B$3:$B$102,"&gt;="&amp;J6,$B$3:$B$102,"&lt;="&amp;K6)</f>
        <v>16</v>
      </c>
      <c r="Q6" s="110">
        <f t="shared" ref="Q6:Q13" si="4">N6/$N$13</f>
        <v>0.37</v>
      </c>
      <c r="R6" s="112">
        <f t="shared" ref="R6:R13" si="5">O6/$N$13</f>
        <v>0.16</v>
      </c>
      <c r="S6" s="115">
        <f t="shared" ref="S6:S13" si="6">R6</f>
        <v>0.16</v>
      </c>
    </row>
    <row r="7" spans="1:21" x14ac:dyDescent="0.3">
      <c r="A7" s="12">
        <f ca="1">'2.1 NumberOfBinsHisto'!A8</f>
        <v>72394</v>
      </c>
      <c r="B7" s="22">
        <f>'2.1 NumberOfBinsHisto'!B8</f>
        <v>24544</v>
      </c>
      <c r="D7" s="65" t="s">
        <v>1</v>
      </c>
      <c r="E7" s="67">
        <f>MEDIAN($B$3:$B$95)</f>
        <v>28045</v>
      </c>
      <c r="I7" s="106" t="b">
        <f t="shared" si="0"/>
        <v>1</v>
      </c>
      <c r="J7" s="114">
        <f t="shared" ref="J7:J15" si="7">K6</f>
        <v>20000</v>
      </c>
      <c r="K7" s="108">
        <f t="shared" ref="K7:K15" si="8">J7+$J$3</f>
        <v>30000</v>
      </c>
      <c r="M7" s="109" t="str">
        <f t="shared" si="1"/>
        <v>From 20000 To 30000</v>
      </c>
      <c r="N7" s="110">
        <f t="shared" si="2"/>
        <v>57</v>
      </c>
      <c r="O7" s="111">
        <f t="shared" ref="O7:O13" si="9">N7-N6</f>
        <v>20</v>
      </c>
      <c r="P7" s="110">
        <f t="shared" si="3"/>
        <v>20</v>
      </c>
      <c r="Q7" s="110">
        <f t="shared" si="4"/>
        <v>0.56999999999999995</v>
      </c>
      <c r="R7" s="112">
        <f t="shared" si="5"/>
        <v>0.2</v>
      </c>
      <c r="S7" s="115">
        <f t="shared" si="6"/>
        <v>0.2</v>
      </c>
    </row>
    <row r="8" spans="1:21" x14ac:dyDescent="0.3">
      <c r="A8" s="12">
        <f ca="1">'2.1 NumberOfBinsHisto'!A9</f>
        <v>50501</v>
      </c>
      <c r="B8" s="22">
        <f>'2.1 NumberOfBinsHisto'!B9</f>
        <v>10713</v>
      </c>
      <c r="D8" s="65" t="s">
        <v>5</v>
      </c>
      <c r="E8" s="67">
        <f>E5-E4</f>
        <v>83005</v>
      </c>
      <c r="I8" s="106" t="b">
        <f t="shared" si="0"/>
        <v>1</v>
      </c>
      <c r="J8" s="114">
        <f t="shared" si="7"/>
        <v>30000</v>
      </c>
      <c r="K8" s="108">
        <f t="shared" si="8"/>
        <v>40000</v>
      </c>
      <c r="M8" s="109" t="str">
        <f t="shared" si="1"/>
        <v>From 30000 To 40000</v>
      </c>
      <c r="N8" s="110">
        <f t="shared" si="2"/>
        <v>68</v>
      </c>
      <c r="O8" s="111">
        <f t="shared" si="9"/>
        <v>11</v>
      </c>
      <c r="P8" s="110">
        <f t="shared" si="3"/>
        <v>11</v>
      </c>
      <c r="Q8" s="110">
        <f t="shared" si="4"/>
        <v>0.68</v>
      </c>
      <c r="R8" s="112">
        <f t="shared" si="5"/>
        <v>0.11</v>
      </c>
      <c r="S8" s="115">
        <f t="shared" si="6"/>
        <v>0.11</v>
      </c>
      <c r="T8" s="16"/>
      <c r="U8" s="16"/>
    </row>
    <row r="9" spans="1:21" ht="17.25" thickBot="1" x14ac:dyDescent="0.35">
      <c r="A9" s="12">
        <f ca="1">'2.1 NumberOfBinsHisto'!A10</f>
        <v>607</v>
      </c>
      <c r="B9" s="22">
        <f>'2.1 NumberOfBinsHisto'!B10</f>
        <v>1803</v>
      </c>
      <c r="D9" s="69" t="s">
        <v>4</v>
      </c>
      <c r="E9" s="71">
        <f>COUNT(B3:B102)</f>
        <v>100</v>
      </c>
      <c r="I9" s="106" t="b">
        <f t="shared" si="0"/>
        <v>1</v>
      </c>
      <c r="J9" s="114">
        <f t="shared" si="7"/>
        <v>40000</v>
      </c>
      <c r="K9" s="108">
        <f t="shared" si="8"/>
        <v>50000</v>
      </c>
      <c r="M9" s="109" t="str">
        <f t="shared" si="1"/>
        <v>From 40000 To 50000</v>
      </c>
      <c r="N9" s="110">
        <f t="shared" si="2"/>
        <v>76</v>
      </c>
      <c r="O9" s="111">
        <f t="shared" si="9"/>
        <v>8</v>
      </c>
      <c r="P9" s="110">
        <f t="shared" si="3"/>
        <v>8</v>
      </c>
      <c r="Q9" s="110">
        <f t="shared" si="4"/>
        <v>0.76</v>
      </c>
      <c r="R9" s="112">
        <f t="shared" si="5"/>
        <v>0.08</v>
      </c>
      <c r="S9" s="115">
        <f t="shared" si="6"/>
        <v>0.08</v>
      </c>
    </row>
    <row r="10" spans="1:21" ht="17.25" thickBot="1" x14ac:dyDescent="0.35">
      <c r="A10" s="12">
        <f ca="1">'2.1 NumberOfBinsHisto'!A11</f>
        <v>46595</v>
      </c>
      <c r="B10" s="22">
        <f>'2.1 NumberOfBinsHisto'!B11</f>
        <v>31659</v>
      </c>
      <c r="I10" s="106" t="b">
        <f t="shared" si="0"/>
        <v>1</v>
      </c>
      <c r="J10" s="114">
        <f t="shared" si="7"/>
        <v>50000</v>
      </c>
      <c r="K10" s="108">
        <f t="shared" si="8"/>
        <v>60000</v>
      </c>
      <c r="M10" s="109" t="str">
        <f t="shared" si="1"/>
        <v>From 50000 To 60000</v>
      </c>
      <c r="N10" s="110">
        <f t="shared" si="2"/>
        <v>85</v>
      </c>
      <c r="O10" s="111">
        <f t="shared" si="9"/>
        <v>9</v>
      </c>
      <c r="P10" s="110">
        <f t="shared" si="3"/>
        <v>9</v>
      </c>
      <c r="Q10" s="110">
        <f t="shared" si="4"/>
        <v>0.85</v>
      </c>
      <c r="R10" s="112">
        <f t="shared" si="5"/>
        <v>0.09</v>
      </c>
      <c r="S10" s="115">
        <f t="shared" si="6"/>
        <v>0.09</v>
      </c>
    </row>
    <row r="11" spans="1:21" ht="18.75" thickBot="1" x14ac:dyDescent="0.35">
      <c r="A11" s="12">
        <f ca="1">'2.1 NumberOfBinsHisto'!A12</f>
        <v>16115</v>
      </c>
      <c r="B11" s="22">
        <f>'2.1 NumberOfBinsHisto'!B12</f>
        <v>45655</v>
      </c>
      <c r="E11" s="72" t="s">
        <v>14</v>
      </c>
      <c r="F11" s="73" t="s">
        <v>9</v>
      </c>
      <c r="G11" s="72" t="s">
        <v>27</v>
      </c>
      <c r="I11" s="106" t="b">
        <f t="shared" si="0"/>
        <v>1</v>
      </c>
      <c r="J11" s="114">
        <f t="shared" si="7"/>
        <v>60000</v>
      </c>
      <c r="K11" s="108">
        <f t="shared" si="8"/>
        <v>70000</v>
      </c>
      <c r="M11" s="109" t="str">
        <f t="shared" si="1"/>
        <v>From 60000 To 70000</v>
      </c>
      <c r="N11" s="110">
        <f t="shared" si="2"/>
        <v>94</v>
      </c>
      <c r="O11" s="111">
        <f t="shared" si="9"/>
        <v>9</v>
      </c>
      <c r="P11" s="110">
        <f t="shared" si="3"/>
        <v>9</v>
      </c>
      <c r="Q11" s="110">
        <f t="shared" si="4"/>
        <v>0.94</v>
      </c>
      <c r="R11" s="112">
        <f t="shared" si="5"/>
        <v>0.09</v>
      </c>
      <c r="S11" s="115">
        <f t="shared" si="6"/>
        <v>0.09</v>
      </c>
    </row>
    <row r="12" spans="1:21" x14ac:dyDescent="0.3">
      <c r="A12" s="12">
        <f ca="1">'2.1 NumberOfBinsHisto'!A13</f>
        <v>63250</v>
      </c>
      <c r="B12" s="22">
        <f>'2.1 NumberOfBinsHisto'!B13</f>
        <v>20628</v>
      </c>
      <c r="E12" s="75" t="str">
        <f t="shared" ref="E12:E18" si="10">IF(G12&gt;$E$9,"Stop","Continue")</f>
        <v>Continue</v>
      </c>
      <c r="F12" s="116">
        <v>4</v>
      </c>
      <c r="G12" s="75">
        <f t="shared" ref="G12:G18" si="11">2^F12</f>
        <v>16</v>
      </c>
      <c r="I12" s="106" t="b">
        <f t="shared" si="0"/>
        <v>1</v>
      </c>
      <c r="J12" s="114">
        <f t="shared" si="7"/>
        <v>70000</v>
      </c>
      <c r="K12" s="108">
        <f t="shared" si="8"/>
        <v>80000</v>
      </c>
      <c r="M12" s="109" t="str">
        <f t="shared" si="1"/>
        <v>From 70000 To 80000</v>
      </c>
      <c r="N12" s="110">
        <f t="shared" si="2"/>
        <v>98</v>
      </c>
      <c r="O12" s="111">
        <f t="shared" si="9"/>
        <v>4</v>
      </c>
      <c r="P12" s="110">
        <f t="shared" si="3"/>
        <v>4</v>
      </c>
      <c r="Q12" s="110">
        <f t="shared" si="4"/>
        <v>0.98</v>
      </c>
      <c r="R12" s="112">
        <f t="shared" si="5"/>
        <v>0.04</v>
      </c>
      <c r="S12" s="115">
        <f t="shared" si="6"/>
        <v>0.04</v>
      </c>
    </row>
    <row r="13" spans="1:21" ht="17.25" thickBot="1" x14ac:dyDescent="0.35">
      <c r="A13" s="12">
        <f ca="1">'2.1 NumberOfBinsHisto'!A14</f>
        <v>53032</v>
      </c>
      <c r="B13" s="22">
        <f>'2.1 NumberOfBinsHisto'!B14</f>
        <v>17786</v>
      </c>
      <c r="E13" s="77" t="str">
        <f t="shared" si="10"/>
        <v>Continue</v>
      </c>
      <c r="F13" s="117">
        <v>5</v>
      </c>
      <c r="G13" s="77">
        <f t="shared" si="11"/>
        <v>32</v>
      </c>
      <c r="I13" s="106" t="b">
        <f t="shared" si="0"/>
        <v>1</v>
      </c>
      <c r="J13" s="114">
        <f t="shared" si="7"/>
        <v>80000</v>
      </c>
      <c r="K13" s="108">
        <f t="shared" si="8"/>
        <v>90000</v>
      </c>
      <c r="M13" s="118" t="str">
        <f t="shared" si="1"/>
        <v>From 80000 To 90000</v>
      </c>
      <c r="N13" s="119">
        <f t="shared" si="2"/>
        <v>100</v>
      </c>
      <c r="O13" s="120">
        <f t="shared" si="9"/>
        <v>2</v>
      </c>
      <c r="P13" s="119">
        <f t="shared" si="3"/>
        <v>2</v>
      </c>
      <c r="Q13" s="119">
        <f t="shared" si="4"/>
        <v>1</v>
      </c>
      <c r="R13" s="121">
        <f t="shared" si="5"/>
        <v>0.02</v>
      </c>
      <c r="S13" s="122">
        <f t="shared" si="6"/>
        <v>0.02</v>
      </c>
    </row>
    <row r="14" spans="1:21" x14ac:dyDescent="0.3">
      <c r="A14" s="12">
        <f ca="1">'2.1 NumberOfBinsHisto'!A15</f>
        <v>68203</v>
      </c>
      <c r="B14" s="22">
        <f>'2.1 NumberOfBinsHisto'!B15</f>
        <v>28311</v>
      </c>
      <c r="E14" s="77" t="str">
        <f t="shared" si="10"/>
        <v>Continue</v>
      </c>
      <c r="F14" s="117">
        <v>6</v>
      </c>
      <c r="G14" s="77">
        <f t="shared" si="11"/>
        <v>64</v>
      </c>
      <c r="I14" s="106" t="b">
        <f t="shared" si="0"/>
        <v>0</v>
      </c>
      <c r="J14" s="114">
        <f t="shared" si="7"/>
        <v>90000</v>
      </c>
      <c r="K14" s="108">
        <f t="shared" si="8"/>
        <v>100000</v>
      </c>
    </row>
    <row r="15" spans="1:21" ht="17.25" thickBot="1" x14ac:dyDescent="0.35">
      <c r="A15" s="12">
        <f ca="1">'2.1 NumberOfBinsHisto'!A16</f>
        <v>37220</v>
      </c>
      <c r="B15" s="22">
        <f>'2.1 NumberOfBinsHisto'!B16</f>
        <v>29426</v>
      </c>
      <c r="E15" s="77" t="str">
        <f t="shared" si="10"/>
        <v>Stop</v>
      </c>
      <c r="F15" s="117">
        <v>7</v>
      </c>
      <c r="G15" s="77">
        <f t="shared" si="11"/>
        <v>128</v>
      </c>
      <c r="I15" s="123" t="b">
        <f t="shared" si="0"/>
        <v>0</v>
      </c>
      <c r="J15" s="114">
        <f t="shared" si="7"/>
        <v>100000</v>
      </c>
      <c r="K15" s="108">
        <f t="shared" si="8"/>
        <v>110000</v>
      </c>
    </row>
    <row r="16" spans="1:21" x14ac:dyDescent="0.3">
      <c r="A16" s="12">
        <f ca="1">'2.1 NumberOfBinsHisto'!A17</f>
        <v>33017</v>
      </c>
      <c r="B16" s="22">
        <f>'2.1 NumberOfBinsHisto'!B17</f>
        <v>7451</v>
      </c>
      <c r="E16" s="77" t="str">
        <f t="shared" si="10"/>
        <v>Stop</v>
      </c>
      <c r="F16" s="117">
        <v>8</v>
      </c>
      <c r="G16" s="77">
        <f t="shared" si="11"/>
        <v>256</v>
      </c>
    </row>
    <row r="17" spans="1:7" x14ac:dyDescent="0.3">
      <c r="A17" s="12">
        <f ca="1">'2.1 NumberOfBinsHisto'!A18</f>
        <v>12485</v>
      </c>
      <c r="B17" s="22">
        <f>'2.1 NumberOfBinsHisto'!B18</f>
        <v>1059</v>
      </c>
      <c r="E17" s="77" t="str">
        <f t="shared" si="10"/>
        <v>Stop</v>
      </c>
      <c r="F17" s="117">
        <v>9</v>
      </c>
      <c r="G17" s="77">
        <f t="shared" si="11"/>
        <v>512</v>
      </c>
    </row>
    <row r="18" spans="1:7" ht="17.25" thickBot="1" x14ac:dyDescent="0.35">
      <c r="A18" s="12">
        <f ca="1">'2.1 NumberOfBinsHisto'!A19</f>
        <v>8049</v>
      </c>
      <c r="B18" s="22">
        <f>'2.1 NumberOfBinsHisto'!B19</f>
        <v>5439</v>
      </c>
      <c r="E18" s="79" t="str">
        <f t="shared" si="10"/>
        <v>Stop</v>
      </c>
      <c r="F18" s="124">
        <v>10</v>
      </c>
      <c r="G18" s="79">
        <f t="shared" si="11"/>
        <v>1024</v>
      </c>
    </row>
    <row r="19" spans="1:7" x14ac:dyDescent="0.3">
      <c r="A19" s="12">
        <f ca="1">'2.1 NumberOfBinsHisto'!A20</f>
        <v>50863</v>
      </c>
      <c r="B19" s="22">
        <f>'2.1 NumberOfBinsHisto'!B20</f>
        <v>14393</v>
      </c>
    </row>
    <row r="20" spans="1:7" x14ac:dyDescent="0.3">
      <c r="A20" s="12">
        <f ca="1">'2.1 NumberOfBinsHisto'!A21</f>
        <v>22803</v>
      </c>
      <c r="B20" s="22">
        <f>'2.1 NumberOfBinsHisto'!B21</f>
        <v>84014</v>
      </c>
    </row>
    <row r="21" spans="1:7" x14ac:dyDescent="0.3">
      <c r="A21" s="12">
        <f ca="1">'2.1 NumberOfBinsHisto'!A22</f>
        <v>43407</v>
      </c>
      <c r="B21" s="22">
        <f>'2.1 NumberOfBinsHisto'!B22</f>
        <v>23544</v>
      </c>
    </row>
    <row r="22" spans="1:7" ht="16.5" customHeight="1" x14ac:dyDescent="0.3">
      <c r="A22" s="12">
        <f ca="1">'2.1 NumberOfBinsHisto'!A23</f>
        <v>4955</v>
      </c>
      <c r="B22" s="22">
        <f>'2.1 NumberOfBinsHisto'!B23</f>
        <v>8302</v>
      </c>
    </row>
    <row r="23" spans="1:7" x14ac:dyDescent="0.3">
      <c r="A23" s="12">
        <f ca="1">'2.1 NumberOfBinsHisto'!A24</f>
        <v>24272</v>
      </c>
      <c r="B23" s="22">
        <f>'2.1 NumberOfBinsHisto'!B24</f>
        <v>7326</v>
      </c>
    </row>
    <row r="24" spans="1:7" x14ac:dyDescent="0.3">
      <c r="A24" s="12">
        <f ca="1">'2.1 NumberOfBinsHisto'!A25</f>
        <v>66266</v>
      </c>
      <c r="B24" s="22">
        <f>'2.1 NumberOfBinsHisto'!B25</f>
        <v>6749</v>
      </c>
    </row>
    <row r="25" spans="1:7" x14ac:dyDescent="0.3">
      <c r="A25" s="12">
        <f ca="1">'2.1 NumberOfBinsHisto'!A26</f>
        <v>74832</v>
      </c>
      <c r="B25" s="22">
        <f>'2.1 NumberOfBinsHisto'!B26</f>
        <v>9936</v>
      </c>
    </row>
    <row r="26" spans="1:7" x14ac:dyDescent="0.3">
      <c r="A26" s="12">
        <f ca="1">'2.1 NumberOfBinsHisto'!A27</f>
        <v>2497</v>
      </c>
      <c r="B26" s="22">
        <f>'2.1 NumberOfBinsHisto'!B27</f>
        <v>1009</v>
      </c>
    </row>
    <row r="27" spans="1:7" x14ac:dyDescent="0.3">
      <c r="A27" s="12">
        <f ca="1">'2.1 NumberOfBinsHisto'!A28</f>
        <v>80815</v>
      </c>
      <c r="B27" s="22">
        <f>'2.1 NumberOfBinsHisto'!B28</f>
        <v>48248</v>
      </c>
    </row>
    <row r="28" spans="1:7" x14ac:dyDescent="0.3">
      <c r="A28" s="12">
        <f ca="1">'2.1 NumberOfBinsHisto'!A29</f>
        <v>41329</v>
      </c>
      <c r="B28" s="22">
        <f>'2.1 NumberOfBinsHisto'!B29</f>
        <v>18589</v>
      </c>
    </row>
    <row r="29" spans="1:7" x14ac:dyDescent="0.3">
      <c r="A29" s="12">
        <f ca="1">'2.1 NumberOfBinsHisto'!A30</f>
        <v>79329</v>
      </c>
      <c r="B29" s="22">
        <f>'2.1 NumberOfBinsHisto'!B30</f>
        <v>47963</v>
      </c>
    </row>
    <row r="30" spans="1:7" x14ac:dyDescent="0.3">
      <c r="A30" s="12">
        <f ca="1">'2.1 NumberOfBinsHisto'!A31</f>
        <v>75259</v>
      </c>
      <c r="B30" s="22">
        <f>'2.1 NumberOfBinsHisto'!B31</f>
        <v>22037</v>
      </c>
    </row>
    <row r="31" spans="1:7" x14ac:dyDescent="0.3">
      <c r="A31" s="12">
        <f ca="1">'2.1 NumberOfBinsHisto'!A32</f>
        <v>85896</v>
      </c>
      <c r="B31" s="22">
        <f>'2.1 NumberOfBinsHisto'!B32</f>
        <v>13611</v>
      </c>
    </row>
    <row r="32" spans="1:7" x14ac:dyDescent="0.3">
      <c r="A32" s="12">
        <f ca="1">'2.1 NumberOfBinsHisto'!A33</f>
        <v>18914</v>
      </c>
      <c r="B32" s="22">
        <f>'2.1 NumberOfBinsHisto'!B33</f>
        <v>13401</v>
      </c>
    </row>
    <row r="33" spans="1:2" x14ac:dyDescent="0.3">
      <c r="A33" s="12">
        <f ca="1">'2.1 NumberOfBinsHisto'!A34</f>
        <v>30781</v>
      </c>
      <c r="B33" s="22">
        <f>'2.1 NumberOfBinsHisto'!B34</f>
        <v>69399</v>
      </c>
    </row>
    <row r="34" spans="1:2" x14ac:dyDescent="0.3">
      <c r="A34" s="12">
        <f ca="1">'2.1 NumberOfBinsHisto'!A35</f>
        <v>66612</v>
      </c>
      <c r="B34" s="22">
        <f>'2.1 NumberOfBinsHisto'!B35</f>
        <v>20326</v>
      </c>
    </row>
    <row r="35" spans="1:2" x14ac:dyDescent="0.3">
      <c r="A35" s="12">
        <f ca="1">'2.1 NumberOfBinsHisto'!A36</f>
        <v>70623</v>
      </c>
      <c r="B35" s="22">
        <f>'2.1 NumberOfBinsHisto'!B36</f>
        <v>64651</v>
      </c>
    </row>
    <row r="36" spans="1:2" x14ac:dyDescent="0.3">
      <c r="A36" s="12">
        <f ca="1">'2.1 NumberOfBinsHisto'!A37</f>
        <v>74128</v>
      </c>
      <c r="B36" s="22">
        <f>'2.1 NumberOfBinsHisto'!B37</f>
        <v>35849</v>
      </c>
    </row>
    <row r="37" spans="1:2" x14ac:dyDescent="0.3">
      <c r="A37" s="12">
        <f ca="1">'2.1 NumberOfBinsHisto'!A38</f>
        <v>12042</v>
      </c>
      <c r="B37" s="22">
        <f>'2.1 NumberOfBinsHisto'!B38</f>
        <v>25057</v>
      </c>
    </row>
    <row r="38" spans="1:2" x14ac:dyDescent="0.3">
      <c r="A38" s="12">
        <f ca="1">'2.1 NumberOfBinsHisto'!A39</f>
        <v>39807</v>
      </c>
      <c r="B38" s="22">
        <f>'2.1 NumberOfBinsHisto'!B39</f>
        <v>50809</v>
      </c>
    </row>
    <row r="39" spans="1:2" x14ac:dyDescent="0.3">
      <c r="A39" s="12">
        <f ca="1">'2.1 NumberOfBinsHisto'!A40</f>
        <v>92259</v>
      </c>
      <c r="B39" s="22">
        <f>'2.1 NumberOfBinsHisto'!B40</f>
        <v>36614</v>
      </c>
    </row>
    <row r="40" spans="1:2" x14ac:dyDescent="0.3">
      <c r="A40" s="12">
        <f ca="1">'2.1 NumberOfBinsHisto'!A41</f>
        <v>58594</v>
      </c>
      <c r="B40" s="22">
        <f>'2.1 NumberOfBinsHisto'!B41</f>
        <v>22939</v>
      </c>
    </row>
    <row r="41" spans="1:2" x14ac:dyDescent="0.3">
      <c r="A41" s="12">
        <f ca="1">'2.1 NumberOfBinsHisto'!A42</f>
        <v>15507</v>
      </c>
      <c r="B41" s="22">
        <f>'2.1 NumberOfBinsHisto'!B42</f>
        <v>73090</v>
      </c>
    </row>
    <row r="42" spans="1:2" x14ac:dyDescent="0.3">
      <c r="A42" s="12">
        <f ca="1">'2.1 NumberOfBinsHisto'!A43</f>
        <v>13500</v>
      </c>
      <c r="B42" s="22">
        <f>'2.1 NumberOfBinsHisto'!B43</f>
        <v>3742</v>
      </c>
    </row>
    <row r="43" spans="1:2" x14ac:dyDescent="0.3">
      <c r="A43" s="12">
        <f ca="1">'2.1 NumberOfBinsHisto'!A44</f>
        <v>83842</v>
      </c>
      <c r="B43" s="22">
        <f>'2.1 NumberOfBinsHisto'!B44</f>
        <v>32812</v>
      </c>
    </row>
    <row r="44" spans="1:2" x14ac:dyDescent="0.3">
      <c r="A44" s="12">
        <f ca="1">'2.1 NumberOfBinsHisto'!A45</f>
        <v>79091</v>
      </c>
      <c r="B44" s="22">
        <f>'2.1 NumberOfBinsHisto'!B45</f>
        <v>59293</v>
      </c>
    </row>
    <row r="45" spans="1:2" x14ac:dyDescent="0.3">
      <c r="A45" s="12">
        <f ca="1">'2.1 NumberOfBinsHisto'!A46</f>
        <v>61985</v>
      </c>
      <c r="B45" s="22">
        <f>'2.1 NumberOfBinsHisto'!B46</f>
        <v>33165</v>
      </c>
    </row>
    <row r="46" spans="1:2" x14ac:dyDescent="0.3">
      <c r="A46" s="12">
        <f ca="1">'2.1 NumberOfBinsHisto'!A47</f>
        <v>67969</v>
      </c>
      <c r="B46" s="22">
        <f>'2.1 NumberOfBinsHisto'!B47</f>
        <v>18108</v>
      </c>
    </row>
    <row r="47" spans="1:2" x14ac:dyDescent="0.3">
      <c r="A47" s="12">
        <f ca="1">'2.1 NumberOfBinsHisto'!A48</f>
        <v>8527</v>
      </c>
      <c r="B47" s="22">
        <f>'2.1 NumberOfBinsHisto'!B48</f>
        <v>17076</v>
      </c>
    </row>
    <row r="48" spans="1:2" x14ac:dyDescent="0.3">
      <c r="A48" s="12">
        <f ca="1">'2.1 NumberOfBinsHisto'!A49</f>
        <v>40570</v>
      </c>
      <c r="B48" s="22">
        <f>'2.1 NumberOfBinsHisto'!B49</f>
        <v>39871</v>
      </c>
    </row>
    <row r="49" spans="1:2" x14ac:dyDescent="0.3">
      <c r="A49" s="12">
        <f ca="1">'2.1 NumberOfBinsHisto'!A50</f>
        <v>29943</v>
      </c>
      <c r="B49" s="22">
        <f>'2.1 NumberOfBinsHisto'!B50</f>
        <v>19533</v>
      </c>
    </row>
    <row r="50" spans="1:2" x14ac:dyDescent="0.3">
      <c r="A50" s="12">
        <f ca="1">'2.1 NumberOfBinsHisto'!A51</f>
        <v>41192</v>
      </c>
      <c r="B50" s="22">
        <f>'2.1 NumberOfBinsHisto'!B51</f>
        <v>26519</v>
      </c>
    </row>
    <row r="51" spans="1:2" x14ac:dyDescent="0.3">
      <c r="A51" s="12">
        <f ca="1">'2.1 NumberOfBinsHisto'!A52</f>
        <v>21843</v>
      </c>
      <c r="B51" s="22">
        <f>'2.1 NumberOfBinsHisto'!B52</f>
        <v>58364</v>
      </c>
    </row>
    <row r="52" spans="1:2" x14ac:dyDescent="0.3">
      <c r="A52" s="12">
        <f ca="1">'2.1 NumberOfBinsHisto'!A53</f>
        <v>8750</v>
      </c>
      <c r="B52" s="22">
        <f>'2.1 NumberOfBinsHisto'!B53</f>
        <v>43370</v>
      </c>
    </row>
    <row r="53" spans="1:2" x14ac:dyDescent="0.3">
      <c r="A53" s="12">
        <f ca="1">'2.1 NumberOfBinsHisto'!A54</f>
        <v>27493</v>
      </c>
      <c r="B53" s="22">
        <f>'2.1 NumberOfBinsHisto'!B54</f>
        <v>29221</v>
      </c>
    </row>
    <row r="54" spans="1:2" x14ac:dyDescent="0.3">
      <c r="A54" s="12">
        <f ca="1">'2.1 NumberOfBinsHisto'!A55</f>
        <v>28953</v>
      </c>
      <c r="B54" s="22">
        <f>'2.1 NumberOfBinsHisto'!B55</f>
        <v>5640</v>
      </c>
    </row>
    <row r="55" spans="1:2" x14ac:dyDescent="0.3">
      <c r="A55" s="12">
        <f ca="1">'2.1 NumberOfBinsHisto'!A56</f>
        <v>21714</v>
      </c>
      <c r="B55" s="22">
        <f>'2.1 NumberOfBinsHisto'!B56</f>
        <v>83805</v>
      </c>
    </row>
    <row r="56" spans="1:2" x14ac:dyDescent="0.3">
      <c r="A56" s="12">
        <f ca="1">'2.1 NumberOfBinsHisto'!A57</f>
        <v>19454</v>
      </c>
      <c r="B56" s="22">
        <f>'2.1 NumberOfBinsHisto'!B57</f>
        <v>35374</v>
      </c>
    </row>
    <row r="57" spans="1:2" x14ac:dyDescent="0.3">
      <c r="A57" s="12">
        <f ca="1">'2.1 NumberOfBinsHisto'!A58</f>
        <v>10943</v>
      </c>
      <c r="B57" s="22">
        <f>'2.1 NumberOfBinsHisto'!B58</f>
        <v>63390</v>
      </c>
    </row>
    <row r="58" spans="1:2" x14ac:dyDescent="0.3">
      <c r="A58" s="12">
        <f ca="1">'2.1 NumberOfBinsHisto'!A59</f>
        <v>52944</v>
      </c>
      <c r="B58" s="22">
        <f>'2.1 NumberOfBinsHisto'!B59</f>
        <v>9497</v>
      </c>
    </row>
    <row r="59" spans="1:2" x14ac:dyDescent="0.3">
      <c r="A59" s="12">
        <f ca="1">'2.1 NumberOfBinsHisto'!A60</f>
        <v>17494</v>
      </c>
      <c r="B59" s="22">
        <f>'2.1 NumberOfBinsHisto'!B60</f>
        <v>2921</v>
      </c>
    </row>
    <row r="60" spans="1:2" x14ac:dyDescent="0.3">
      <c r="A60" s="12">
        <f ca="1">'2.1 NumberOfBinsHisto'!A61</f>
        <v>39892</v>
      </c>
      <c r="B60" s="22">
        <f>'2.1 NumberOfBinsHisto'!B61</f>
        <v>1239</v>
      </c>
    </row>
    <row r="61" spans="1:2" x14ac:dyDescent="0.3">
      <c r="A61" s="12">
        <f ca="1">'2.1 NumberOfBinsHisto'!A62</f>
        <v>27448</v>
      </c>
      <c r="B61" s="22">
        <f>'2.1 NumberOfBinsHisto'!B62</f>
        <v>19379</v>
      </c>
    </row>
    <row r="62" spans="1:2" x14ac:dyDescent="0.3">
      <c r="A62" s="12">
        <f ca="1">'2.1 NumberOfBinsHisto'!A63</f>
        <v>51935</v>
      </c>
      <c r="B62" s="22">
        <f>'2.1 NumberOfBinsHisto'!B63</f>
        <v>51818</v>
      </c>
    </row>
    <row r="63" spans="1:2" x14ac:dyDescent="0.3">
      <c r="A63" s="12">
        <f ca="1">'2.1 NumberOfBinsHisto'!A64</f>
        <v>6883</v>
      </c>
      <c r="B63" s="22">
        <f>'2.1 NumberOfBinsHisto'!B64</f>
        <v>18030</v>
      </c>
    </row>
    <row r="64" spans="1:2" x14ac:dyDescent="0.3">
      <c r="A64" s="12">
        <f ca="1">'2.1 NumberOfBinsHisto'!A65</f>
        <v>40401</v>
      </c>
      <c r="B64" s="22">
        <f>'2.1 NumberOfBinsHisto'!B65</f>
        <v>48313</v>
      </c>
    </row>
    <row r="65" spans="1:2" x14ac:dyDescent="0.3">
      <c r="A65" s="12">
        <f ca="1">'2.1 NumberOfBinsHisto'!A66</f>
        <v>81387</v>
      </c>
      <c r="B65" s="22">
        <f>'2.1 NumberOfBinsHisto'!B66</f>
        <v>4595</v>
      </c>
    </row>
    <row r="66" spans="1:2" x14ac:dyDescent="0.3">
      <c r="A66" s="12">
        <f ca="1">'2.1 NumberOfBinsHisto'!A67</f>
        <v>41266</v>
      </c>
      <c r="B66" s="22">
        <f>'2.1 NumberOfBinsHisto'!B67</f>
        <v>64903</v>
      </c>
    </row>
    <row r="67" spans="1:2" x14ac:dyDescent="0.3">
      <c r="A67" s="12">
        <f ca="1">'2.1 NumberOfBinsHisto'!A68</f>
        <v>45717</v>
      </c>
      <c r="B67" s="22">
        <f>'2.1 NumberOfBinsHisto'!B68</f>
        <v>38435</v>
      </c>
    </row>
    <row r="68" spans="1:2" x14ac:dyDescent="0.3">
      <c r="A68" s="12">
        <f ca="1">'2.1 NumberOfBinsHisto'!A69</f>
        <v>53142</v>
      </c>
      <c r="B68" s="22">
        <f>'2.1 NumberOfBinsHisto'!B69</f>
        <v>55776</v>
      </c>
    </row>
    <row r="69" spans="1:2" x14ac:dyDescent="0.3">
      <c r="A69" s="12">
        <f ca="1">'2.1 NumberOfBinsHisto'!A70</f>
        <v>46630</v>
      </c>
      <c r="B69" s="22">
        <f>'2.1 NumberOfBinsHisto'!B70</f>
        <v>45909</v>
      </c>
    </row>
    <row r="70" spans="1:2" x14ac:dyDescent="0.3">
      <c r="A70" s="12">
        <f ca="1">'2.1 NumberOfBinsHisto'!A71</f>
        <v>31223</v>
      </c>
      <c r="B70" s="22">
        <f>'2.1 NumberOfBinsHisto'!B71</f>
        <v>59423</v>
      </c>
    </row>
    <row r="71" spans="1:2" x14ac:dyDescent="0.3">
      <c r="A71" s="12">
        <f ca="1">'2.1 NumberOfBinsHisto'!A72</f>
        <v>19320</v>
      </c>
      <c r="B71" s="22">
        <f>'2.1 NumberOfBinsHisto'!B72</f>
        <v>2965</v>
      </c>
    </row>
    <row r="72" spans="1:2" x14ac:dyDescent="0.3">
      <c r="A72" s="12">
        <f ca="1">'2.1 NumberOfBinsHisto'!A73</f>
        <v>7890</v>
      </c>
      <c r="B72" s="22">
        <f>'2.1 NumberOfBinsHisto'!B73</f>
        <v>60516</v>
      </c>
    </row>
    <row r="73" spans="1:2" x14ac:dyDescent="0.3">
      <c r="A73" s="12">
        <f ca="1">'2.1 NumberOfBinsHisto'!A74</f>
        <v>44554</v>
      </c>
      <c r="B73" s="22">
        <f>'2.1 NumberOfBinsHisto'!B74</f>
        <v>15064</v>
      </c>
    </row>
    <row r="74" spans="1:2" x14ac:dyDescent="0.3">
      <c r="A74" s="12">
        <f ca="1">'2.1 NumberOfBinsHisto'!A75</f>
        <v>59857</v>
      </c>
      <c r="B74" s="22">
        <f>'2.1 NumberOfBinsHisto'!B75</f>
        <v>73295</v>
      </c>
    </row>
    <row r="75" spans="1:2" x14ac:dyDescent="0.3">
      <c r="A75" s="12">
        <f ca="1">'2.1 NumberOfBinsHisto'!A76</f>
        <v>10783</v>
      </c>
      <c r="B75" s="22">
        <f>'2.1 NumberOfBinsHisto'!B76</f>
        <v>9075</v>
      </c>
    </row>
    <row r="76" spans="1:2" x14ac:dyDescent="0.3">
      <c r="A76" s="12">
        <f ca="1">'2.1 NumberOfBinsHisto'!A77</f>
        <v>31792</v>
      </c>
      <c r="B76" s="22">
        <f>'2.1 NumberOfBinsHisto'!B77</f>
        <v>35282</v>
      </c>
    </row>
    <row r="77" spans="1:2" x14ac:dyDescent="0.3">
      <c r="A77" s="12">
        <f ca="1">'2.1 NumberOfBinsHisto'!A78</f>
        <v>33330</v>
      </c>
      <c r="B77" s="22">
        <f>'2.1 NumberOfBinsHisto'!B78</f>
        <v>3426</v>
      </c>
    </row>
    <row r="78" spans="1:2" x14ac:dyDescent="0.3">
      <c r="A78" s="12">
        <f ca="1">'2.1 NumberOfBinsHisto'!A79</f>
        <v>33854</v>
      </c>
      <c r="B78" s="22">
        <f>'2.1 NumberOfBinsHisto'!B79</f>
        <v>60945</v>
      </c>
    </row>
    <row r="79" spans="1:2" x14ac:dyDescent="0.3">
      <c r="A79" s="12">
        <f ca="1">'2.1 NumberOfBinsHisto'!A80</f>
        <v>25</v>
      </c>
      <c r="B79" s="22">
        <f>'2.1 NumberOfBinsHisto'!B80</f>
        <v>59278</v>
      </c>
    </row>
    <row r="80" spans="1:2" x14ac:dyDescent="0.3">
      <c r="A80" s="12">
        <f ca="1">'2.1 NumberOfBinsHisto'!A81</f>
        <v>76419</v>
      </c>
      <c r="B80" s="22">
        <f>'2.1 NumberOfBinsHisto'!B81</f>
        <v>15953</v>
      </c>
    </row>
    <row r="81" spans="1:2" x14ac:dyDescent="0.3">
      <c r="A81" s="12">
        <f ca="1">'2.1 NumberOfBinsHisto'!A82</f>
        <v>74758</v>
      </c>
      <c r="B81" s="22">
        <f>'2.1 NumberOfBinsHisto'!B82</f>
        <v>13594</v>
      </c>
    </row>
    <row r="82" spans="1:2" x14ac:dyDescent="0.3">
      <c r="A82" s="12">
        <f ca="1">'2.1 NumberOfBinsHisto'!A83</f>
        <v>1148</v>
      </c>
      <c r="B82" s="22">
        <f>'2.1 NumberOfBinsHisto'!B83</f>
        <v>50606</v>
      </c>
    </row>
    <row r="83" spans="1:2" x14ac:dyDescent="0.3">
      <c r="A83" s="12">
        <f ca="1">'2.1 NumberOfBinsHisto'!A84</f>
        <v>23354</v>
      </c>
      <c r="B83" s="22">
        <f>'2.1 NumberOfBinsHisto'!B84</f>
        <v>21568</v>
      </c>
    </row>
    <row r="84" spans="1:2" x14ac:dyDescent="0.3">
      <c r="A84" s="12">
        <f ca="1">'2.1 NumberOfBinsHisto'!A85</f>
        <v>400</v>
      </c>
      <c r="B84" s="22">
        <f>'2.1 NumberOfBinsHisto'!B85</f>
        <v>29343</v>
      </c>
    </row>
    <row r="85" spans="1:2" x14ac:dyDescent="0.3">
      <c r="A85" s="12">
        <f ca="1">'2.1 NumberOfBinsHisto'!A86</f>
        <v>75430</v>
      </c>
      <c r="B85" s="22">
        <f>'2.1 NumberOfBinsHisto'!B86</f>
        <v>25148</v>
      </c>
    </row>
    <row r="86" spans="1:2" x14ac:dyDescent="0.3">
      <c r="A86" s="12">
        <f ca="1">'2.1 NumberOfBinsHisto'!A87</f>
        <v>73267</v>
      </c>
      <c r="B86" s="22">
        <f>'2.1 NumberOfBinsHisto'!B87</f>
        <v>26945</v>
      </c>
    </row>
    <row r="87" spans="1:2" x14ac:dyDescent="0.3">
      <c r="A87" s="12">
        <f ca="1">'2.1 NumberOfBinsHisto'!A88</f>
        <v>52696</v>
      </c>
      <c r="B87" s="22">
        <f>'2.1 NumberOfBinsHisto'!B88</f>
        <v>28045</v>
      </c>
    </row>
    <row r="88" spans="1:2" x14ac:dyDescent="0.3">
      <c r="A88" s="12">
        <f ca="1">'2.1 NumberOfBinsHisto'!A89</f>
        <v>66295</v>
      </c>
      <c r="B88" s="22">
        <f>'2.1 NumberOfBinsHisto'!B89</f>
        <v>62252</v>
      </c>
    </row>
    <row r="89" spans="1:2" x14ac:dyDescent="0.3">
      <c r="A89" s="12">
        <f ca="1">'2.1 NumberOfBinsHisto'!A90</f>
        <v>24940</v>
      </c>
      <c r="B89" s="22">
        <f>'2.1 NumberOfBinsHisto'!B90</f>
        <v>30195</v>
      </c>
    </row>
    <row r="90" spans="1:2" x14ac:dyDescent="0.3">
      <c r="A90" s="12">
        <f ca="1">'2.1 NumberOfBinsHisto'!A91</f>
        <v>26741</v>
      </c>
      <c r="B90" s="22">
        <f>'2.1 NumberOfBinsHisto'!B91</f>
        <v>7634</v>
      </c>
    </row>
    <row r="91" spans="1:2" x14ac:dyDescent="0.3">
      <c r="A91" s="12">
        <f ca="1">'2.1 NumberOfBinsHisto'!A92</f>
        <v>8611</v>
      </c>
      <c r="B91" s="22">
        <f>'2.1 NumberOfBinsHisto'!B92</f>
        <v>26429</v>
      </c>
    </row>
    <row r="92" spans="1:2" x14ac:dyDescent="0.3">
      <c r="A92" s="12">
        <f ca="1">'2.1 NumberOfBinsHisto'!A93</f>
        <v>12515</v>
      </c>
      <c r="B92" s="22">
        <f>'2.1 NumberOfBinsHisto'!B93</f>
        <v>56285</v>
      </c>
    </row>
    <row r="93" spans="1:2" x14ac:dyDescent="0.3">
      <c r="A93" s="12">
        <f ca="1">'2.1 NumberOfBinsHisto'!A94</f>
        <v>15800</v>
      </c>
      <c r="B93" s="22">
        <f>'2.1 NumberOfBinsHisto'!B94</f>
        <v>11649</v>
      </c>
    </row>
    <row r="94" spans="1:2" x14ac:dyDescent="0.3">
      <c r="A94" s="12">
        <f ca="1">'2.1 NumberOfBinsHisto'!A95</f>
        <v>45018</v>
      </c>
      <c r="B94" s="22">
        <f>'2.1 NumberOfBinsHisto'!B95</f>
        <v>70698</v>
      </c>
    </row>
    <row r="95" spans="1:2" x14ac:dyDescent="0.3">
      <c r="A95" s="12">
        <f ca="1">'2.1 NumberOfBinsHisto'!A96</f>
        <v>81895</v>
      </c>
      <c r="B95" s="22">
        <f>'2.1 NumberOfBinsHisto'!B96</f>
        <v>35674</v>
      </c>
    </row>
    <row r="96" spans="1:2" x14ac:dyDescent="0.3">
      <c r="A96" s="12">
        <f ca="1">'2.1 NumberOfBinsHisto'!A97</f>
        <v>75834</v>
      </c>
      <c r="B96" s="22">
        <f>'2.1 NumberOfBinsHisto'!B97</f>
        <v>71928</v>
      </c>
    </row>
    <row r="97" spans="1:2" x14ac:dyDescent="0.3">
      <c r="A97" s="12">
        <f ca="1">'2.1 NumberOfBinsHisto'!A98</f>
        <v>20502</v>
      </c>
      <c r="B97" s="22">
        <f>'2.1 NumberOfBinsHisto'!B98</f>
        <v>12986</v>
      </c>
    </row>
    <row r="98" spans="1:2" x14ac:dyDescent="0.3">
      <c r="A98" s="12">
        <f ca="1">'2.1 NumberOfBinsHisto'!A99</f>
        <v>15142</v>
      </c>
      <c r="B98" s="22">
        <f>'2.1 NumberOfBinsHisto'!B99</f>
        <v>2522</v>
      </c>
    </row>
    <row r="99" spans="1:2" x14ac:dyDescent="0.3">
      <c r="A99" s="12">
        <f ca="1">'2.1 NumberOfBinsHisto'!A100</f>
        <v>58730</v>
      </c>
      <c r="B99" s="22">
        <f>'2.1 NumberOfBinsHisto'!B100</f>
        <v>24901</v>
      </c>
    </row>
    <row r="100" spans="1:2" x14ac:dyDescent="0.3">
      <c r="A100" s="12">
        <f ca="1">'2.1 NumberOfBinsHisto'!A101</f>
        <v>73969</v>
      </c>
      <c r="B100" s="22">
        <f>'2.1 NumberOfBinsHisto'!B101</f>
        <v>28170</v>
      </c>
    </row>
    <row r="101" spans="1:2" x14ac:dyDescent="0.3">
      <c r="A101" s="12">
        <f ca="1">'2.1 NumberOfBinsHisto'!A102</f>
        <v>23421</v>
      </c>
      <c r="B101" s="22">
        <f>'2.1 NumberOfBinsHisto'!B102</f>
        <v>27541</v>
      </c>
    </row>
    <row r="102" spans="1:2" x14ac:dyDescent="0.3">
      <c r="A102" s="12">
        <f ca="1">'2.1 NumberOfBinsHisto'!A103</f>
        <v>47640</v>
      </c>
      <c r="B102" s="22">
        <f>'2.1 NumberOfBinsHisto'!B103</f>
        <v>7006</v>
      </c>
    </row>
  </sheetData>
  <conditionalFormatting sqref="J5:K15">
    <cfRule type="expression" dxfId="5" priority="4">
      <formula>$I5=FALSE</formula>
    </cfRule>
  </conditionalFormatting>
  <conditionalFormatting sqref="I5:I15">
    <cfRule type="expression" dxfId="4" priority="3">
      <formula>$I5=FALSE</formula>
    </cfRule>
  </conditionalFormatting>
  <conditionalFormatting sqref="S5:S13">
    <cfRule type="dataBar" priority="1">
      <dataBar showValue="0">
        <cfvo type="min"/>
        <cfvo type="max"/>
        <color rgb="FFFFB628"/>
      </dataBar>
      <extLst>
        <ext xmlns:x14="http://schemas.microsoft.com/office/spreadsheetml/2009/9/main" uri="{B025F937-C7B1-47D3-B67F-A62EFF666E3E}">
          <x14:id>{791B73F1-4395-4064-9C2B-B54BF3CE45F4}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B73F1-4395-4064-9C2B-B54BF3CE45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S5:S13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102"/>
  <sheetViews>
    <sheetView showGridLines="0" zoomScale="91" zoomScaleNormal="91" workbookViewId="0">
      <selection sqref="A1:XFD1048576"/>
    </sheetView>
  </sheetViews>
  <sheetFormatPr defaultRowHeight="16.5" x14ac:dyDescent="0.3"/>
  <cols>
    <col min="1" max="2" width="12.85546875" style="15" customWidth="1"/>
    <col min="3" max="3" width="6" style="15" customWidth="1"/>
    <col min="4" max="4" width="10.42578125" style="15" customWidth="1"/>
    <col min="5" max="5" width="14" style="15" customWidth="1"/>
    <col min="6" max="6" width="12.42578125" style="15" customWidth="1"/>
    <col min="7" max="7" width="12.85546875" style="15" bestFit="1" customWidth="1"/>
    <col min="8" max="8" width="6.42578125" style="15" customWidth="1"/>
    <col min="9" max="9" width="10.5703125" style="15" bestFit="1" customWidth="1"/>
    <col min="10" max="10" width="12.5703125" style="15" customWidth="1"/>
    <col min="11" max="11" width="13.5703125" style="15" customWidth="1"/>
    <col min="12" max="12" width="4" style="15" customWidth="1"/>
    <col min="13" max="13" width="20" style="16" bestFit="1" customWidth="1"/>
    <col min="14" max="14" width="7.5703125" style="15" bestFit="1" customWidth="1"/>
    <col min="15" max="15" width="9.140625" style="15" bestFit="1" customWidth="1"/>
    <col min="16" max="16" width="8.42578125" style="15" bestFit="1" customWidth="1"/>
    <col min="17" max="17" width="9" style="15" bestFit="1" customWidth="1"/>
    <col min="18" max="18" width="7.85546875" style="15" bestFit="1" customWidth="1"/>
    <col min="19" max="16384" width="9.140625" style="15"/>
  </cols>
  <sheetData>
    <row r="1" spans="1:20" ht="17.25" thickBot="1" x14ac:dyDescent="0.35">
      <c r="A1" s="15" t="s">
        <v>6</v>
      </c>
      <c r="M1" s="60"/>
      <c r="N1" s="60"/>
      <c r="O1" s="60"/>
      <c r="P1" s="60"/>
      <c r="Q1" s="60"/>
      <c r="R1" s="60"/>
    </row>
    <row r="2" spans="1:20" ht="13.5" customHeight="1" thickBot="1" x14ac:dyDescent="0.35">
      <c r="A2" s="89"/>
      <c r="B2" s="90"/>
      <c r="I2" s="91" t="s">
        <v>10</v>
      </c>
      <c r="J2" s="92" t="s">
        <v>11</v>
      </c>
      <c r="K2" s="93"/>
      <c r="N2" s="16"/>
      <c r="O2" s="16"/>
      <c r="P2" s="16"/>
      <c r="Q2" s="16"/>
      <c r="R2" s="16"/>
    </row>
    <row r="3" spans="1:20" ht="17.25" thickBot="1" x14ac:dyDescent="0.35">
      <c r="A3" s="12">
        <f ca="1">'2.1 NumberOfBinsHisto'!A4</f>
        <v>52567</v>
      </c>
      <c r="B3" s="22">
        <f>'2.1 NumberOfBinsHisto'!B4</f>
        <v>42285</v>
      </c>
      <c r="D3" s="62" t="s">
        <v>12</v>
      </c>
      <c r="E3" s="64">
        <f>COUNT(B3:B102)</f>
        <v>100</v>
      </c>
      <c r="I3" s="94">
        <f>VLOOKUP("stop",E13:F19,2,0)</f>
        <v>7</v>
      </c>
      <c r="J3" s="95">
        <f>ROUND(INT(E9/I3),-(LEN(INT(E9/I3))-1))</f>
        <v>10000</v>
      </c>
      <c r="K3" s="96"/>
      <c r="L3" s="19"/>
      <c r="M3" s="97"/>
      <c r="N3" s="16"/>
      <c r="O3" s="16"/>
      <c r="P3" s="16"/>
      <c r="Q3" s="16"/>
      <c r="R3" s="16"/>
    </row>
    <row r="4" spans="1:20" ht="17.25" thickBot="1" x14ac:dyDescent="0.35">
      <c r="A4" s="12">
        <f ca="1">'2.1 NumberOfBinsHisto'!A5</f>
        <v>33598</v>
      </c>
      <c r="B4" s="22">
        <f>'2.1 NumberOfBinsHisto'!B5</f>
        <v>67472</v>
      </c>
      <c r="D4" s="65" t="s">
        <v>3</v>
      </c>
      <c r="E4" s="67">
        <f>MIN($B$3:$B$95)</f>
        <v>1009</v>
      </c>
      <c r="I4" s="98"/>
      <c r="J4" s="99" t="s">
        <v>7</v>
      </c>
      <c r="K4" s="100" t="s">
        <v>8</v>
      </c>
      <c r="L4" s="19"/>
      <c r="M4" s="101" t="s">
        <v>5</v>
      </c>
      <c r="N4" s="128" t="s">
        <v>24</v>
      </c>
      <c r="O4" s="129" t="s">
        <v>23</v>
      </c>
      <c r="P4" s="128" t="s">
        <v>25</v>
      </c>
      <c r="Q4" s="130" t="s">
        <v>22</v>
      </c>
      <c r="R4" s="131" t="s">
        <v>26</v>
      </c>
    </row>
    <row r="5" spans="1:20" x14ac:dyDescent="0.3">
      <c r="A5" s="12">
        <f ca="1">'2.1 NumberOfBinsHisto'!A6</f>
        <v>45077</v>
      </c>
      <c r="B5" s="22">
        <f>'2.1 NumberOfBinsHisto'!B6</f>
        <v>46901</v>
      </c>
      <c r="D5" s="65" t="s">
        <v>2</v>
      </c>
      <c r="E5" s="67">
        <f>MAX($B$3:$B$95)</f>
        <v>84014</v>
      </c>
      <c r="I5" s="106" t="b">
        <f t="shared" ref="I5:I15" si="0">J5&lt;=$E$5</f>
        <v>1</v>
      </c>
      <c r="J5" s="107">
        <f>INT(E4/J3)*J3</f>
        <v>0</v>
      </c>
      <c r="K5" s="108">
        <f>J5+$J$3</f>
        <v>10000</v>
      </c>
      <c r="L5" s="19"/>
      <c r="M5" s="109" t="str">
        <f>"From "&amp;J5&amp;" To "&amp;K5</f>
        <v>From 0 To 10000</v>
      </c>
      <c r="N5" s="110">
        <f>COUNTIF($B$3:$B$102,"&lt;="&amp;K5)</f>
        <v>21</v>
      </c>
      <c r="O5" s="111">
        <f>N5</f>
        <v>21</v>
      </c>
      <c r="P5" s="110">
        <f>COUNTIFS($B$3:$B$102,"&gt;="&amp;J5,$B$3:$B$102,"&lt;="&amp;K5)</f>
        <v>21</v>
      </c>
      <c r="Q5" s="115">
        <f>N5/$N$13</f>
        <v>0.21</v>
      </c>
      <c r="R5" s="132">
        <f>O5/$N$13</f>
        <v>0.21</v>
      </c>
    </row>
    <row r="6" spans="1:20" x14ac:dyDescent="0.3">
      <c r="A6" s="12">
        <f ca="1">'2.1 NumberOfBinsHisto'!A7</f>
        <v>22297</v>
      </c>
      <c r="B6" s="22">
        <f>'2.1 NumberOfBinsHisto'!B7</f>
        <v>60678</v>
      </c>
      <c r="D6" s="65" t="s">
        <v>0</v>
      </c>
      <c r="E6" s="68">
        <f>ROUND(AVERAGE($B$3:$B$95),2)</f>
        <v>32054.31</v>
      </c>
      <c r="I6" s="106" t="b">
        <f t="shared" si="0"/>
        <v>1</v>
      </c>
      <c r="J6" s="114">
        <f>K5</f>
        <v>10000</v>
      </c>
      <c r="K6" s="108">
        <f>J6+$J$3</f>
        <v>20000</v>
      </c>
      <c r="L6" s="19"/>
      <c r="M6" s="109" t="str">
        <f t="shared" ref="M6:M13" si="1">"From "&amp;J6&amp;" To "&amp;K6</f>
        <v>From 10000 To 20000</v>
      </c>
      <c r="N6" s="110">
        <f t="shared" ref="N6:N13" si="2">COUNTIF($B$3:$B$102,"&lt;="&amp;K6)</f>
        <v>37</v>
      </c>
      <c r="O6" s="111">
        <f>N6-N5</f>
        <v>16</v>
      </c>
      <c r="P6" s="110">
        <f t="shared" ref="P6:P13" si="3">COUNTIFS($B$3:$B$102,"&gt;="&amp;J6,$B$3:$B$102,"&lt;="&amp;K6)</f>
        <v>16</v>
      </c>
      <c r="Q6" s="115">
        <f t="shared" ref="Q6:R13" si="4">N6/$N$13</f>
        <v>0.37</v>
      </c>
      <c r="R6" s="132">
        <f t="shared" si="4"/>
        <v>0.16</v>
      </c>
    </row>
    <row r="7" spans="1:20" x14ac:dyDescent="0.3">
      <c r="A7" s="12">
        <f ca="1">'2.1 NumberOfBinsHisto'!A8</f>
        <v>72394</v>
      </c>
      <c r="B7" s="22">
        <f>'2.1 NumberOfBinsHisto'!B8</f>
        <v>24544</v>
      </c>
      <c r="D7" s="65" t="s">
        <v>1</v>
      </c>
      <c r="E7" s="67">
        <f>MEDIAN($B$3:$B$95)</f>
        <v>28045</v>
      </c>
      <c r="I7" s="106" t="b">
        <f t="shared" si="0"/>
        <v>1</v>
      </c>
      <c r="J7" s="114">
        <f t="shared" ref="J7:J15" si="5">K6</f>
        <v>20000</v>
      </c>
      <c r="K7" s="108">
        <f t="shared" ref="K7:K15" si="6">J7+$J$3</f>
        <v>30000</v>
      </c>
      <c r="M7" s="109" t="str">
        <f t="shared" si="1"/>
        <v>From 20000 To 30000</v>
      </c>
      <c r="N7" s="110">
        <f t="shared" si="2"/>
        <v>57</v>
      </c>
      <c r="O7" s="111">
        <f t="shared" ref="O7:O13" si="7">N7-N6</f>
        <v>20</v>
      </c>
      <c r="P7" s="110">
        <f t="shared" si="3"/>
        <v>20</v>
      </c>
      <c r="Q7" s="115">
        <f t="shared" si="4"/>
        <v>0.56999999999999995</v>
      </c>
      <c r="R7" s="132">
        <f t="shared" si="4"/>
        <v>0.2</v>
      </c>
    </row>
    <row r="8" spans="1:20" x14ac:dyDescent="0.3">
      <c r="A8" s="12">
        <f ca="1">'2.1 NumberOfBinsHisto'!A9</f>
        <v>50501</v>
      </c>
      <c r="B8" s="22">
        <f>'2.1 NumberOfBinsHisto'!B9</f>
        <v>10713</v>
      </c>
      <c r="D8" s="65" t="s">
        <v>13</v>
      </c>
      <c r="E8" s="67">
        <f>_xlfn.STDEV.S(B3:B102)</f>
        <v>22175.312848453068</v>
      </c>
      <c r="I8" s="106" t="b">
        <f t="shared" si="0"/>
        <v>1</v>
      </c>
      <c r="J8" s="114">
        <f t="shared" si="5"/>
        <v>30000</v>
      </c>
      <c r="K8" s="108">
        <f t="shared" si="6"/>
        <v>40000</v>
      </c>
      <c r="M8" s="109" t="str">
        <f t="shared" si="1"/>
        <v>From 30000 To 40000</v>
      </c>
      <c r="N8" s="110">
        <f t="shared" si="2"/>
        <v>68</v>
      </c>
      <c r="O8" s="111">
        <f t="shared" si="7"/>
        <v>11</v>
      </c>
      <c r="P8" s="110">
        <f t="shared" si="3"/>
        <v>11</v>
      </c>
      <c r="Q8" s="115">
        <f t="shared" si="4"/>
        <v>0.68</v>
      </c>
      <c r="R8" s="132">
        <f t="shared" si="4"/>
        <v>0.11</v>
      </c>
      <c r="S8" s="16"/>
      <c r="T8" s="16"/>
    </row>
    <row r="9" spans="1:20" x14ac:dyDescent="0.3">
      <c r="A9" s="12">
        <f ca="1">'2.1 NumberOfBinsHisto'!A10</f>
        <v>607</v>
      </c>
      <c r="B9" s="22">
        <f>'2.1 NumberOfBinsHisto'!B10</f>
        <v>1803</v>
      </c>
      <c r="D9" s="65" t="s">
        <v>5</v>
      </c>
      <c r="E9" s="67">
        <f>E5-E4</f>
        <v>83005</v>
      </c>
      <c r="I9" s="106" t="b">
        <f t="shared" si="0"/>
        <v>1</v>
      </c>
      <c r="J9" s="114">
        <f t="shared" si="5"/>
        <v>40000</v>
      </c>
      <c r="K9" s="108">
        <f t="shared" si="6"/>
        <v>50000</v>
      </c>
      <c r="M9" s="109" t="str">
        <f t="shared" si="1"/>
        <v>From 40000 To 50000</v>
      </c>
      <c r="N9" s="110">
        <f t="shared" si="2"/>
        <v>76</v>
      </c>
      <c r="O9" s="111">
        <f t="shared" si="7"/>
        <v>8</v>
      </c>
      <c r="P9" s="110">
        <f t="shared" si="3"/>
        <v>8</v>
      </c>
      <c r="Q9" s="115">
        <f t="shared" si="4"/>
        <v>0.76</v>
      </c>
      <c r="R9" s="132">
        <f t="shared" si="4"/>
        <v>0.08</v>
      </c>
    </row>
    <row r="10" spans="1:20" ht="17.25" thickBot="1" x14ac:dyDescent="0.35">
      <c r="A10" s="12">
        <f ca="1">'2.1 NumberOfBinsHisto'!A11</f>
        <v>46595</v>
      </c>
      <c r="B10" s="22">
        <f>'2.1 NumberOfBinsHisto'!B11</f>
        <v>31659</v>
      </c>
      <c r="D10" s="69" t="s">
        <v>4</v>
      </c>
      <c r="E10" s="71">
        <f>COUNT(B3:B102)</f>
        <v>100</v>
      </c>
      <c r="I10" s="106" t="b">
        <f t="shared" si="0"/>
        <v>1</v>
      </c>
      <c r="J10" s="114">
        <f t="shared" si="5"/>
        <v>50000</v>
      </c>
      <c r="K10" s="108">
        <f t="shared" si="6"/>
        <v>60000</v>
      </c>
      <c r="M10" s="109" t="str">
        <f t="shared" si="1"/>
        <v>From 50000 To 60000</v>
      </c>
      <c r="N10" s="110">
        <f t="shared" si="2"/>
        <v>85</v>
      </c>
      <c r="O10" s="111">
        <f t="shared" si="7"/>
        <v>9</v>
      </c>
      <c r="P10" s="110">
        <f t="shared" si="3"/>
        <v>9</v>
      </c>
      <c r="Q10" s="115">
        <f t="shared" si="4"/>
        <v>0.85</v>
      </c>
      <c r="R10" s="132">
        <f t="shared" si="4"/>
        <v>0.09</v>
      </c>
    </row>
    <row r="11" spans="1:20" ht="17.25" thickBot="1" x14ac:dyDescent="0.35">
      <c r="A11" s="12">
        <f ca="1">'2.1 NumberOfBinsHisto'!A12</f>
        <v>16115</v>
      </c>
      <c r="B11" s="22">
        <f>'2.1 NumberOfBinsHisto'!B12</f>
        <v>45655</v>
      </c>
      <c r="I11" s="106" t="b">
        <f t="shared" si="0"/>
        <v>1</v>
      </c>
      <c r="J11" s="114">
        <f t="shared" si="5"/>
        <v>60000</v>
      </c>
      <c r="K11" s="108">
        <f t="shared" si="6"/>
        <v>70000</v>
      </c>
      <c r="M11" s="109" t="str">
        <f t="shared" si="1"/>
        <v>From 60000 To 70000</v>
      </c>
      <c r="N11" s="110">
        <f t="shared" si="2"/>
        <v>94</v>
      </c>
      <c r="O11" s="111">
        <f t="shared" si="7"/>
        <v>9</v>
      </c>
      <c r="P11" s="110">
        <f t="shared" si="3"/>
        <v>9</v>
      </c>
      <c r="Q11" s="115">
        <f t="shared" si="4"/>
        <v>0.94</v>
      </c>
      <c r="R11" s="132">
        <f t="shared" si="4"/>
        <v>0.09</v>
      </c>
    </row>
    <row r="12" spans="1:20" ht="18.75" thickBot="1" x14ac:dyDescent="0.35">
      <c r="A12" s="12">
        <f ca="1">'2.1 NumberOfBinsHisto'!A13</f>
        <v>63250</v>
      </c>
      <c r="B12" s="22">
        <f>'2.1 NumberOfBinsHisto'!B13</f>
        <v>20628</v>
      </c>
      <c r="E12" s="72" t="s">
        <v>14</v>
      </c>
      <c r="F12" s="73" t="s">
        <v>9</v>
      </c>
      <c r="G12" s="72" t="s">
        <v>27</v>
      </c>
      <c r="I12" s="106" t="b">
        <f t="shared" si="0"/>
        <v>1</v>
      </c>
      <c r="J12" s="114">
        <f t="shared" si="5"/>
        <v>70000</v>
      </c>
      <c r="K12" s="108">
        <f t="shared" si="6"/>
        <v>80000</v>
      </c>
      <c r="M12" s="109" t="str">
        <f t="shared" si="1"/>
        <v>From 70000 To 80000</v>
      </c>
      <c r="N12" s="110">
        <f t="shared" si="2"/>
        <v>98</v>
      </c>
      <c r="O12" s="111">
        <f t="shared" si="7"/>
        <v>4</v>
      </c>
      <c r="P12" s="110">
        <f t="shared" si="3"/>
        <v>4</v>
      </c>
      <c r="Q12" s="115">
        <f t="shared" si="4"/>
        <v>0.98</v>
      </c>
      <c r="R12" s="132">
        <f t="shared" si="4"/>
        <v>0.04</v>
      </c>
    </row>
    <row r="13" spans="1:20" ht="17.25" thickBot="1" x14ac:dyDescent="0.35">
      <c r="A13" s="12">
        <f ca="1">'2.1 NumberOfBinsHisto'!A14</f>
        <v>53032</v>
      </c>
      <c r="B13" s="22">
        <f>'2.1 NumberOfBinsHisto'!B14</f>
        <v>17786</v>
      </c>
      <c r="E13" s="75" t="str">
        <f t="shared" ref="E13:E19" si="8">IF(G13&gt;$E$10,"Stop","Continue")</f>
        <v>Continue</v>
      </c>
      <c r="F13" s="116">
        <v>4</v>
      </c>
      <c r="G13" s="75">
        <f t="shared" ref="G13:G19" si="9">2^F13</f>
        <v>16</v>
      </c>
      <c r="I13" s="106" t="b">
        <f t="shared" si="0"/>
        <v>1</v>
      </c>
      <c r="J13" s="114">
        <f t="shared" si="5"/>
        <v>80000</v>
      </c>
      <c r="K13" s="108">
        <f t="shared" si="6"/>
        <v>90000</v>
      </c>
      <c r="M13" s="118" t="str">
        <f t="shared" si="1"/>
        <v>From 80000 To 90000</v>
      </c>
      <c r="N13" s="119">
        <f t="shared" si="2"/>
        <v>100</v>
      </c>
      <c r="O13" s="120">
        <f t="shared" si="7"/>
        <v>2</v>
      </c>
      <c r="P13" s="119">
        <f t="shared" si="3"/>
        <v>2</v>
      </c>
      <c r="Q13" s="122">
        <f t="shared" si="4"/>
        <v>1</v>
      </c>
      <c r="R13" s="133">
        <f t="shared" si="4"/>
        <v>0.02</v>
      </c>
    </row>
    <row r="14" spans="1:20" x14ac:dyDescent="0.3">
      <c r="A14" s="12">
        <f ca="1">'2.1 NumberOfBinsHisto'!A15</f>
        <v>68203</v>
      </c>
      <c r="B14" s="22">
        <f>'2.1 NumberOfBinsHisto'!B15</f>
        <v>28311</v>
      </c>
      <c r="E14" s="77" t="str">
        <f t="shared" si="8"/>
        <v>Continue</v>
      </c>
      <c r="F14" s="117">
        <v>5</v>
      </c>
      <c r="G14" s="77">
        <f t="shared" si="9"/>
        <v>32</v>
      </c>
      <c r="I14" s="106" t="b">
        <f t="shared" si="0"/>
        <v>0</v>
      </c>
      <c r="J14" s="114">
        <f t="shared" si="5"/>
        <v>90000</v>
      </c>
      <c r="K14" s="108">
        <f t="shared" si="6"/>
        <v>100000</v>
      </c>
    </row>
    <row r="15" spans="1:20" ht="17.25" thickBot="1" x14ac:dyDescent="0.35">
      <c r="A15" s="12">
        <f ca="1">'2.1 NumberOfBinsHisto'!A16</f>
        <v>37220</v>
      </c>
      <c r="B15" s="22">
        <f>'2.1 NumberOfBinsHisto'!B16</f>
        <v>29426</v>
      </c>
      <c r="E15" s="77" t="str">
        <f t="shared" si="8"/>
        <v>Continue</v>
      </c>
      <c r="F15" s="117">
        <v>6</v>
      </c>
      <c r="G15" s="77">
        <f t="shared" si="9"/>
        <v>64</v>
      </c>
      <c r="I15" s="123" t="b">
        <f t="shared" si="0"/>
        <v>0</v>
      </c>
      <c r="J15" s="114">
        <f t="shared" si="5"/>
        <v>100000</v>
      </c>
      <c r="K15" s="108">
        <f t="shared" si="6"/>
        <v>110000</v>
      </c>
      <c r="P15" s="134" t="str">
        <f>D6&amp;" = "&amp;ROUND(E6,0)&amp;" CV =  "&amp;ROUND(E8/E6,2)</f>
        <v>Mean = 32054 CV =  0.69</v>
      </c>
    </row>
    <row r="16" spans="1:20" x14ac:dyDescent="0.3">
      <c r="A16" s="12">
        <f ca="1">'2.1 NumberOfBinsHisto'!A17</f>
        <v>33017</v>
      </c>
      <c r="B16" s="22">
        <f>'2.1 NumberOfBinsHisto'!B17</f>
        <v>7451</v>
      </c>
      <c r="E16" s="77" t="str">
        <f t="shared" si="8"/>
        <v>Stop</v>
      </c>
      <c r="F16" s="117">
        <v>7</v>
      </c>
      <c r="G16" s="77">
        <f t="shared" si="9"/>
        <v>128</v>
      </c>
    </row>
    <row r="17" spans="1:7" x14ac:dyDescent="0.3">
      <c r="A17" s="12">
        <f ca="1">'2.1 NumberOfBinsHisto'!A18</f>
        <v>12485</v>
      </c>
      <c r="B17" s="22">
        <f>'2.1 NumberOfBinsHisto'!B18</f>
        <v>1059</v>
      </c>
      <c r="E17" s="77" t="str">
        <f t="shared" si="8"/>
        <v>Stop</v>
      </c>
      <c r="F17" s="117">
        <v>8</v>
      </c>
      <c r="G17" s="77">
        <f t="shared" si="9"/>
        <v>256</v>
      </c>
    </row>
    <row r="18" spans="1:7" x14ac:dyDescent="0.3">
      <c r="A18" s="12">
        <f ca="1">'2.1 NumberOfBinsHisto'!A19</f>
        <v>8049</v>
      </c>
      <c r="B18" s="22">
        <f>'2.1 NumberOfBinsHisto'!B19</f>
        <v>5439</v>
      </c>
      <c r="E18" s="77" t="str">
        <f t="shared" si="8"/>
        <v>Stop</v>
      </c>
      <c r="F18" s="117">
        <v>9</v>
      </c>
      <c r="G18" s="77">
        <f t="shared" si="9"/>
        <v>512</v>
      </c>
    </row>
    <row r="19" spans="1:7" ht="17.25" thickBot="1" x14ac:dyDescent="0.35">
      <c r="A19" s="12">
        <f ca="1">'2.1 NumberOfBinsHisto'!A20</f>
        <v>50863</v>
      </c>
      <c r="B19" s="22">
        <f>'2.1 NumberOfBinsHisto'!B20</f>
        <v>14393</v>
      </c>
      <c r="E19" s="79" t="str">
        <f t="shared" si="8"/>
        <v>Stop</v>
      </c>
      <c r="F19" s="124">
        <v>10</v>
      </c>
      <c r="G19" s="79">
        <f t="shared" si="9"/>
        <v>1024</v>
      </c>
    </row>
    <row r="20" spans="1:7" x14ac:dyDescent="0.3">
      <c r="A20" s="12">
        <f ca="1">'2.1 NumberOfBinsHisto'!A21</f>
        <v>22803</v>
      </c>
      <c r="B20" s="22">
        <f>'2.1 NumberOfBinsHisto'!B21</f>
        <v>84014</v>
      </c>
    </row>
    <row r="21" spans="1:7" x14ac:dyDescent="0.3">
      <c r="A21" s="12">
        <f ca="1">'2.1 NumberOfBinsHisto'!A22</f>
        <v>43407</v>
      </c>
      <c r="B21" s="22">
        <f>'2.1 NumberOfBinsHisto'!B22</f>
        <v>23544</v>
      </c>
    </row>
    <row r="22" spans="1:7" ht="16.5" customHeight="1" x14ac:dyDescent="0.3">
      <c r="A22" s="12">
        <f ca="1">'2.1 NumberOfBinsHisto'!A23</f>
        <v>4955</v>
      </c>
      <c r="B22" s="22">
        <f>'2.1 NumberOfBinsHisto'!B23</f>
        <v>8302</v>
      </c>
    </row>
    <row r="23" spans="1:7" x14ac:dyDescent="0.3">
      <c r="A23" s="12">
        <f ca="1">'2.1 NumberOfBinsHisto'!A24</f>
        <v>24272</v>
      </c>
      <c r="B23" s="22">
        <f>'2.1 NumberOfBinsHisto'!B24</f>
        <v>7326</v>
      </c>
    </row>
    <row r="24" spans="1:7" x14ac:dyDescent="0.3">
      <c r="A24" s="12">
        <f ca="1">'2.1 NumberOfBinsHisto'!A25</f>
        <v>66266</v>
      </c>
      <c r="B24" s="22">
        <f>'2.1 NumberOfBinsHisto'!B25</f>
        <v>6749</v>
      </c>
    </row>
    <row r="25" spans="1:7" x14ac:dyDescent="0.3">
      <c r="A25" s="12">
        <f ca="1">'2.1 NumberOfBinsHisto'!A26</f>
        <v>74832</v>
      </c>
      <c r="B25" s="22">
        <f>'2.1 NumberOfBinsHisto'!B26</f>
        <v>9936</v>
      </c>
    </row>
    <row r="26" spans="1:7" x14ac:dyDescent="0.3">
      <c r="A26" s="12">
        <f ca="1">'2.1 NumberOfBinsHisto'!A27</f>
        <v>2497</v>
      </c>
      <c r="B26" s="22">
        <f>'2.1 NumberOfBinsHisto'!B27</f>
        <v>1009</v>
      </c>
    </row>
    <row r="27" spans="1:7" x14ac:dyDescent="0.3">
      <c r="A27" s="12">
        <f ca="1">'2.1 NumberOfBinsHisto'!A28</f>
        <v>80815</v>
      </c>
      <c r="B27" s="22">
        <f>'2.1 NumberOfBinsHisto'!B28</f>
        <v>48248</v>
      </c>
    </row>
    <row r="28" spans="1:7" x14ac:dyDescent="0.3">
      <c r="A28" s="12">
        <f ca="1">'2.1 NumberOfBinsHisto'!A29</f>
        <v>41329</v>
      </c>
      <c r="B28" s="22">
        <f>'2.1 NumberOfBinsHisto'!B29</f>
        <v>18589</v>
      </c>
    </row>
    <row r="29" spans="1:7" x14ac:dyDescent="0.3">
      <c r="A29" s="12">
        <f ca="1">'2.1 NumberOfBinsHisto'!A30</f>
        <v>79329</v>
      </c>
      <c r="B29" s="22">
        <f>'2.1 NumberOfBinsHisto'!B30</f>
        <v>47963</v>
      </c>
    </row>
    <row r="30" spans="1:7" x14ac:dyDescent="0.3">
      <c r="A30" s="12">
        <f ca="1">'2.1 NumberOfBinsHisto'!A31</f>
        <v>75259</v>
      </c>
      <c r="B30" s="22">
        <f>'2.1 NumberOfBinsHisto'!B31</f>
        <v>22037</v>
      </c>
    </row>
    <row r="31" spans="1:7" x14ac:dyDescent="0.3">
      <c r="A31" s="12">
        <f ca="1">'2.1 NumberOfBinsHisto'!A32</f>
        <v>85896</v>
      </c>
      <c r="B31" s="22">
        <f>'2.1 NumberOfBinsHisto'!B32</f>
        <v>13611</v>
      </c>
    </row>
    <row r="32" spans="1:7" x14ac:dyDescent="0.3">
      <c r="A32" s="12">
        <f ca="1">'2.1 NumberOfBinsHisto'!A33</f>
        <v>18914</v>
      </c>
      <c r="B32" s="22">
        <f>'2.1 NumberOfBinsHisto'!B33</f>
        <v>13401</v>
      </c>
    </row>
    <row r="33" spans="1:2" x14ac:dyDescent="0.3">
      <c r="A33" s="12">
        <f ca="1">'2.1 NumberOfBinsHisto'!A34</f>
        <v>30781</v>
      </c>
      <c r="B33" s="22">
        <f>'2.1 NumberOfBinsHisto'!B34</f>
        <v>69399</v>
      </c>
    </row>
    <row r="34" spans="1:2" x14ac:dyDescent="0.3">
      <c r="A34" s="12">
        <f ca="1">'2.1 NumberOfBinsHisto'!A35</f>
        <v>66612</v>
      </c>
      <c r="B34" s="22">
        <f>'2.1 NumberOfBinsHisto'!B35</f>
        <v>20326</v>
      </c>
    </row>
    <row r="35" spans="1:2" x14ac:dyDescent="0.3">
      <c r="A35" s="12">
        <f ca="1">'2.1 NumberOfBinsHisto'!A36</f>
        <v>70623</v>
      </c>
      <c r="B35" s="22">
        <f>'2.1 NumberOfBinsHisto'!B36</f>
        <v>64651</v>
      </c>
    </row>
    <row r="36" spans="1:2" x14ac:dyDescent="0.3">
      <c r="A36" s="12">
        <f ca="1">'2.1 NumberOfBinsHisto'!A37</f>
        <v>74128</v>
      </c>
      <c r="B36" s="22">
        <f>'2.1 NumberOfBinsHisto'!B37</f>
        <v>35849</v>
      </c>
    </row>
    <row r="37" spans="1:2" x14ac:dyDescent="0.3">
      <c r="A37" s="12">
        <f ca="1">'2.1 NumberOfBinsHisto'!A38</f>
        <v>12042</v>
      </c>
      <c r="B37" s="22">
        <f>'2.1 NumberOfBinsHisto'!B38</f>
        <v>25057</v>
      </c>
    </row>
    <row r="38" spans="1:2" x14ac:dyDescent="0.3">
      <c r="A38" s="12">
        <f ca="1">'2.1 NumberOfBinsHisto'!A39</f>
        <v>39807</v>
      </c>
      <c r="B38" s="22">
        <f>'2.1 NumberOfBinsHisto'!B39</f>
        <v>50809</v>
      </c>
    </row>
    <row r="39" spans="1:2" x14ac:dyDescent="0.3">
      <c r="A39" s="12">
        <f ca="1">'2.1 NumberOfBinsHisto'!A40</f>
        <v>92259</v>
      </c>
      <c r="B39" s="22">
        <f>'2.1 NumberOfBinsHisto'!B40</f>
        <v>36614</v>
      </c>
    </row>
    <row r="40" spans="1:2" x14ac:dyDescent="0.3">
      <c r="A40" s="12">
        <f ca="1">'2.1 NumberOfBinsHisto'!A41</f>
        <v>58594</v>
      </c>
      <c r="B40" s="22">
        <f>'2.1 NumberOfBinsHisto'!B41</f>
        <v>22939</v>
      </c>
    </row>
    <row r="41" spans="1:2" x14ac:dyDescent="0.3">
      <c r="A41" s="12">
        <f ca="1">'2.1 NumberOfBinsHisto'!A42</f>
        <v>15507</v>
      </c>
      <c r="B41" s="22">
        <f>'2.1 NumberOfBinsHisto'!B42</f>
        <v>73090</v>
      </c>
    </row>
    <row r="42" spans="1:2" x14ac:dyDescent="0.3">
      <c r="A42" s="12">
        <f ca="1">'2.1 NumberOfBinsHisto'!A43</f>
        <v>13500</v>
      </c>
      <c r="B42" s="22">
        <f>'2.1 NumberOfBinsHisto'!B43</f>
        <v>3742</v>
      </c>
    </row>
    <row r="43" spans="1:2" x14ac:dyDescent="0.3">
      <c r="A43" s="12">
        <f ca="1">'2.1 NumberOfBinsHisto'!A44</f>
        <v>83842</v>
      </c>
      <c r="B43" s="22">
        <f>'2.1 NumberOfBinsHisto'!B44</f>
        <v>32812</v>
      </c>
    </row>
    <row r="44" spans="1:2" x14ac:dyDescent="0.3">
      <c r="A44" s="12">
        <f ca="1">'2.1 NumberOfBinsHisto'!A45</f>
        <v>79091</v>
      </c>
      <c r="B44" s="22">
        <f>'2.1 NumberOfBinsHisto'!B45</f>
        <v>59293</v>
      </c>
    </row>
    <row r="45" spans="1:2" x14ac:dyDescent="0.3">
      <c r="A45" s="12">
        <f ca="1">'2.1 NumberOfBinsHisto'!A46</f>
        <v>61985</v>
      </c>
      <c r="B45" s="22">
        <f>'2.1 NumberOfBinsHisto'!B46</f>
        <v>33165</v>
      </c>
    </row>
    <row r="46" spans="1:2" x14ac:dyDescent="0.3">
      <c r="A46" s="12">
        <f ca="1">'2.1 NumberOfBinsHisto'!A47</f>
        <v>67969</v>
      </c>
      <c r="B46" s="22">
        <f>'2.1 NumberOfBinsHisto'!B47</f>
        <v>18108</v>
      </c>
    </row>
    <row r="47" spans="1:2" x14ac:dyDescent="0.3">
      <c r="A47" s="12">
        <f ca="1">'2.1 NumberOfBinsHisto'!A48</f>
        <v>8527</v>
      </c>
      <c r="B47" s="22">
        <f>'2.1 NumberOfBinsHisto'!B48</f>
        <v>17076</v>
      </c>
    </row>
    <row r="48" spans="1:2" x14ac:dyDescent="0.3">
      <c r="A48" s="12">
        <f ca="1">'2.1 NumberOfBinsHisto'!A49</f>
        <v>40570</v>
      </c>
      <c r="B48" s="22">
        <f>'2.1 NumberOfBinsHisto'!B49</f>
        <v>39871</v>
      </c>
    </row>
    <row r="49" spans="1:2" x14ac:dyDescent="0.3">
      <c r="A49" s="12">
        <f ca="1">'2.1 NumberOfBinsHisto'!A50</f>
        <v>29943</v>
      </c>
      <c r="B49" s="22">
        <f>'2.1 NumberOfBinsHisto'!B50</f>
        <v>19533</v>
      </c>
    </row>
    <row r="50" spans="1:2" x14ac:dyDescent="0.3">
      <c r="A50" s="12">
        <f ca="1">'2.1 NumberOfBinsHisto'!A51</f>
        <v>41192</v>
      </c>
      <c r="B50" s="22">
        <f>'2.1 NumberOfBinsHisto'!B51</f>
        <v>26519</v>
      </c>
    </row>
    <row r="51" spans="1:2" x14ac:dyDescent="0.3">
      <c r="A51" s="12">
        <f ca="1">'2.1 NumberOfBinsHisto'!A52</f>
        <v>21843</v>
      </c>
      <c r="B51" s="22">
        <f>'2.1 NumberOfBinsHisto'!B52</f>
        <v>58364</v>
      </c>
    </row>
    <row r="52" spans="1:2" x14ac:dyDescent="0.3">
      <c r="A52" s="12">
        <f ca="1">'2.1 NumberOfBinsHisto'!A53</f>
        <v>8750</v>
      </c>
      <c r="B52" s="22">
        <f>'2.1 NumberOfBinsHisto'!B53</f>
        <v>43370</v>
      </c>
    </row>
    <row r="53" spans="1:2" x14ac:dyDescent="0.3">
      <c r="A53" s="12">
        <f ca="1">'2.1 NumberOfBinsHisto'!A54</f>
        <v>27493</v>
      </c>
      <c r="B53" s="22">
        <f>'2.1 NumberOfBinsHisto'!B54</f>
        <v>29221</v>
      </c>
    </row>
    <row r="54" spans="1:2" x14ac:dyDescent="0.3">
      <c r="A54" s="12">
        <f ca="1">'2.1 NumberOfBinsHisto'!A55</f>
        <v>28953</v>
      </c>
      <c r="B54" s="22">
        <f>'2.1 NumberOfBinsHisto'!B55</f>
        <v>5640</v>
      </c>
    </row>
    <row r="55" spans="1:2" x14ac:dyDescent="0.3">
      <c r="A55" s="12">
        <f ca="1">'2.1 NumberOfBinsHisto'!A56</f>
        <v>21714</v>
      </c>
      <c r="B55" s="22">
        <f>'2.1 NumberOfBinsHisto'!B56</f>
        <v>83805</v>
      </c>
    </row>
    <row r="56" spans="1:2" x14ac:dyDescent="0.3">
      <c r="A56" s="12">
        <f ca="1">'2.1 NumberOfBinsHisto'!A57</f>
        <v>19454</v>
      </c>
      <c r="B56" s="22">
        <f>'2.1 NumberOfBinsHisto'!B57</f>
        <v>35374</v>
      </c>
    </row>
    <row r="57" spans="1:2" x14ac:dyDescent="0.3">
      <c r="A57" s="12">
        <f ca="1">'2.1 NumberOfBinsHisto'!A58</f>
        <v>10943</v>
      </c>
      <c r="B57" s="22">
        <f>'2.1 NumberOfBinsHisto'!B58</f>
        <v>63390</v>
      </c>
    </row>
    <row r="58" spans="1:2" x14ac:dyDescent="0.3">
      <c r="A58" s="12">
        <f ca="1">'2.1 NumberOfBinsHisto'!A59</f>
        <v>52944</v>
      </c>
      <c r="B58" s="22">
        <f>'2.1 NumberOfBinsHisto'!B59</f>
        <v>9497</v>
      </c>
    </row>
    <row r="59" spans="1:2" x14ac:dyDescent="0.3">
      <c r="A59" s="12">
        <f ca="1">'2.1 NumberOfBinsHisto'!A60</f>
        <v>17494</v>
      </c>
      <c r="B59" s="22">
        <f>'2.1 NumberOfBinsHisto'!B60</f>
        <v>2921</v>
      </c>
    </row>
    <row r="60" spans="1:2" x14ac:dyDescent="0.3">
      <c r="A60" s="12">
        <f ca="1">'2.1 NumberOfBinsHisto'!A61</f>
        <v>39892</v>
      </c>
      <c r="B60" s="22">
        <f>'2.1 NumberOfBinsHisto'!B61</f>
        <v>1239</v>
      </c>
    </row>
    <row r="61" spans="1:2" x14ac:dyDescent="0.3">
      <c r="A61" s="12">
        <f ca="1">'2.1 NumberOfBinsHisto'!A62</f>
        <v>27448</v>
      </c>
      <c r="B61" s="22">
        <f>'2.1 NumberOfBinsHisto'!B62</f>
        <v>19379</v>
      </c>
    </row>
    <row r="62" spans="1:2" x14ac:dyDescent="0.3">
      <c r="A62" s="12">
        <f ca="1">'2.1 NumberOfBinsHisto'!A63</f>
        <v>51935</v>
      </c>
      <c r="B62" s="22">
        <f>'2.1 NumberOfBinsHisto'!B63</f>
        <v>51818</v>
      </c>
    </row>
    <row r="63" spans="1:2" x14ac:dyDescent="0.3">
      <c r="A63" s="12">
        <f ca="1">'2.1 NumberOfBinsHisto'!A64</f>
        <v>6883</v>
      </c>
      <c r="B63" s="22">
        <f>'2.1 NumberOfBinsHisto'!B64</f>
        <v>18030</v>
      </c>
    </row>
    <row r="64" spans="1:2" x14ac:dyDescent="0.3">
      <c r="A64" s="12">
        <f ca="1">'2.1 NumberOfBinsHisto'!A65</f>
        <v>40401</v>
      </c>
      <c r="B64" s="22">
        <f>'2.1 NumberOfBinsHisto'!B65</f>
        <v>48313</v>
      </c>
    </row>
    <row r="65" spans="1:2" x14ac:dyDescent="0.3">
      <c r="A65" s="12">
        <f ca="1">'2.1 NumberOfBinsHisto'!A66</f>
        <v>81387</v>
      </c>
      <c r="B65" s="22">
        <f>'2.1 NumberOfBinsHisto'!B66</f>
        <v>4595</v>
      </c>
    </row>
    <row r="66" spans="1:2" x14ac:dyDescent="0.3">
      <c r="A66" s="12">
        <f ca="1">'2.1 NumberOfBinsHisto'!A67</f>
        <v>41266</v>
      </c>
      <c r="B66" s="22">
        <f>'2.1 NumberOfBinsHisto'!B67</f>
        <v>64903</v>
      </c>
    </row>
    <row r="67" spans="1:2" x14ac:dyDescent="0.3">
      <c r="A67" s="12">
        <f ca="1">'2.1 NumberOfBinsHisto'!A68</f>
        <v>45717</v>
      </c>
      <c r="B67" s="22">
        <f>'2.1 NumberOfBinsHisto'!B68</f>
        <v>38435</v>
      </c>
    </row>
    <row r="68" spans="1:2" x14ac:dyDescent="0.3">
      <c r="A68" s="12">
        <f ca="1">'2.1 NumberOfBinsHisto'!A69</f>
        <v>53142</v>
      </c>
      <c r="B68" s="22">
        <f>'2.1 NumberOfBinsHisto'!B69</f>
        <v>55776</v>
      </c>
    </row>
    <row r="69" spans="1:2" x14ac:dyDescent="0.3">
      <c r="A69" s="12">
        <f ca="1">'2.1 NumberOfBinsHisto'!A70</f>
        <v>46630</v>
      </c>
      <c r="B69" s="22">
        <f>'2.1 NumberOfBinsHisto'!B70</f>
        <v>45909</v>
      </c>
    </row>
    <row r="70" spans="1:2" x14ac:dyDescent="0.3">
      <c r="A70" s="12">
        <f ca="1">'2.1 NumberOfBinsHisto'!A71</f>
        <v>31223</v>
      </c>
      <c r="B70" s="22">
        <f>'2.1 NumberOfBinsHisto'!B71</f>
        <v>59423</v>
      </c>
    </row>
    <row r="71" spans="1:2" x14ac:dyDescent="0.3">
      <c r="A71" s="12">
        <f ca="1">'2.1 NumberOfBinsHisto'!A72</f>
        <v>19320</v>
      </c>
      <c r="B71" s="22">
        <f>'2.1 NumberOfBinsHisto'!B72</f>
        <v>2965</v>
      </c>
    </row>
    <row r="72" spans="1:2" x14ac:dyDescent="0.3">
      <c r="A72" s="12">
        <f ca="1">'2.1 NumberOfBinsHisto'!A73</f>
        <v>7890</v>
      </c>
      <c r="B72" s="22">
        <f>'2.1 NumberOfBinsHisto'!B73</f>
        <v>60516</v>
      </c>
    </row>
    <row r="73" spans="1:2" x14ac:dyDescent="0.3">
      <c r="A73" s="12">
        <f ca="1">'2.1 NumberOfBinsHisto'!A74</f>
        <v>44554</v>
      </c>
      <c r="B73" s="22">
        <f>'2.1 NumberOfBinsHisto'!B74</f>
        <v>15064</v>
      </c>
    </row>
    <row r="74" spans="1:2" x14ac:dyDescent="0.3">
      <c r="A74" s="12">
        <f ca="1">'2.1 NumberOfBinsHisto'!A75</f>
        <v>59857</v>
      </c>
      <c r="B74" s="22">
        <f>'2.1 NumberOfBinsHisto'!B75</f>
        <v>73295</v>
      </c>
    </row>
    <row r="75" spans="1:2" x14ac:dyDescent="0.3">
      <c r="A75" s="12">
        <f ca="1">'2.1 NumberOfBinsHisto'!A76</f>
        <v>10783</v>
      </c>
      <c r="B75" s="22">
        <f>'2.1 NumberOfBinsHisto'!B76</f>
        <v>9075</v>
      </c>
    </row>
    <row r="76" spans="1:2" x14ac:dyDescent="0.3">
      <c r="A76" s="12">
        <f ca="1">'2.1 NumberOfBinsHisto'!A77</f>
        <v>31792</v>
      </c>
      <c r="B76" s="22">
        <f>'2.1 NumberOfBinsHisto'!B77</f>
        <v>35282</v>
      </c>
    </row>
    <row r="77" spans="1:2" x14ac:dyDescent="0.3">
      <c r="A77" s="12">
        <f ca="1">'2.1 NumberOfBinsHisto'!A78</f>
        <v>33330</v>
      </c>
      <c r="B77" s="22">
        <f>'2.1 NumberOfBinsHisto'!B78</f>
        <v>3426</v>
      </c>
    </row>
    <row r="78" spans="1:2" x14ac:dyDescent="0.3">
      <c r="A78" s="12">
        <f ca="1">'2.1 NumberOfBinsHisto'!A79</f>
        <v>33854</v>
      </c>
      <c r="B78" s="22">
        <f>'2.1 NumberOfBinsHisto'!B79</f>
        <v>60945</v>
      </c>
    </row>
    <row r="79" spans="1:2" x14ac:dyDescent="0.3">
      <c r="A79" s="12">
        <f ca="1">'2.1 NumberOfBinsHisto'!A80</f>
        <v>25</v>
      </c>
      <c r="B79" s="22">
        <f>'2.1 NumberOfBinsHisto'!B80</f>
        <v>59278</v>
      </c>
    </row>
    <row r="80" spans="1:2" x14ac:dyDescent="0.3">
      <c r="A80" s="12">
        <f ca="1">'2.1 NumberOfBinsHisto'!A81</f>
        <v>76419</v>
      </c>
      <c r="B80" s="22">
        <f>'2.1 NumberOfBinsHisto'!B81</f>
        <v>15953</v>
      </c>
    </row>
    <row r="81" spans="1:2" x14ac:dyDescent="0.3">
      <c r="A81" s="12">
        <f ca="1">'2.1 NumberOfBinsHisto'!A82</f>
        <v>74758</v>
      </c>
      <c r="B81" s="22">
        <f>'2.1 NumberOfBinsHisto'!B82</f>
        <v>13594</v>
      </c>
    </row>
    <row r="82" spans="1:2" x14ac:dyDescent="0.3">
      <c r="A82" s="12">
        <f ca="1">'2.1 NumberOfBinsHisto'!A83</f>
        <v>1148</v>
      </c>
      <c r="B82" s="22">
        <f>'2.1 NumberOfBinsHisto'!B83</f>
        <v>50606</v>
      </c>
    </row>
    <row r="83" spans="1:2" x14ac:dyDescent="0.3">
      <c r="A83" s="12">
        <f ca="1">'2.1 NumberOfBinsHisto'!A84</f>
        <v>23354</v>
      </c>
      <c r="B83" s="22">
        <f>'2.1 NumberOfBinsHisto'!B84</f>
        <v>21568</v>
      </c>
    </row>
    <row r="84" spans="1:2" x14ac:dyDescent="0.3">
      <c r="A84" s="12">
        <f ca="1">'2.1 NumberOfBinsHisto'!A85</f>
        <v>400</v>
      </c>
      <c r="B84" s="22">
        <f>'2.1 NumberOfBinsHisto'!B85</f>
        <v>29343</v>
      </c>
    </row>
    <row r="85" spans="1:2" x14ac:dyDescent="0.3">
      <c r="A85" s="12">
        <f ca="1">'2.1 NumberOfBinsHisto'!A86</f>
        <v>75430</v>
      </c>
      <c r="B85" s="22">
        <f>'2.1 NumberOfBinsHisto'!B86</f>
        <v>25148</v>
      </c>
    </row>
    <row r="86" spans="1:2" x14ac:dyDescent="0.3">
      <c r="A86" s="12">
        <f ca="1">'2.1 NumberOfBinsHisto'!A87</f>
        <v>73267</v>
      </c>
      <c r="B86" s="22">
        <f>'2.1 NumberOfBinsHisto'!B87</f>
        <v>26945</v>
      </c>
    </row>
    <row r="87" spans="1:2" x14ac:dyDescent="0.3">
      <c r="A87" s="12">
        <f ca="1">'2.1 NumberOfBinsHisto'!A88</f>
        <v>52696</v>
      </c>
      <c r="B87" s="22">
        <f>'2.1 NumberOfBinsHisto'!B88</f>
        <v>28045</v>
      </c>
    </row>
    <row r="88" spans="1:2" x14ac:dyDescent="0.3">
      <c r="A88" s="12">
        <f ca="1">'2.1 NumberOfBinsHisto'!A89</f>
        <v>66295</v>
      </c>
      <c r="B88" s="22">
        <f>'2.1 NumberOfBinsHisto'!B89</f>
        <v>62252</v>
      </c>
    </row>
    <row r="89" spans="1:2" x14ac:dyDescent="0.3">
      <c r="A89" s="12">
        <f ca="1">'2.1 NumberOfBinsHisto'!A90</f>
        <v>24940</v>
      </c>
      <c r="B89" s="22">
        <f>'2.1 NumberOfBinsHisto'!B90</f>
        <v>30195</v>
      </c>
    </row>
    <row r="90" spans="1:2" x14ac:dyDescent="0.3">
      <c r="A90" s="12">
        <f ca="1">'2.1 NumberOfBinsHisto'!A91</f>
        <v>26741</v>
      </c>
      <c r="B90" s="22">
        <f>'2.1 NumberOfBinsHisto'!B91</f>
        <v>7634</v>
      </c>
    </row>
    <row r="91" spans="1:2" x14ac:dyDescent="0.3">
      <c r="A91" s="12">
        <f ca="1">'2.1 NumberOfBinsHisto'!A92</f>
        <v>8611</v>
      </c>
      <c r="B91" s="22">
        <f>'2.1 NumberOfBinsHisto'!B92</f>
        <v>26429</v>
      </c>
    </row>
    <row r="92" spans="1:2" x14ac:dyDescent="0.3">
      <c r="A92" s="12">
        <f ca="1">'2.1 NumberOfBinsHisto'!A93</f>
        <v>12515</v>
      </c>
      <c r="B92" s="22">
        <f>'2.1 NumberOfBinsHisto'!B93</f>
        <v>56285</v>
      </c>
    </row>
    <row r="93" spans="1:2" x14ac:dyDescent="0.3">
      <c r="A93" s="12">
        <f ca="1">'2.1 NumberOfBinsHisto'!A94</f>
        <v>15800</v>
      </c>
      <c r="B93" s="22">
        <f>'2.1 NumberOfBinsHisto'!B94</f>
        <v>11649</v>
      </c>
    </row>
    <row r="94" spans="1:2" x14ac:dyDescent="0.3">
      <c r="A94" s="12">
        <f ca="1">'2.1 NumberOfBinsHisto'!A95</f>
        <v>45018</v>
      </c>
      <c r="B94" s="22">
        <f>'2.1 NumberOfBinsHisto'!B95</f>
        <v>70698</v>
      </c>
    </row>
    <row r="95" spans="1:2" x14ac:dyDescent="0.3">
      <c r="A95" s="12">
        <f ca="1">'2.1 NumberOfBinsHisto'!A96</f>
        <v>81895</v>
      </c>
      <c r="B95" s="22">
        <f>'2.1 NumberOfBinsHisto'!B96</f>
        <v>35674</v>
      </c>
    </row>
    <row r="96" spans="1:2" x14ac:dyDescent="0.3">
      <c r="A96" s="12">
        <f ca="1">'2.1 NumberOfBinsHisto'!A97</f>
        <v>75834</v>
      </c>
      <c r="B96" s="22">
        <f>'2.1 NumberOfBinsHisto'!B97</f>
        <v>71928</v>
      </c>
    </row>
    <row r="97" spans="1:2" x14ac:dyDescent="0.3">
      <c r="A97" s="12">
        <f ca="1">'2.1 NumberOfBinsHisto'!A98</f>
        <v>20502</v>
      </c>
      <c r="B97" s="22">
        <f>'2.1 NumberOfBinsHisto'!B98</f>
        <v>12986</v>
      </c>
    </row>
    <row r="98" spans="1:2" x14ac:dyDescent="0.3">
      <c r="A98" s="12">
        <f ca="1">'2.1 NumberOfBinsHisto'!A99</f>
        <v>15142</v>
      </c>
      <c r="B98" s="22">
        <f>'2.1 NumberOfBinsHisto'!B99</f>
        <v>2522</v>
      </c>
    </row>
    <row r="99" spans="1:2" x14ac:dyDescent="0.3">
      <c r="A99" s="12">
        <f ca="1">'2.1 NumberOfBinsHisto'!A100</f>
        <v>58730</v>
      </c>
      <c r="B99" s="22">
        <f>'2.1 NumberOfBinsHisto'!B100</f>
        <v>24901</v>
      </c>
    </row>
    <row r="100" spans="1:2" x14ac:dyDescent="0.3">
      <c r="A100" s="12">
        <f ca="1">'2.1 NumberOfBinsHisto'!A101</f>
        <v>73969</v>
      </c>
      <c r="B100" s="22">
        <f>'2.1 NumberOfBinsHisto'!B101</f>
        <v>28170</v>
      </c>
    </row>
    <row r="101" spans="1:2" x14ac:dyDescent="0.3">
      <c r="A101" s="12">
        <f ca="1">'2.1 NumberOfBinsHisto'!A102</f>
        <v>23421</v>
      </c>
      <c r="B101" s="22">
        <f>'2.1 NumberOfBinsHisto'!B102</f>
        <v>27541</v>
      </c>
    </row>
    <row r="102" spans="1:2" x14ac:dyDescent="0.3">
      <c r="A102" s="12">
        <f ca="1">'2.1 NumberOfBinsHisto'!A103</f>
        <v>47640</v>
      </c>
      <c r="B102" s="22">
        <f>'2.1 NumberOfBinsHisto'!B103</f>
        <v>7006</v>
      </c>
    </row>
  </sheetData>
  <conditionalFormatting sqref="J5:K15">
    <cfRule type="expression" dxfId="3" priority="3">
      <formula>$I5=FALSE</formula>
    </cfRule>
  </conditionalFormatting>
  <conditionalFormatting sqref="I5:I15">
    <cfRule type="expression" dxfId="2" priority="2">
      <formula>$I5=FALSE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T102"/>
  <sheetViews>
    <sheetView showGridLines="0" tabSelected="1" topLeftCell="C1" zoomScale="91" zoomScaleNormal="91" workbookViewId="0">
      <selection activeCell="M4" sqref="M4:R15"/>
    </sheetView>
  </sheetViews>
  <sheetFormatPr defaultRowHeight="15" x14ac:dyDescent="0.25"/>
  <cols>
    <col min="1" max="2" width="12.85546875" customWidth="1"/>
    <col min="3" max="3" width="6" customWidth="1"/>
    <col min="4" max="4" width="10.42578125" customWidth="1"/>
    <col min="5" max="5" width="14" customWidth="1"/>
    <col min="6" max="6" width="12.42578125" customWidth="1"/>
    <col min="7" max="7" width="12.85546875" bestFit="1" customWidth="1"/>
    <col min="8" max="8" width="6.42578125" customWidth="1"/>
    <col min="9" max="9" width="10.5703125" bestFit="1" customWidth="1"/>
    <col min="10" max="10" width="12.5703125" customWidth="1"/>
    <col min="11" max="11" width="13.5703125" customWidth="1"/>
    <col min="12" max="12" width="4" customWidth="1"/>
    <col min="13" max="13" width="22.85546875" style="14" customWidth="1"/>
    <col min="14" max="14" width="7.5703125" bestFit="1" customWidth="1"/>
    <col min="15" max="15" width="9.140625" bestFit="1" customWidth="1"/>
    <col min="16" max="16" width="8.42578125" bestFit="1" customWidth="1"/>
    <col min="17" max="17" width="9" bestFit="1" customWidth="1"/>
    <col min="18" max="18" width="7.85546875" bestFit="1" customWidth="1"/>
  </cols>
  <sheetData>
    <row r="1" spans="1:20" ht="15.75" thickBot="1" x14ac:dyDescent="0.3">
      <c r="A1" t="s">
        <v>6</v>
      </c>
      <c r="M1" s="13"/>
      <c r="N1" s="13"/>
      <c r="O1" s="13"/>
      <c r="P1" s="13"/>
      <c r="Q1" s="13"/>
      <c r="R1" s="13"/>
    </row>
    <row r="2" spans="1:20" ht="13.5" customHeight="1" thickBot="1" x14ac:dyDescent="0.3">
      <c r="A2" s="1"/>
      <c r="B2" s="21"/>
      <c r="I2" s="7" t="s">
        <v>10</v>
      </c>
      <c r="J2" s="8" t="s">
        <v>11</v>
      </c>
      <c r="K2" s="5"/>
      <c r="N2" s="14"/>
      <c r="O2" s="14"/>
      <c r="P2" s="14"/>
      <c r="Q2" s="14"/>
      <c r="R2" s="14"/>
    </row>
    <row r="3" spans="1:20" ht="16.5" thickBot="1" x14ac:dyDescent="0.3">
      <c r="A3" s="12">
        <f ca="1">'2.1 NumberOfBinsHisto'!A4</f>
        <v>52567</v>
      </c>
      <c r="B3" s="22">
        <f ca="1">A3</f>
        <v>52567</v>
      </c>
      <c r="D3" s="2" t="s">
        <v>12</v>
      </c>
      <c r="E3" s="6">
        <f ca="1">COUNT(B3:B102)</f>
        <v>100</v>
      </c>
      <c r="I3" s="35">
        <f ca="1">VLOOKUP("stop",E13:F19,2,0)</f>
        <v>7</v>
      </c>
      <c r="J3" s="36">
        <f ca="1">ROUND(INT(E9/I3),-(LEN(INT(E9/I3))-1))</f>
        <v>10000</v>
      </c>
      <c r="K3" s="9"/>
      <c r="L3" s="43"/>
      <c r="M3" s="44"/>
      <c r="N3" s="14"/>
      <c r="O3" s="14"/>
      <c r="P3" s="14"/>
      <c r="Q3" s="14"/>
      <c r="R3" s="14"/>
    </row>
    <row r="4" spans="1:20" ht="16.5" thickBot="1" x14ac:dyDescent="0.3">
      <c r="A4" s="12">
        <f ca="1">'2.1 NumberOfBinsHisto'!A5</f>
        <v>33598</v>
      </c>
      <c r="B4" s="22">
        <f t="shared" ref="B4:B67" ca="1" si="0">A4</f>
        <v>33598</v>
      </c>
      <c r="D4" s="3" t="s">
        <v>3</v>
      </c>
      <c r="E4" s="4">
        <f ca="1">MIN($B$3:$B$95)</f>
        <v>25</v>
      </c>
      <c r="I4" s="33"/>
      <c r="J4" s="41" t="s">
        <v>7</v>
      </c>
      <c r="K4" s="42" t="s">
        <v>8</v>
      </c>
      <c r="L4" s="43"/>
      <c r="M4" s="52" t="s">
        <v>5</v>
      </c>
      <c r="N4" s="53" t="s">
        <v>24</v>
      </c>
      <c r="O4" s="54" t="s">
        <v>23</v>
      </c>
      <c r="P4" s="53" t="s">
        <v>25</v>
      </c>
      <c r="Q4" s="55" t="s">
        <v>22</v>
      </c>
      <c r="R4" s="56" t="s">
        <v>26</v>
      </c>
    </row>
    <row r="5" spans="1:20" ht="15.75" x14ac:dyDescent="0.25">
      <c r="A5" s="12">
        <f ca="1">'2.1 NumberOfBinsHisto'!A6</f>
        <v>45077</v>
      </c>
      <c r="B5" s="22">
        <f t="shared" ca="1" si="0"/>
        <v>45077</v>
      </c>
      <c r="D5" s="3" t="s">
        <v>2</v>
      </c>
      <c r="E5" s="4">
        <f ca="1">MAX($B$3:$B$95)</f>
        <v>92259</v>
      </c>
      <c r="I5" s="39" t="b">
        <f t="shared" ref="I5:I17" ca="1" si="1">J5&lt;=$E$5</f>
        <v>1</v>
      </c>
      <c r="J5" s="34">
        <f ca="1">INT(E4/J3)*J3</f>
        <v>0</v>
      </c>
      <c r="K5" s="37">
        <f ca="1">J5+$J$3</f>
        <v>10000</v>
      </c>
      <c r="L5" s="43"/>
      <c r="M5" s="45" t="str">
        <f ca="1">J5&amp;" To "&amp;K5</f>
        <v>0 To 10000</v>
      </c>
      <c r="N5" s="49">
        <f ca="1">COUNTIF($B$3:$B$102,"&lt;="&amp;K5)</f>
        <v>12</v>
      </c>
      <c r="O5" s="17">
        <f ca="1">N5</f>
        <v>12</v>
      </c>
      <c r="P5" s="49">
        <f ca="1">COUNTIFS($B$3:$B$102,"&gt;="&amp;J5,$B$3:$B$102,"&lt;="&amp;K5)</f>
        <v>12</v>
      </c>
      <c r="Q5" s="51">
        <f ca="1">N5/$E$10</f>
        <v>0.12</v>
      </c>
      <c r="R5" s="46">
        <f ca="1">O5/$N$13</f>
        <v>0.12121212121212122</v>
      </c>
    </row>
    <row r="6" spans="1:20" ht="15.75" x14ac:dyDescent="0.25">
      <c r="A6" s="12">
        <f ca="1">'2.1 NumberOfBinsHisto'!A7</f>
        <v>22297</v>
      </c>
      <c r="B6" s="22">
        <f t="shared" ca="1" si="0"/>
        <v>22297</v>
      </c>
      <c r="D6" s="3" t="s">
        <v>0</v>
      </c>
      <c r="E6" s="23">
        <f ca="1">ROUND(AVERAGE($B$3:$B$95),2)</f>
        <v>40318.49</v>
      </c>
      <c r="I6" s="39" t="b">
        <f t="shared" ca="1" si="1"/>
        <v>1</v>
      </c>
      <c r="J6" s="10">
        <f ca="1">K5</f>
        <v>10000</v>
      </c>
      <c r="K6" s="37">
        <f ca="1">J6+$J$3</f>
        <v>20000</v>
      </c>
      <c r="L6" s="43"/>
      <c r="M6" s="45" t="str">
        <f t="shared" ref="M6:M15" ca="1" si="2">J6&amp;" To "&amp;K6</f>
        <v>10000 To 20000</v>
      </c>
      <c r="N6" s="49">
        <f t="shared" ref="N6:N13" ca="1" si="3">COUNTIF($B$3:$B$102,"&lt;="&amp;K6)</f>
        <v>26</v>
      </c>
      <c r="O6" s="17">
        <f ca="1">N6-N5</f>
        <v>14</v>
      </c>
      <c r="P6" s="49">
        <f t="shared" ref="P6:P13" ca="1" si="4">COUNTIFS($B$3:$B$102,"&gt;="&amp;J6,$B$3:$B$102,"&lt;="&amp;K6)</f>
        <v>14</v>
      </c>
      <c r="Q6" s="51">
        <f t="shared" ref="Q6:Q15" ca="1" si="5">N6/$E$10</f>
        <v>0.26</v>
      </c>
      <c r="R6" s="46">
        <f t="shared" ref="R6:R13" ca="1" si="6">O6/$N$13</f>
        <v>0.14141414141414141</v>
      </c>
    </row>
    <row r="7" spans="1:20" ht="15.75" x14ac:dyDescent="0.25">
      <c r="A7" s="12">
        <f ca="1">'2.1 NumberOfBinsHisto'!A8</f>
        <v>72394</v>
      </c>
      <c r="B7" s="22">
        <f t="shared" ca="1" si="0"/>
        <v>72394</v>
      </c>
      <c r="D7" s="3" t="s">
        <v>1</v>
      </c>
      <c r="E7" s="4">
        <f ca="1">MEDIAN($B$3:$B$95)</f>
        <v>39892</v>
      </c>
      <c r="I7" s="39" t="b">
        <f t="shared" ca="1" si="1"/>
        <v>1</v>
      </c>
      <c r="J7" s="10">
        <f t="shared" ref="J7:J15" ca="1" si="7">K6</f>
        <v>20000</v>
      </c>
      <c r="K7" s="37">
        <f t="shared" ref="K7:K15" ca="1" si="8">J7+$J$3</f>
        <v>30000</v>
      </c>
      <c r="M7" s="45" t="str">
        <f t="shared" ca="1" si="2"/>
        <v>20000 To 30000</v>
      </c>
      <c r="N7" s="49">
        <f t="shared" ca="1" si="3"/>
        <v>40</v>
      </c>
      <c r="O7" s="17">
        <f t="shared" ref="O7:O13" ca="1" si="9">N7-N6</f>
        <v>14</v>
      </c>
      <c r="P7" s="49">
        <f t="shared" ca="1" si="4"/>
        <v>14</v>
      </c>
      <c r="Q7" s="51">
        <f t="shared" ca="1" si="5"/>
        <v>0.4</v>
      </c>
      <c r="R7" s="46">
        <f t="shared" ca="1" si="6"/>
        <v>0.14141414141414141</v>
      </c>
    </row>
    <row r="8" spans="1:20" ht="15.75" x14ac:dyDescent="0.25">
      <c r="A8" s="12">
        <f ca="1">'2.1 NumberOfBinsHisto'!A9</f>
        <v>50501</v>
      </c>
      <c r="B8" s="22">
        <f t="shared" ca="1" si="0"/>
        <v>50501</v>
      </c>
      <c r="D8" s="3" t="s">
        <v>13</v>
      </c>
      <c r="E8" s="4">
        <f ca="1">_xlfn.STDEV.S(B3:B102)</f>
        <v>25176.548385946371</v>
      </c>
      <c r="I8" s="39" t="b">
        <f t="shared" ca="1" si="1"/>
        <v>1</v>
      </c>
      <c r="J8" s="10">
        <f t="shared" ca="1" si="7"/>
        <v>30000</v>
      </c>
      <c r="K8" s="37">
        <f t="shared" ca="1" si="8"/>
        <v>40000</v>
      </c>
      <c r="M8" s="45" t="str">
        <f t="shared" ca="1" si="2"/>
        <v>30000 To 40000</v>
      </c>
      <c r="N8" s="49">
        <f t="shared" ca="1" si="3"/>
        <v>50</v>
      </c>
      <c r="O8" s="17">
        <f t="shared" ca="1" si="9"/>
        <v>10</v>
      </c>
      <c r="P8" s="49">
        <f t="shared" ca="1" si="4"/>
        <v>10</v>
      </c>
      <c r="Q8" s="51">
        <f t="shared" ca="1" si="5"/>
        <v>0.5</v>
      </c>
      <c r="R8" s="46">
        <f t="shared" ca="1" si="6"/>
        <v>0.10101010101010101</v>
      </c>
      <c r="S8" s="14"/>
      <c r="T8" s="14"/>
    </row>
    <row r="9" spans="1:20" ht="15.75" x14ac:dyDescent="0.25">
      <c r="A9" s="12">
        <f ca="1">'2.1 NumberOfBinsHisto'!A10</f>
        <v>607</v>
      </c>
      <c r="B9" s="22">
        <f t="shared" ca="1" si="0"/>
        <v>607</v>
      </c>
      <c r="D9" s="3" t="s">
        <v>5</v>
      </c>
      <c r="E9" s="4">
        <f ca="1">E5-E4</f>
        <v>92234</v>
      </c>
      <c r="I9" s="39" t="b">
        <f t="shared" ca="1" si="1"/>
        <v>1</v>
      </c>
      <c r="J9" s="10">
        <f t="shared" ca="1" si="7"/>
        <v>40000</v>
      </c>
      <c r="K9" s="37">
        <f t="shared" ca="1" si="8"/>
        <v>50000</v>
      </c>
      <c r="M9" s="45" t="str">
        <f t="shared" ca="1" si="2"/>
        <v>40000 To 50000</v>
      </c>
      <c r="N9" s="49">
        <f t="shared" ca="1" si="3"/>
        <v>63</v>
      </c>
      <c r="O9" s="17">
        <f t="shared" ca="1" si="9"/>
        <v>13</v>
      </c>
      <c r="P9" s="49">
        <f t="shared" ca="1" si="4"/>
        <v>13</v>
      </c>
      <c r="Q9" s="51">
        <f t="shared" ca="1" si="5"/>
        <v>0.63</v>
      </c>
      <c r="R9" s="46">
        <f t="shared" ca="1" si="6"/>
        <v>0.13131313131313133</v>
      </c>
    </row>
    <row r="10" spans="1:20" ht="16.5" thickBot="1" x14ac:dyDescent="0.3">
      <c r="A10" s="12">
        <f ca="1">'2.1 NumberOfBinsHisto'!A11</f>
        <v>46595</v>
      </c>
      <c r="B10" s="22">
        <f t="shared" ca="1" si="0"/>
        <v>46595</v>
      </c>
      <c r="D10" s="20" t="s">
        <v>4</v>
      </c>
      <c r="E10" s="32">
        <f ca="1">COUNT(B3:B102)</f>
        <v>100</v>
      </c>
      <c r="I10" s="39" t="b">
        <f t="shared" ca="1" si="1"/>
        <v>1</v>
      </c>
      <c r="J10" s="10">
        <f t="shared" ca="1" si="7"/>
        <v>50000</v>
      </c>
      <c r="K10" s="37">
        <f t="shared" ca="1" si="8"/>
        <v>60000</v>
      </c>
      <c r="M10" s="45" t="str">
        <f t="shared" ca="1" si="2"/>
        <v>50000 To 60000</v>
      </c>
      <c r="N10" s="49">
        <f t="shared" ca="1" si="3"/>
        <v>74</v>
      </c>
      <c r="O10" s="17">
        <f t="shared" ca="1" si="9"/>
        <v>11</v>
      </c>
      <c r="P10" s="49">
        <f t="shared" ca="1" si="4"/>
        <v>11</v>
      </c>
      <c r="Q10" s="51">
        <f t="shared" ca="1" si="5"/>
        <v>0.74</v>
      </c>
      <c r="R10" s="46">
        <f t="shared" ca="1" si="6"/>
        <v>0.1111111111111111</v>
      </c>
    </row>
    <row r="11" spans="1:20" ht="16.5" thickBot="1" x14ac:dyDescent="0.3">
      <c r="A11" s="12">
        <f ca="1">'2.1 NumberOfBinsHisto'!A12</f>
        <v>16115</v>
      </c>
      <c r="B11" s="22">
        <f t="shared" ca="1" si="0"/>
        <v>16115</v>
      </c>
      <c r="I11" s="39" t="b">
        <f t="shared" ca="1" si="1"/>
        <v>1</v>
      </c>
      <c r="J11" s="10">
        <f t="shared" ca="1" si="7"/>
        <v>60000</v>
      </c>
      <c r="K11" s="37">
        <f t="shared" ca="1" si="8"/>
        <v>70000</v>
      </c>
      <c r="M11" s="45" t="str">
        <f t="shared" ca="1" si="2"/>
        <v>60000 To 70000</v>
      </c>
      <c r="N11" s="49">
        <f t="shared" ca="1" si="3"/>
        <v>81</v>
      </c>
      <c r="O11" s="17">
        <f t="shared" ca="1" si="9"/>
        <v>7</v>
      </c>
      <c r="P11" s="49">
        <f t="shared" ca="1" si="4"/>
        <v>7</v>
      </c>
      <c r="Q11" s="51">
        <f t="shared" ca="1" si="5"/>
        <v>0.81</v>
      </c>
      <c r="R11" s="46">
        <f t="shared" ca="1" si="6"/>
        <v>7.0707070707070704E-2</v>
      </c>
    </row>
    <row r="12" spans="1:20" ht="18" thickBot="1" x14ac:dyDescent="0.3">
      <c r="A12" s="12">
        <f ca="1">'2.1 NumberOfBinsHisto'!A13</f>
        <v>63250</v>
      </c>
      <c r="B12" s="22">
        <f t="shared" ca="1" si="0"/>
        <v>63250</v>
      </c>
      <c r="E12" s="31" t="s">
        <v>14</v>
      </c>
      <c r="F12" s="30" t="s">
        <v>9</v>
      </c>
      <c r="G12" s="31" t="s">
        <v>15</v>
      </c>
      <c r="I12" s="39" t="b">
        <f t="shared" ca="1" si="1"/>
        <v>1</v>
      </c>
      <c r="J12" s="10">
        <f t="shared" ca="1" si="7"/>
        <v>70000</v>
      </c>
      <c r="K12" s="37">
        <f t="shared" ca="1" si="8"/>
        <v>80000</v>
      </c>
      <c r="M12" s="45" t="str">
        <f t="shared" ca="1" si="2"/>
        <v>70000 To 80000</v>
      </c>
      <c r="N12" s="49">
        <f t="shared" ca="1" si="3"/>
        <v>94</v>
      </c>
      <c r="O12" s="17">
        <f t="shared" ca="1" si="9"/>
        <v>13</v>
      </c>
      <c r="P12" s="49">
        <f t="shared" ca="1" si="4"/>
        <v>13</v>
      </c>
      <c r="Q12" s="51">
        <f t="shared" ca="1" si="5"/>
        <v>0.94</v>
      </c>
      <c r="R12" s="46">
        <f t="shared" ca="1" si="6"/>
        <v>0.13131313131313133</v>
      </c>
    </row>
    <row r="13" spans="1:20" ht="16.5" thickBot="1" x14ac:dyDescent="0.3">
      <c r="A13" s="12">
        <f ca="1">'2.1 NumberOfBinsHisto'!A14</f>
        <v>53032</v>
      </c>
      <c r="B13" s="22">
        <f t="shared" ca="1" si="0"/>
        <v>53032</v>
      </c>
      <c r="E13" s="29" t="str">
        <f t="shared" ref="E13:E19" ca="1" si="10">IF(G13&gt;$E$10,"Stop","Continue")</f>
        <v>Continue</v>
      </c>
      <c r="F13" s="28">
        <v>4</v>
      </c>
      <c r="G13" s="29">
        <f t="shared" ref="G13:G19" si="11">2^F13</f>
        <v>16</v>
      </c>
      <c r="I13" s="39" t="b">
        <f t="shared" ca="1" si="1"/>
        <v>1</v>
      </c>
      <c r="J13" s="10">
        <f t="shared" ca="1" si="7"/>
        <v>80000</v>
      </c>
      <c r="K13" s="37">
        <f t="shared" ca="1" si="8"/>
        <v>90000</v>
      </c>
      <c r="M13" s="45" t="str">
        <f t="shared" ca="1" si="2"/>
        <v>80000 To 90000</v>
      </c>
      <c r="N13" s="50">
        <f t="shared" ca="1" si="3"/>
        <v>99</v>
      </c>
      <c r="O13" s="18">
        <f t="shared" ca="1" si="9"/>
        <v>5</v>
      </c>
      <c r="P13" s="50">
        <f t="shared" ca="1" si="4"/>
        <v>5</v>
      </c>
      <c r="Q13" s="51">
        <f t="shared" ca="1" si="5"/>
        <v>0.99</v>
      </c>
      <c r="R13" s="48">
        <f t="shared" ca="1" si="6"/>
        <v>5.0505050505050504E-2</v>
      </c>
    </row>
    <row r="14" spans="1:20" ht="16.5" thickBot="1" x14ac:dyDescent="0.3">
      <c r="A14" s="12">
        <f ca="1">'2.1 NumberOfBinsHisto'!A15</f>
        <v>68203</v>
      </c>
      <c r="B14" s="22">
        <f t="shared" ca="1" si="0"/>
        <v>68203</v>
      </c>
      <c r="E14" s="26" t="str">
        <f t="shared" ca="1" si="10"/>
        <v>Continue</v>
      </c>
      <c r="F14" s="24">
        <v>5</v>
      </c>
      <c r="G14" s="26">
        <f t="shared" si="11"/>
        <v>32</v>
      </c>
      <c r="I14" s="39" t="b">
        <f t="shared" ca="1" si="1"/>
        <v>1</v>
      </c>
      <c r="J14" s="10">
        <f t="shared" ca="1" si="7"/>
        <v>90000</v>
      </c>
      <c r="K14" s="37">
        <f t="shared" ca="1" si="8"/>
        <v>100000</v>
      </c>
      <c r="M14" s="45" t="str">
        <f t="shared" ca="1" si="2"/>
        <v>90000 To 100000</v>
      </c>
      <c r="N14" s="50">
        <f t="shared" ref="N14" ca="1" si="12">COUNTIF($B$3:$B$102,"&lt;="&amp;K14)</f>
        <v>100</v>
      </c>
      <c r="O14" s="18">
        <f t="shared" ref="O14" ca="1" si="13">N14-N13</f>
        <v>1</v>
      </c>
      <c r="P14" s="50">
        <f t="shared" ref="P14" ca="1" si="14">COUNTIFS($B$3:$B$102,"&gt;="&amp;J14,$B$3:$B$102,"&lt;="&amp;K14)</f>
        <v>1</v>
      </c>
      <c r="Q14" s="58">
        <f t="shared" ca="1" si="5"/>
        <v>1</v>
      </c>
      <c r="R14" s="48">
        <f t="shared" ref="R14" ca="1" si="15">O14/$N$13</f>
        <v>1.0101010101010102E-2</v>
      </c>
    </row>
    <row r="15" spans="1:20" ht="16.5" thickBot="1" x14ac:dyDescent="0.3">
      <c r="A15" s="12">
        <f ca="1">'2.1 NumberOfBinsHisto'!A16</f>
        <v>37220</v>
      </c>
      <c r="B15" s="22">
        <f t="shared" ca="1" si="0"/>
        <v>37220</v>
      </c>
      <c r="E15" s="26" t="str">
        <f t="shared" ca="1" si="10"/>
        <v>Continue</v>
      </c>
      <c r="F15" s="24">
        <v>6</v>
      </c>
      <c r="G15" s="26">
        <f t="shared" si="11"/>
        <v>64</v>
      </c>
      <c r="I15" s="39" t="b">
        <f t="shared" ca="1" si="1"/>
        <v>0</v>
      </c>
      <c r="J15" s="10">
        <f t="shared" ca="1" si="7"/>
        <v>100000</v>
      </c>
      <c r="K15" s="37">
        <f t="shared" ca="1" si="8"/>
        <v>110000</v>
      </c>
      <c r="M15" s="47" t="str">
        <f t="shared" ca="1" si="2"/>
        <v>100000 To 110000</v>
      </c>
      <c r="N15" s="50">
        <f t="shared" ref="N15" ca="1" si="16">COUNTIF($B$3:$B$102,"&lt;="&amp;K15)</f>
        <v>100</v>
      </c>
      <c r="O15" s="18">
        <f t="shared" ref="O15" ca="1" si="17">N15-N14</f>
        <v>0</v>
      </c>
      <c r="P15" s="50">
        <f t="shared" ref="P15" ca="1" si="18">COUNTIFS($B$3:$B$102,"&gt;="&amp;J15,$B$3:$B$102,"&lt;="&amp;K15)</f>
        <v>0</v>
      </c>
      <c r="Q15" s="58">
        <f t="shared" ca="1" si="5"/>
        <v>1</v>
      </c>
      <c r="R15" s="48">
        <f t="shared" ref="R15" ca="1" si="19">O15/$N$13</f>
        <v>0</v>
      </c>
    </row>
    <row r="16" spans="1:20" ht="15.75" x14ac:dyDescent="0.25">
      <c r="A16" s="12">
        <f ca="1">'2.1 NumberOfBinsHisto'!A17</f>
        <v>33017</v>
      </c>
      <c r="B16" s="22">
        <f t="shared" ca="1" si="0"/>
        <v>33017</v>
      </c>
      <c r="E16" s="26" t="str">
        <f t="shared" ca="1" si="10"/>
        <v>Stop</v>
      </c>
      <c r="F16" s="24">
        <v>7</v>
      </c>
      <c r="G16" s="26">
        <f t="shared" si="11"/>
        <v>128</v>
      </c>
      <c r="I16" s="39" t="b">
        <f t="shared" ca="1" si="1"/>
        <v>0</v>
      </c>
      <c r="J16" s="10">
        <f t="shared" ref="J16:J17" ca="1" si="20">K15</f>
        <v>110000</v>
      </c>
      <c r="K16" s="37">
        <f t="shared" ref="K16:K17" ca="1" si="21">J16+$J$3</f>
        <v>120000</v>
      </c>
      <c r="P16" s="57" t="str">
        <f ca="1">D6&amp;" = "&amp;ROUND(E6,0)&amp;" CV =  "&amp;ROUND(E8/E6,2)</f>
        <v>Mean = 40318 CV =  0.62</v>
      </c>
    </row>
    <row r="17" spans="1:11" ht="16.5" thickBot="1" x14ac:dyDescent="0.3">
      <c r="A17" s="12">
        <f ca="1">'2.1 NumberOfBinsHisto'!A18</f>
        <v>12485</v>
      </c>
      <c r="B17" s="22">
        <f t="shared" ca="1" si="0"/>
        <v>12485</v>
      </c>
      <c r="E17" s="26" t="str">
        <f t="shared" ca="1" si="10"/>
        <v>Stop</v>
      </c>
      <c r="F17" s="24">
        <v>8</v>
      </c>
      <c r="G17" s="26">
        <f t="shared" si="11"/>
        <v>256</v>
      </c>
      <c r="I17" s="40" t="b">
        <f t="shared" ca="1" si="1"/>
        <v>0</v>
      </c>
      <c r="J17" s="11">
        <f t="shared" ca="1" si="20"/>
        <v>120000</v>
      </c>
      <c r="K17" s="38">
        <f t="shared" ca="1" si="21"/>
        <v>130000</v>
      </c>
    </row>
    <row r="18" spans="1:11" ht="15.75" x14ac:dyDescent="0.25">
      <c r="A18" s="12">
        <f ca="1">'2.1 NumberOfBinsHisto'!A19</f>
        <v>8049</v>
      </c>
      <c r="B18" s="22">
        <f t="shared" ca="1" si="0"/>
        <v>8049</v>
      </c>
      <c r="E18" s="26" t="str">
        <f t="shared" ca="1" si="10"/>
        <v>Stop</v>
      </c>
      <c r="F18" s="24">
        <v>9</v>
      </c>
      <c r="G18" s="26">
        <f t="shared" si="11"/>
        <v>512</v>
      </c>
    </row>
    <row r="19" spans="1:11" ht="16.5" thickBot="1" x14ac:dyDescent="0.3">
      <c r="A19" s="12">
        <f ca="1">'2.1 NumberOfBinsHisto'!A20</f>
        <v>50863</v>
      </c>
      <c r="B19" s="22">
        <f t="shared" ca="1" si="0"/>
        <v>50863</v>
      </c>
      <c r="E19" s="27" t="str">
        <f t="shared" ca="1" si="10"/>
        <v>Stop</v>
      </c>
      <c r="F19" s="25">
        <v>10</v>
      </c>
      <c r="G19" s="27">
        <f t="shared" si="11"/>
        <v>1024</v>
      </c>
    </row>
    <row r="20" spans="1:11" ht="15.75" x14ac:dyDescent="0.25">
      <c r="A20" s="12">
        <f ca="1">'2.1 NumberOfBinsHisto'!A21</f>
        <v>22803</v>
      </c>
      <c r="B20" s="22">
        <f t="shared" ca="1" si="0"/>
        <v>22803</v>
      </c>
    </row>
    <row r="21" spans="1:11" ht="15.75" x14ac:dyDescent="0.25">
      <c r="A21" s="12">
        <f ca="1">'2.1 NumberOfBinsHisto'!A22</f>
        <v>43407</v>
      </c>
      <c r="B21" s="22">
        <f t="shared" ca="1" si="0"/>
        <v>43407</v>
      </c>
    </row>
    <row r="22" spans="1:11" ht="16.5" customHeight="1" x14ac:dyDescent="0.25">
      <c r="A22" s="12">
        <f ca="1">'2.1 NumberOfBinsHisto'!A23</f>
        <v>4955</v>
      </c>
      <c r="B22" s="22">
        <f t="shared" ca="1" si="0"/>
        <v>4955</v>
      </c>
    </row>
    <row r="23" spans="1:11" ht="15.75" x14ac:dyDescent="0.25">
      <c r="A23" s="12">
        <f ca="1">'2.1 NumberOfBinsHisto'!A24</f>
        <v>24272</v>
      </c>
      <c r="B23" s="22">
        <f t="shared" ca="1" si="0"/>
        <v>24272</v>
      </c>
    </row>
    <row r="24" spans="1:11" ht="15.75" x14ac:dyDescent="0.25">
      <c r="A24" s="12">
        <f ca="1">'2.1 NumberOfBinsHisto'!A25</f>
        <v>66266</v>
      </c>
      <c r="B24" s="22">
        <f t="shared" ca="1" si="0"/>
        <v>66266</v>
      </c>
    </row>
    <row r="25" spans="1:11" ht="15.75" x14ac:dyDescent="0.25">
      <c r="A25" s="12">
        <f ca="1">'2.1 NumberOfBinsHisto'!A26</f>
        <v>74832</v>
      </c>
      <c r="B25" s="22">
        <f t="shared" ca="1" si="0"/>
        <v>74832</v>
      </c>
    </row>
    <row r="26" spans="1:11" ht="15.75" x14ac:dyDescent="0.25">
      <c r="A26" s="12">
        <f ca="1">'2.1 NumberOfBinsHisto'!A27</f>
        <v>2497</v>
      </c>
      <c r="B26" s="22">
        <f t="shared" ca="1" si="0"/>
        <v>2497</v>
      </c>
    </row>
    <row r="27" spans="1:11" ht="15.75" x14ac:dyDescent="0.25">
      <c r="A27" s="12">
        <f ca="1">'2.1 NumberOfBinsHisto'!A28</f>
        <v>80815</v>
      </c>
      <c r="B27" s="22">
        <f t="shared" ca="1" si="0"/>
        <v>80815</v>
      </c>
    </row>
    <row r="28" spans="1:11" ht="15.75" x14ac:dyDescent="0.25">
      <c r="A28" s="12">
        <f ca="1">'2.1 NumberOfBinsHisto'!A29</f>
        <v>41329</v>
      </c>
      <c r="B28" s="22">
        <f t="shared" ca="1" si="0"/>
        <v>41329</v>
      </c>
    </row>
    <row r="29" spans="1:11" ht="15.75" x14ac:dyDescent="0.25">
      <c r="A29" s="12">
        <f ca="1">'2.1 NumberOfBinsHisto'!A30</f>
        <v>79329</v>
      </c>
      <c r="B29" s="22">
        <f t="shared" ca="1" si="0"/>
        <v>79329</v>
      </c>
    </row>
    <row r="30" spans="1:11" ht="15.75" x14ac:dyDescent="0.25">
      <c r="A30" s="12">
        <f ca="1">'2.1 NumberOfBinsHisto'!A31</f>
        <v>75259</v>
      </c>
      <c r="B30" s="22">
        <f t="shared" ca="1" si="0"/>
        <v>75259</v>
      </c>
    </row>
    <row r="31" spans="1:11" ht="15.75" x14ac:dyDescent="0.25">
      <c r="A31" s="12">
        <f ca="1">'2.1 NumberOfBinsHisto'!A32</f>
        <v>85896</v>
      </c>
      <c r="B31" s="22">
        <f t="shared" ca="1" si="0"/>
        <v>85896</v>
      </c>
    </row>
    <row r="32" spans="1:11" ht="15.75" x14ac:dyDescent="0.25">
      <c r="A32" s="12">
        <f ca="1">'2.1 NumberOfBinsHisto'!A33</f>
        <v>18914</v>
      </c>
      <c r="B32" s="22">
        <f t="shared" ca="1" si="0"/>
        <v>18914</v>
      </c>
    </row>
    <row r="33" spans="1:2" ht="15.75" x14ac:dyDescent="0.25">
      <c r="A33" s="12">
        <f ca="1">'2.1 NumberOfBinsHisto'!A34</f>
        <v>30781</v>
      </c>
      <c r="B33" s="22">
        <f t="shared" ca="1" si="0"/>
        <v>30781</v>
      </c>
    </row>
    <row r="34" spans="1:2" ht="15.75" x14ac:dyDescent="0.25">
      <c r="A34" s="12">
        <f ca="1">'2.1 NumberOfBinsHisto'!A35</f>
        <v>66612</v>
      </c>
      <c r="B34" s="22">
        <f t="shared" ca="1" si="0"/>
        <v>66612</v>
      </c>
    </row>
    <row r="35" spans="1:2" ht="15.75" x14ac:dyDescent="0.25">
      <c r="A35" s="12">
        <f ca="1">'2.1 NumberOfBinsHisto'!A36</f>
        <v>70623</v>
      </c>
      <c r="B35" s="22">
        <f t="shared" ca="1" si="0"/>
        <v>70623</v>
      </c>
    </row>
    <row r="36" spans="1:2" ht="15.75" x14ac:dyDescent="0.25">
      <c r="A36" s="12">
        <f ca="1">'2.1 NumberOfBinsHisto'!A37</f>
        <v>74128</v>
      </c>
      <c r="B36" s="22">
        <f t="shared" ca="1" si="0"/>
        <v>74128</v>
      </c>
    </row>
    <row r="37" spans="1:2" ht="15.75" x14ac:dyDescent="0.25">
      <c r="A37" s="12">
        <f ca="1">'2.1 NumberOfBinsHisto'!A38</f>
        <v>12042</v>
      </c>
      <c r="B37" s="22">
        <f t="shared" ca="1" si="0"/>
        <v>12042</v>
      </c>
    </row>
    <row r="38" spans="1:2" ht="15.75" x14ac:dyDescent="0.25">
      <c r="A38" s="12">
        <f ca="1">'2.1 NumberOfBinsHisto'!A39</f>
        <v>39807</v>
      </c>
      <c r="B38" s="22">
        <f t="shared" ca="1" si="0"/>
        <v>39807</v>
      </c>
    </row>
    <row r="39" spans="1:2" ht="15.75" x14ac:dyDescent="0.25">
      <c r="A39" s="12">
        <f ca="1">'2.1 NumberOfBinsHisto'!A40</f>
        <v>92259</v>
      </c>
      <c r="B39" s="22">
        <f t="shared" ca="1" si="0"/>
        <v>92259</v>
      </c>
    </row>
    <row r="40" spans="1:2" ht="15.75" x14ac:dyDescent="0.25">
      <c r="A40" s="12">
        <f ca="1">'2.1 NumberOfBinsHisto'!A41</f>
        <v>58594</v>
      </c>
      <c r="B40" s="22">
        <f t="shared" ca="1" si="0"/>
        <v>58594</v>
      </c>
    </row>
    <row r="41" spans="1:2" ht="15.75" x14ac:dyDescent="0.25">
      <c r="A41" s="12">
        <f ca="1">'2.1 NumberOfBinsHisto'!A42</f>
        <v>15507</v>
      </c>
      <c r="B41" s="22">
        <f t="shared" ca="1" si="0"/>
        <v>15507</v>
      </c>
    </row>
    <row r="42" spans="1:2" ht="15.75" x14ac:dyDescent="0.25">
      <c r="A42" s="12">
        <f ca="1">'2.1 NumberOfBinsHisto'!A43</f>
        <v>13500</v>
      </c>
      <c r="B42" s="22">
        <f t="shared" ca="1" si="0"/>
        <v>13500</v>
      </c>
    </row>
    <row r="43" spans="1:2" ht="15.75" x14ac:dyDescent="0.25">
      <c r="A43" s="12">
        <f ca="1">'2.1 NumberOfBinsHisto'!A44</f>
        <v>83842</v>
      </c>
      <c r="B43" s="22">
        <f t="shared" ca="1" si="0"/>
        <v>83842</v>
      </c>
    </row>
    <row r="44" spans="1:2" ht="15.75" x14ac:dyDescent="0.25">
      <c r="A44" s="12">
        <f ca="1">'2.1 NumberOfBinsHisto'!A45</f>
        <v>79091</v>
      </c>
      <c r="B44" s="22">
        <f t="shared" ca="1" si="0"/>
        <v>79091</v>
      </c>
    </row>
    <row r="45" spans="1:2" ht="15.75" x14ac:dyDescent="0.25">
      <c r="A45" s="12">
        <f ca="1">'2.1 NumberOfBinsHisto'!A46</f>
        <v>61985</v>
      </c>
      <c r="B45" s="22">
        <f t="shared" ca="1" si="0"/>
        <v>61985</v>
      </c>
    </row>
    <row r="46" spans="1:2" ht="15.75" x14ac:dyDescent="0.25">
      <c r="A46" s="12">
        <f ca="1">'2.1 NumberOfBinsHisto'!A47</f>
        <v>67969</v>
      </c>
      <c r="B46" s="22">
        <f t="shared" ca="1" si="0"/>
        <v>67969</v>
      </c>
    </row>
    <row r="47" spans="1:2" ht="15.75" x14ac:dyDescent="0.25">
      <c r="A47" s="12">
        <f ca="1">'2.1 NumberOfBinsHisto'!A48</f>
        <v>8527</v>
      </c>
      <c r="B47" s="22">
        <f t="shared" ca="1" si="0"/>
        <v>8527</v>
      </c>
    </row>
    <row r="48" spans="1:2" ht="15.75" x14ac:dyDescent="0.25">
      <c r="A48" s="12">
        <f ca="1">'2.1 NumberOfBinsHisto'!A49</f>
        <v>40570</v>
      </c>
      <c r="B48" s="22">
        <f t="shared" ca="1" si="0"/>
        <v>40570</v>
      </c>
    </row>
    <row r="49" spans="1:2" ht="15.75" x14ac:dyDescent="0.25">
      <c r="A49" s="12">
        <f ca="1">'2.1 NumberOfBinsHisto'!A50</f>
        <v>29943</v>
      </c>
      <c r="B49" s="22">
        <f t="shared" ca="1" si="0"/>
        <v>29943</v>
      </c>
    </row>
    <row r="50" spans="1:2" ht="15.75" x14ac:dyDescent="0.25">
      <c r="A50" s="12">
        <f ca="1">'2.1 NumberOfBinsHisto'!A51</f>
        <v>41192</v>
      </c>
      <c r="B50" s="22">
        <f t="shared" ca="1" si="0"/>
        <v>41192</v>
      </c>
    </row>
    <row r="51" spans="1:2" ht="15.75" x14ac:dyDescent="0.25">
      <c r="A51" s="12">
        <f ca="1">'2.1 NumberOfBinsHisto'!A52</f>
        <v>21843</v>
      </c>
      <c r="B51" s="22">
        <f t="shared" ca="1" si="0"/>
        <v>21843</v>
      </c>
    </row>
    <row r="52" spans="1:2" ht="15.75" x14ac:dyDescent="0.25">
      <c r="A52" s="12">
        <f ca="1">'2.1 NumberOfBinsHisto'!A53</f>
        <v>8750</v>
      </c>
      <c r="B52" s="22">
        <f t="shared" ca="1" si="0"/>
        <v>8750</v>
      </c>
    </row>
    <row r="53" spans="1:2" ht="15.75" x14ac:dyDescent="0.25">
      <c r="A53" s="12">
        <f ca="1">'2.1 NumberOfBinsHisto'!A54</f>
        <v>27493</v>
      </c>
      <c r="B53" s="22">
        <f t="shared" ca="1" si="0"/>
        <v>27493</v>
      </c>
    </row>
    <row r="54" spans="1:2" ht="15.75" x14ac:dyDescent="0.25">
      <c r="A54" s="12">
        <f ca="1">'2.1 NumberOfBinsHisto'!A55</f>
        <v>28953</v>
      </c>
      <c r="B54" s="22">
        <f t="shared" ca="1" si="0"/>
        <v>28953</v>
      </c>
    </row>
    <row r="55" spans="1:2" ht="15.75" x14ac:dyDescent="0.25">
      <c r="A55" s="12">
        <f ca="1">'2.1 NumberOfBinsHisto'!A56</f>
        <v>21714</v>
      </c>
      <c r="B55" s="22">
        <f t="shared" ca="1" si="0"/>
        <v>21714</v>
      </c>
    </row>
    <row r="56" spans="1:2" ht="15.75" x14ac:dyDescent="0.25">
      <c r="A56" s="12">
        <f ca="1">'2.1 NumberOfBinsHisto'!A57</f>
        <v>19454</v>
      </c>
      <c r="B56" s="22">
        <f t="shared" ca="1" si="0"/>
        <v>19454</v>
      </c>
    </row>
    <row r="57" spans="1:2" ht="15.75" x14ac:dyDescent="0.25">
      <c r="A57" s="12">
        <f ca="1">'2.1 NumberOfBinsHisto'!A58</f>
        <v>10943</v>
      </c>
      <c r="B57" s="22">
        <f t="shared" ca="1" si="0"/>
        <v>10943</v>
      </c>
    </row>
    <row r="58" spans="1:2" ht="15.75" x14ac:dyDescent="0.25">
      <c r="A58" s="12">
        <f ca="1">'2.1 NumberOfBinsHisto'!A59</f>
        <v>52944</v>
      </c>
      <c r="B58" s="22">
        <f t="shared" ca="1" si="0"/>
        <v>52944</v>
      </c>
    </row>
    <row r="59" spans="1:2" ht="15.75" x14ac:dyDescent="0.25">
      <c r="A59" s="12">
        <f ca="1">'2.1 NumberOfBinsHisto'!A60</f>
        <v>17494</v>
      </c>
      <c r="B59" s="22">
        <f t="shared" ca="1" si="0"/>
        <v>17494</v>
      </c>
    </row>
    <row r="60" spans="1:2" ht="15.75" x14ac:dyDescent="0.25">
      <c r="A60" s="12">
        <f ca="1">'2.1 NumberOfBinsHisto'!A61</f>
        <v>39892</v>
      </c>
      <c r="B60" s="22">
        <f t="shared" ca="1" si="0"/>
        <v>39892</v>
      </c>
    </row>
    <row r="61" spans="1:2" ht="15.75" x14ac:dyDescent="0.25">
      <c r="A61" s="12">
        <f ca="1">'2.1 NumberOfBinsHisto'!A62</f>
        <v>27448</v>
      </c>
      <c r="B61" s="22">
        <f t="shared" ca="1" si="0"/>
        <v>27448</v>
      </c>
    </row>
    <row r="62" spans="1:2" ht="15.75" x14ac:dyDescent="0.25">
      <c r="A62" s="12">
        <f ca="1">'2.1 NumberOfBinsHisto'!A63</f>
        <v>51935</v>
      </c>
      <c r="B62" s="22">
        <f t="shared" ca="1" si="0"/>
        <v>51935</v>
      </c>
    </row>
    <row r="63" spans="1:2" ht="15.75" x14ac:dyDescent="0.25">
      <c r="A63" s="12">
        <f ca="1">'2.1 NumberOfBinsHisto'!A64</f>
        <v>6883</v>
      </c>
      <c r="B63" s="22">
        <f t="shared" ca="1" si="0"/>
        <v>6883</v>
      </c>
    </row>
    <row r="64" spans="1:2" ht="15.75" x14ac:dyDescent="0.25">
      <c r="A64" s="12">
        <f ca="1">'2.1 NumberOfBinsHisto'!A65</f>
        <v>40401</v>
      </c>
      <c r="B64" s="22">
        <f t="shared" ca="1" si="0"/>
        <v>40401</v>
      </c>
    </row>
    <row r="65" spans="1:2" ht="15.75" x14ac:dyDescent="0.25">
      <c r="A65" s="12">
        <f ca="1">'2.1 NumberOfBinsHisto'!A66</f>
        <v>81387</v>
      </c>
      <c r="B65" s="22">
        <f t="shared" ca="1" si="0"/>
        <v>81387</v>
      </c>
    </row>
    <row r="66" spans="1:2" ht="15.75" x14ac:dyDescent="0.25">
      <c r="A66" s="12">
        <f ca="1">'2.1 NumberOfBinsHisto'!A67</f>
        <v>41266</v>
      </c>
      <c r="B66" s="22">
        <f t="shared" ca="1" si="0"/>
        <v>41266</v>
      </c>
    </row>
    <row r="67" spans="1:2" ht="15.75" x14ac:dyDescent="0.25">
      <c r="A67" s="12">
        <f ca="1">'2.1 NumberOfBinsHisto'!A68</f>
        <v>45717</v>
      </c>
      <c r="B67" s="22">
        <f t="shared" ca="1" si="0"/>
        <v>45717</v>
      </c>
    </row>
    <row r="68" spans="1:2" ht="15.75" x14ac:dyDescent="0.25">
      <c r="A68" s="12">
        <f ca="1">'2.1 NumberOfBinsHisto'!A69</f>
        <v>53142</v>
      </c>
      <c r="B68" s="22">
        <f t="shared" ref="B68:B102" ca="1" si="22">A68</f>
        <v>53142</v>
      </c>
    </row>
    <row r="69" spans="1:2" ht="15.75" x14ac:dyDescent="0.25">
      <c r="A69" s="12">
        <f ca="1">'2.1 NumberOfBinsHisto'!A70</f>
        <v>46630</v>
      </c>
      <c r="B69" s="22">
        <f t="shared" ca="1" si="22"/>
        <v>46630</v>
      </c>
    </row>
    <row r="70" spans="1:2" ht="15.75" x14ac:dyDescent="0.25">
      <c r="A70" s="12">
        <f ca="1">'2.1 NumberOfBinsHisto'!A71</f>
        <v>31223</v>
      </c>
      <c r="B70" s="22">
        <f t="shared" ca="1" si="22"/>
        <v>31223</v>
      </c>
    </row>
    <row r="71" spans="1:2" ht="15.75" x14ac:dyDescent="0.25">
      <c r="A71" s="12">
        <f ca="1">'2.1 NumberOfBinsHisto'!A72</f>
        <v>19320</v>
      </c>
      <c r="B71" s="22">
        <f t="shared" ca="1" si="22"/>
        <v>19320</v>
      </c>
    </row>
    <row r="72" spans="1:2" ht="15.75" x14ac:dyDescent="0.25">
      <c r="A72" s="12">
        <f ca="1">'2.1 NumberOfBinsHisto'!A73</f>
        <v>7890</v>
      </c>
      <c r="B72" s="22">
        <f t="shared" ca="1" si="22"/>
        <v>7890</v>
      </c>
    </row>
    <row r="73" spans="1:2" ht="15.75" x14ac:dyDescent="0.25">
      <c r="A73" s="12">
        <f ca="1">'2.1 NumberOfBinsHisto'!A74</f>
        <v>44554</v>
      </c>
      <c r="B73" s="22">
        <f t="shared" ca="1" si="22"/>
        <v>44554</v>
      </c>
    </row>
    <row r="74" spans="1:2" ht="15.75" x14ac:dyDescent="0.25">
      <c r="A74" s="12">
        <f ca="1">'2.1 NumberOfBinsHisto'!A75</f>
        <v>59857</v>
      </c>
      <c r="B74" s="22">
        <f t="shared" ca="1" si="22"/>
        <v>59857</v>
      </c>
    </row>
    <row r="75" spans="1:2" ht="15.75" x14ac:dyDescent="0.25">
      <c r="A75" s="12">
        <f ca="1">'2.1 NumberOfBinsHisto'!A76</f>
        <v>10783</v>
      </c>
      <c r="B75" s="22">
        <f t="shared" ca="1" si="22"/>
        <v>10783</v>
      </c>
    </row>
    <row r="76" spans="1:2" ht="15.75" x14ac:dyDescent="0.25">
      <c r="A76" s="12">
        <f ca="1">'2.1 NumberOfBinsHisto'!A77</f>
        <v>31792</v>
      </c>
      <c r="B76" s="22">
        <f t="shared" ca="1" si="22"/>
        <v>31792</v>
      </c>
    </row>
    <row r="77" spans="1:2" ht="15.75" x14ac:dyDescent="0.25">
      <c r="A77" s="12">
        <f ca="1">'2.1 NumberOfBinsHisto'!A78</f>
        <v>33330</v>
      </c>
      <c r="B77" s="22">
        <f t="shared" ca="1" si="22"/>
        <v>33330</v>
      </c>
    </row>
    <row r="78" spans="1:2" ht="15.75" x14ac:dyDescent="0.25">
      <c r="A78" s="12">
        <f ca="1">'2.1 NumberOfBinsHisto'!A79</f>
        <v>33854</v>
      </c>
      <c r="B78" s="22">
        <f t="shared" ca="1" si="22"/>
        <v>33854</v>
      </c>
    </row>
    <row r="79" spans="1:2" ht="15.75" x14ac:dyDescent="0.25">
      <c r="A79" s="12">
        <f ca="1">'2.1 NumberOfBinsHisto'!A80</f>
        <v>25</v>
      </c>
      <c r="B79" s="22">
        <f t="shared" ca="1" si="22"/>
        <v>25</v>
      </c>
    </row>
    <row r="80" spans="1:2" ht="15.75" x14ac:dyDescent="0.25">
      <c r="A80" s="12">
        <f ca="1">'2.1 NumberOfBinsHisto'!A81</f>
        <v>76419</v>
      </c>
      <c r="B80" s="22">
        <f t="shared" ca="1" si="22"/>
        <v>76419</v>
      </c>
    </row>
    <row r="81" spans="1:2" ht="15.75" x14ac:dyDescent="0.25">
      <c r="A81" s="12">
        <f ca="1">'2.1 NumberOfBinsHisto'!A82</f>
        <v>74758</v>
      </c>
      <c r="B81" s="22">
        <f t="shared" ca="1" si="22"/>
        <v>74758</v>
      </c>
    </row>
    <row r="82" spans="1:2" ht="15.75" x14ac:dyDescent="0.25">
      <c r="A82" s="12">
        <f ca="1">'2.1 NumberOfBinsHisto'!A83</f>
        <v>1148</v>
      </c>
      <c r="B82" s="22">
        <f t="shared" ca="1" si="22"/>
        <v>1148</v>
      </c>
    </row>
    <row r="83" spans="1:2" ht="15.75" x14ac:dyDescent="0.25">
      <c r="A83" s="12">
        <f ca="1">'2.1 NumberOfBinsHisto'!A84</f>
        <v>23354</v>
      </c>
      <c r="B83" s="22">
        <f t="shared" ca="1" si="22"/>
        <v>23354</v>
      </c>
    </row>
    <row r="84" spans="1:2" ht="15.75" x14ac:dyDescent="0.25">
      <c r="A84" s="12">
        <f ca="1">'2.1 NumberOfBinsHisto'!A85</f>
        <v>400</v>
      </c>
      <c r="B84" s="22">
        <f t="shared" ca="1" si="22"/>
        <v>400</v>
      </c>
    </row>
    <row r="85" spans="1:2" ht="15.75" x14ac:dyDescent="0.25">
      <c r="A85" s="12">
        <f ca="1">'2.1 NumberOfBinsHisto'!A86</f>
        <v>75430</v>
      </c>
      <c r="B85" s="22">
        <f t="shared" ca="1" si="22"/>
        <v>75430</v>
      </c>
    </row>
    <row r="86" spans="1:2" ht="15.75" x14ac:dyDescent="0.25">
      <c r="A86" s="12">
        <f ca="1">'2.1 NumberOfBinsHisto'!A87</f>
        <v>73267</v>
      </c>
      <c r="B86" s="22">
        <f t="shared" ca="1" si="22"/>
        <v>73267</v>
      </c>
    </row>
    <row r="87" spans="1:2" ht="15.75" x14ac:dyDescent="0.25">
      <c r="A87" s="12">
        <f ca="1">'2.1 NumberOfBinsHisto'!A88</f>
        <v>52696</v>
      </c>
      <c r="B87" s="22">
        <f t="shared" ca="1" si="22"/>
        <v>52696</v>
      </c>
    </row>
    <row r="88" spans="1:2" ht="15.75" x14ac:dyDescent="0.25">
      <c r="A88" s="12">
        <f ca="1">'2.1 NumberOfBinsHisto'!A89</f>
        <v>66295</v>
      </c>
      <c r="B88" s="22">
        <f t="shared" ca="1" si="22"/>
        <v>66295</v>
      </c>
    </row>
    <row r="89" spans="1:2" ht="15.75" x14ac:dyDescent="0.25">
      <c r="A89" s="12">
        <f ca="1">'2.1 NumberOfBinsHisto'!A90</f>
        <v>24940</v>
      </c>
      <c r="B89" s="22">
        <f t="shared" ca="1" si="22"/>
        <v>24940</v>
      </c>
    </row>
    <row r="90" spans="1:2" ht="15.75" x14ac:dyDescent="0.25">
      <c r="A90" s="12">
        <f ca="1">'2.1 NumberOfBinsHisto'!A91</f>
        <v>26741</v>
      </c>
      <c r="B90" s="22">
        <f t="shared" ca="1" si="22"/>
        <v>26741</v>
      </c>
    </row>
    <row r="91" spans="1:2" ht="15.75" x14ac:dyDescent="0.25">
      <c r="A91" s="12">
        <f ca="1">'2.1 NumberOfBinsHisto'!A92</f>
        <v>8611</v>
      </c>
      <c r="B91" s="22">
        <f t="shared" ca="1" si="22"/>
        <v>8611</v>
      </c>
    </row>
    <row r="92" spans="1:2" ht="15.75" x14ac:dyDescent="0.25">
      <c r="A92" s="12">
        <f ca="1">'2.1 NumberOfBinsHisto'!A93</f>
        <v>12515</v>
      </c>
      <c r="B92" s="22">
        <f t="shared" ca="1" si="22"/>
        <v>12515</v>
      </c>
    </row>
    <row r="93" spans="1:2" ht="15.75" x14ac:dyDescent="0.25">
      <c r="A93" s="12">
        <f ca="1">'2.1 NumberOfBinsHisto'!A94</f>
        <v>15800</v>
      </c>
      <c r="B93" s="22">
        <f t="shared" ca="1" si="22"/>
        <v>15800</v>
      </c>
    </row>
    <row r="94" spans="1:2" ht="15.75" x14ac:dyDescent="0.25">
      <c r="A94" s="12">
        <f ca="1">'2.1 NumberOfBinsHisto'!A95</f>
        <v>45018</v>
      </c>
      <c r="B94" s="22">
        <f t="shared" ca="1" si="22"/>
        <v>45018</v>
      </c>
    </row>
    <row r="95" spans="1:2" ht="15.75" x14ac:dyDescent="0.25">
      <c r="A95" s="12">
        <f ca="1">'2.1 NumberOfBinsHisto'!A96</f>
        <v>81895</v>
      </c>
      <c r="B95" s="22">
        <f t="shared" ca="1" si="22"/>
        <v>81895</v>
      </c>
    </row>
    <row r="96" spans="1:2" ht="15.75" x14ac:dyDescent="0.25">
      <c r="A96" s="12">
        <f ca="1">'2.1 NumberOfBinsHisto'!A97</f>
        <v>75834</v>
      </c>
      <c r="B96" s="22">
        <f t="shared" ca="1" si="22"/>
        <v>75834</v>
      </c>
    </row>
    <row r="97" spans="1:2" ht="15.75" x14ac:dyDescent="0.25">
      <c r="A97" s="12">
        <f ca="1">'2.1 NumberOfBinsHisto'!A98</f>
        <v>20502</v>
      </c>
      <c r="B97" s="22">
        <f t="shared" ca="1" si="22"/>
        <v>20502</v>
      </c>
    </row>
    <row r="98" spans="1:2" ht="15.75" x14ac:dyDescent="0.25">
      <c r="A98" s="12">
        <f ca="1">'2.1 NumberOfBinsHisto'!A99</f>
        <v>15142</v>
      </c>
      <c r="B98" s="22">
        <f t="shared" ca="1" si="22"/>
        <v>15142</v>
      </c>
    </row>
    <row r="99" spans="1:2" ht="15.75" x14ac:dyDescent="0.25">
      <c r="A99" s="12">
        <f ca="1">'2.1 NumberOfBinsHisto'!A100</f>
        <v>58730</v>
      </c>
      <c r="B99" s="22">
        <f t="shared" ca="1" si="22"/>
        <v>58730</v>
      </c>
    </row>
    <row r="100" spans="1:2" ht="15.75" x14ac:dyDescent="0.25">
      <c r="A100" s="12">
        <f ca="1">'2.1 NumberOfBinsHisto'!A101</f>
        <v>73969</v>
      </c>
      <c r="B100" s="22">
        <f t="shared" ca="1" si="22"/>
        <v>73969</v>
      </c>
    </row>
    <row r="101" spans="1:2" ht="15.75" x14ac:dyDescent="0.25">
      <c r="A101" s="12">
        <f ca="1">'2.1 NumberOfBinsHisto'!A102</f>
        <v>23421</v>
      </c>
      <c r="B101" s="22">
        <f t="shared" ca="1" si="22"/>
        <v>23421</v>
      </c>
    </row>
    <row r="102" spans="1:2" ht="15.75" x14ac:dyDescent="0.25">
      <c r="A102" s="12">
        <f ca="1">'2.1 NumberOfBinsHisto'!A103</f>
        <v>47640</v>
      </c>
      <c r="B102" s="22">
        <f t="shared" ca="1" si="22"/>
        <v>47640</v>
      </c>
    </row>
  </sheetData>
  <conditionalFormatting sqref="J5:K17">
    <cfRule type="expression" dxfId="1" priority="2">
      <formula>$I5=FALSE</formula>
    </cfRule>
  </conditionalFormatting>
  <conditionalFormatting sqref="I5:I17">
    <cfRule type="expression" dxfId="0" priority="1">
      <formula>$I5=FALSE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2.1 NumberOfBinsHisto</vt:lpstr>
      <vt:lpstr>2.2 WidthStart</vt:lpstr>
      <vt:lpstr>2.3 IntWidthStartHisto</vt:lpstr>
      <vt:lpstr>2.4 IntWidthOneTime</vt:lpstr>
      <vt:lpstr>2.5 CountIf-Ifs</vt:lpstr>
      <vt:lpstr>2.6 HistOgive</vt:lpstr>
      <vt:lpstr>2.7 ChartsRand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2022-06-18T19:01:04Z</dcterms:modified>
</cp:coreProperties>
</file>