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2-Visualization\"/>
    </mc:Choice>
  </mc:AlternateContent>
  <bookViews>
    <workbookView xWindow="0" yWindow="0" windowWidth="19200" windowHeight="6900"/>
  </bookViews>
  <sheets>
    <sheet name="1.NumberOfBinsHisto" sheetId="11" r:id="rId1"/>
    <sheet name="2.WidthStart" sheetId="31" r:id="rId2"/>
    <sheet name="3.IntWidthStartHisto" sheetId="40" r:id="rId3"/>
    <sheet name="4.IntWidthOneTime" sheetId="41" r:id="rId4"/>
    <sheet name="5.CountIf-Ifs" sheetId="42" r:id="rId5"/>
    <sheet name="6.HistOgive" sheetId="43" r:id="rId6"/>
    <sheet name="7.ChartsRand" sheetId="44" r:id="rId7"/>
  </sheets>
  <externalReferences>
    <externalReference r:id="rId8"/>
  </externalReferences>
  <definedNames>
    <definedName name="FofX">OFFSET('[1]B(3)'!$B$6,0,0,'[1]B(3)'!$B$1+1,1)</definedName>
    <definedName name="Page1">'1.NumberOfBinsHisto'!$F$22</definedName>
    <definedName name="X">OFFSET('[1]B(3)'!$A$6,0,0,'[1]B(3)'!$B$1+1,1)</definedName>
  </definedNames>
  <calcPr calcId="162913"/>
</workbook>
</file>

<file path=xl/calcChain.xml><?xml version="1.0" encoding="utf-8"?>
<calcChain xmlns="http://schemas.openxmlformats.org/spreadsheetml/2006/main">
  <c r="A101" i="31" l="1"/>
  <c r="A100" i="31"/>
  <c r="A99" i="31"/>
  <c r="A98" i="31"/>
  <c r="A97" i="31"/>
  <c r="A96" i="31"/>
  <c r="A95" i="31"/>
  <c r="A94" i="31"/>
  <c r="A93" i="31"/>
  <c r="A92" i="31"/>
  <c r="A91" i="31"/>
  <c r="A90" i="31"/>
  <c r="A89" i="31"/>
  <c r="A88" i="31"/>
  <c r="A87" i="31"/>
  <c r="A86" i="31"/>
  <c r="A85" i="31"/>
  <c r="A84" i="31"/>
  <c r="A83" i="31"/>
  <c r="A82" i="31"/>
  <c r="A81" i="31"/>
  <c r="A80" i="31"/>
  <c r="A79" i="31"/>
  <c r="A78" i="31"/>
  <c r="A77" i="31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3" i="31"/>
  <c r="A2" i="31"/>
  <c r="F7" i="11"/>
  <c r="F5" i="11"/>
  <c r="F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4" i="11"/>
  <c r="H13" i="11" l="1"/>
  <c r="H14" i="11"/>
  <c r="H15" i="11"/>
  <c r="H16" i="11"/>
  <c r="H17" i="11"/>
  <c r="H18" i="11"/>
  <c r="H12" i="11"/>
  <c r="F2" i="31"/>
  <c r="I12" i="11"/>
  <c r="G18" i="44" l="1"/>
  <c r="G17" i="44"/>
  <c r="G16" i="44"/>
  <c r="G15" i="44"/>
  <c r="G14" i="44"/>
  <c r="G13" i="44"/>
  <c r="G12" i="44"/>
  <c r="B101" i="43"/>
  <c r="B100" i="43"/>
  <c r="B99" i="43"/>
  <c r="B98" i="43"/>
  <c r="B97" i="43"/>
  <c r="B96" i="43"/>
  <c r="B95" i="43"/>
  <c r="B94" i="43"/>
  <c r="B93" i="43"/>
  <c r="B92" i="43"/>
  <c r="B91" i="43"/>
  <c r="B90" i="43"/>
  <c r="B89" i="43"/>
  <c r="B88" i="43"/>
  <c r="B87" i="43"/>
  <c r="B86" i="43"/>
  <c r="B85" i="43"/>
  <c r="B84" i="43"/>
  <c r="B83" i="43"/>
  <c r="B82" i="43"/>
  <c r="B81" i="43"/>
  <c r="B80" i="43"/>
  <c r="B79" i="43"/>
  <c r="B78" i="43"/>
  <c r="B77" i="43"/>
  <c r="B76" i="43"/>
  <c r="B75" i="43"/>
  <c r="B74" i="43"/>
  <c r="B73" i="43"/>
  <c r="B72" i="43"/>
  <c r="B71" i="43"/>
  <c r="B70" i="43"/>
  <c r="B69" i="43"/>
  <c r="B68" i="43"/>
  <c r="B67" i="43"/>
  <c r="B66" i="43"/>
  <c r="B65" i="43"/>
  <c r="B64" i="43"/>
  <c r="B63" i="43"/>
  <c r="B62" i="43"/>
  <c r="B61" i="43"/>
  <c r="B60" i="43"/>
  <c r="B59" i="43"/>
  <c r="B58" i="43"/>
  <c r="B57" i="43"/>
  <c r="B56" i="43"/>
  <c r="B55" i="43"/>
  <c r="B54" i="43"/>
  <c r="B53" i="43"/>
  <c r="B52" i="43"/>
  <c r="B51" i="43"/>
  <c r="B50" i="43"/>
  <c r="B49" i="43"/>
  <c r="B48" i="43"/>
  <c r="B47" i="43"/>
  <c r="B46" i="43"/>
  <c r="B45" i="43"/>
  <c r="B44" i="43"/>
  <c r="B43" i="43"/>
  <c r="B42" i="43"/>
  <c r="B41" i="43"/>
  <c r="B40" i="43"/>
  <c r="B39" i="43"/>
  <c r="B38" i="43"/>
  <c r="B37" i="43"/>
  <c r="B36" i="43"/>
  <c r="B35" i="43"/>
  <c r="B34" i="43"/>
  <c r="B33" i="43"/>
  <c r="B32" i="43"/>
  <c r="B31" i="43"/>
  <c r="B30" i="43"/>
  <c r="B29" i="43"/>
  <c r="B28" i="43"/>
  <c r="B27" i="43"/>
  <c r="B26" i="43"/>
  <c r="B25" i="43"/>
  <c r="B24" i="43"/>
  <c r="B23" i="43"/>
  <c r="B22" i="43"/>
  <c r="B21" i="43"/>
  <c r="B20" i="43"/>
  <c r="B19" i="43"/>
  <c r="G18" i="43"/>
  <c r="B18" i="43"/>
  <c r="G17" i="43"/>
  <c r="B17" i="43"/>
  <c r="G16" i="43"/>
  <c r="B16" i="43"/>
  <c r="G15" i="43"/>
  <c r="B15" i="43"/>
  <c r="G14" i="43"/>
  <c r="B14" i="43"/>
  <c r="G13" i="43"/>
  <c r="B13" i="43"/>
  <c r="G12" i="43"/>
  <c r="B12" i="43"/>
  <c r="B11" i="43"/>
  <c r="B10" i="43"/>
  <c r="B9" i="43"/>
  <c r="B8" i="43"/>
  <c r="B7" i="43"/>
  <c r="B6" i="43"/>
  <c r="B5" i="43"/>
  <c r="B4" i="43"/>
  <c r="B3" i="43"/>
  <c r="B2" i="43"/>
  <c r="E7" i="43" l="1"/>
  <c r="E9" i="43"/>
  <c r="E5" i="43"/>
  <c r="E2" i="43"/>
  <c r="E3" i="43"/>
  <c r="E4" i="43"/>
  <c r="E6" i="43"/>
  <c r="S3" i="42"/>
  <c r="B101" i="42"/>
  <c r="B100" i="42"/>
  <c r="B99" i="42"/>
  <c r="B98" i="42"/>
  <c r="B97" i="42"/>
  <c r="B96" i="42"/>
  <c r="B95" i="42"/>
  <c r="B94" i="42"/>
  <c r="B93" i="42"/>
  <c r="B92" i="42"/>
  <c r="B91" i="42"/>
  <c r="B90" i="42"/>
  <c r="B89" i="42"/>
  <c r="B88" i="42"/>
  <c r="B87" i="42"/>
  <c r="B86" i="42"/>
  <c r="B85" i="42"/>
  <c r="B84" i="42"/>
  <c r="B83" i="42"/>
  <c r="B82" i="42"/>
  <c r="B81" i="42"/>
  <c r="B80" i="42"/>
  <c r="B79" i="42"/>
  <c r="B78" i="42"/>
  <c r="B77" i="42"/>
  <c r="B76" i="42"/>
  <c r="B75" i="42"/>
  <c r="B74" i="42"/>
  <c r="B73" i="42"/>
  <c r="B72" i="42"/>
  <c r="B71" i="42"/>
  <c r="B70" i="42"/>
  <c r="B69" i="42"/>
  <c r="B68" i="42"/>
  <c r="B67" i="42"/>
  <c r="B66" i="42"/>
  <c r="B65" i="42"/>
  <c r="B64" i="42"/>
  <c r="B63" i="42"/>
  <c r="B62" i="42"/>
  <c r="B61" i="42"/>
  <c r="B60" i="42"/>
  <c r="B59" i="42"/>
  <c r="B58" i="42"/>
  <c r="B57" i="42"/>
  <c r="B56" i="42"/>
  <c r="B55" i="42"/>
  <c r="B54" i="42"/>
  <c r="B53" i="42"/>
  <c r="B52" i="42"/>
  <c r="B51" i="42"/>
  <c r="B50" i="42"/>
  <c r="B49" i="42"/>
  <c r="B48" i="42"/>
  <c r="B47" i="42"/>
  <c r="B46" i="42"/>
  <c r="B45" i="42"/>
  <c r="B44" i="42"/>
  <c r="B43" i="42"/>
  <c r="B42" i="42"/>
  <c r="B41" i="42"/>
  <c r="B40" i="42"/>
  <c r="B39" i="42"/>
  <c r="B38" i="42"/>
  <c r="B37" i="42"/>
  <c r="B36" i="42"/>
  <c r="B35" i="42"/>
  <c r="B34" i="42"/>
  <c r="B33" i="42"/>
  <c r="B32" i="42"/>
  <c r="B31" i="42"/>
  <c r="B30" i="42"/>
  <c r="B29" i="42"/>
  <c r="B28" i="42"/>
  <c r="B27" i="42"/>
  <c r="B26" i="42"/>
  <c r="B25" i="42"/>
  <c r="B24" i="42"/>
  <c r="B23" i="42"/>
  <c r="B22" i="42"/>
  <c r="B21" i="42"/>
  <c r="B20" i="42"/>
  <c r="B19" i="42"/>
  <c r="G17" i="42"/>
  <c r="B18" i="42"/>
  <c r="G16" i="42"/>
  <c r="B17" i="42"/>
  <c r="G15" i="42"/>
  <c r="B16" i="42"/>
  <c r="G14" i="42"/>
  <c r="B15" i="42"/>
  <c r="G13" i="42"/>
  <c r="B14" i="42"/>
  <c r="G12" i="42"/>
  <c r="B13" i="42"/>
  <c r="G11" i="42"/>
  <c r="B12" i="42"/>
  <c r="B11" i="42"/>
  <c r="B10" i="42"/>
  <c r="B9" i="42"/>
  <c r="B8" i="42"/>
  <c r="B7" i="42"/>
  <c r="B6" i="42"/>
  <c r="B5" i="42"/>
  <c r="B4" i="42"/>
  <c r="B3" i="42"/>
  <c r="B2" i="42"/>
  <c r="G17" i="41"/>
  <c r="G16" i="41"/>
  <c r="G15" i="41"/>
  <c r="G14" i="41"/>
  <c r="G13" i="41"/>
  <c r="G12" i="41"/>
  <c r="G11" i="41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57" i="40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G17" i="40"/>
  <c r="B18" i="40"/>
  <c r="G16" i="40"/>
  <c r="B17" i="40"/>
  <c r="G15" i="40"/>
  <c r="B16" i="40"/>
  <c r="G14" i="40"/>
  <c r="B15" i="40"/>
  <c r="G13" i="40"/>
  <c r="B14" i="40"/>
  <c r="G12" i="40"/>
  <c r="B13" i="40"/>
  <c r="G11" i="40"/>
  <c r="B12" i="40"/>
  <c r="B11" i="40"/>
  <c r="B10" i="40"/>
  <c r="B9" i="40"/>
  <c r="B8" i="40"/>
  <c r="B7" i="40"/>
  <c r="B6" i="40"/>
  <c r="B5" i="40"/>
  <c r="B4" i="40"/>
  <c r="B3" i="40"/>
  <c r="B2" i="40"/>
  <c r="M3" i="40"/>
  <c r="M4" i="40"/>
  <c r="M5" i="40"/>
  <c r="M2" i="40"/>
  <c r="P14" i="43" l="1"/>
  <c r="E3" i="40"/>
  <c r="J4" i="40" s="1"/>
  <c r="E5" i="42"/>
  <c r="E5" i="40"/>
  <c r="E2" i="42"/>
  <c r="E8" i="40"/>
  <c r="E12" i="40" s="1"/>
  <c r="E8" i="42"/>
  <c r="E15" i="42" s="1"/>
  <c r="E2" i="40"/>
  <c r="E8" i="43"/>
  <c r="E13" i="43"/>
  <c r="E16" i="43"/>
  <c r="E14" i="43"/>
  <c r="E12" i="43"/>
  <c r="E18" i="43"/>
  <c r="E17" i="43"/>
  <c r="E15" i="43"/>
  <c r="E4" i="42"/>
  <c r="E6" i="42"/>
  <c r="E3" i="42"/>
  <c r="E4" i="40"/>
  <c r="E6" i="40"/>
  <c r="E15" i="40" l="1"/>
  <c r="E11" i="42"/>
  <c r="E13" i="40"/>
  <c r="E17" i="40"/>
  <c r="E12" i="42"/>
  <c r="E13" i="42"/>
  <c r="E14" i="42"/>
  <c r="I2" i="42" s="1"/>
  <c r="E16" i="40"/>
  <c r="E11" i="40"/>
  <c r="E14" i="40"/>
  <c r="E17" i="42"/>
  <c r="E7" i="40"/>
  <c r="E16" i="42"/>
  <c r="I2" i="43"/>
  <c r="J2" i="43" s="1"/>
  <c r="J4" i="43" s="1"/>
  <c r="I4" i="43" s="1"/>
  <c r="E7" i="42"/>
  <c r="A3" i="44"/>
  <c r="B3" i="44" s="1"/>
  <c r="A5" i="44"/>
  <c r="B5" i="44" s="1"/>
  <c r="A6" i="44"/>
  <c r="B6" i="44" s="1"/>
  <c r="A7" i="44"/>
  <c r="B7" i="44" s="1"/>
  <c r="A9" i="44"/>
  <c r="B9" i="44" s="1"/>
  <c r="A10" i="44"/>
  <c r="B10" i="44" s="1"/>
  <c r="A11" i="44"/>
  <c r="B11" i="44" s="1"/>
  <c r="A12" i="44"/>
  <c r="B12" i="44" s="1"/>
  <c r="A13" i="44"/>
  <c r="B13" i="44" s="1"/>
  <c r="A14" i="44"/>
  <c r="B14" i="44" s="1"/>
  <c r="A15" i="44"/>
  <c r="B15" i="44" s="1"/>
  <c r="A16" i="44"/>
  <c r="B16" i="44" s="1"/>
  <c r="A17" i="44"/>
  <c r="B17" i="44" s="1"/>
  <c r="A18" i="44"/>
  <c r="B18" i="44" s="1"/>
  <c r="A19" i="44"/>
  <c r="B19" i="44" s="1"/>
  <c r="A20" i="44"/>
  <c r="B20" i="44" s="1"/>
  <c r="A21" i="44"/>
  <c r="B21" i="44" s="1"/>
  <c r="A22" i="44"/>
  <c r="B22" i="44" s="1"/>
  <c r="A23" i="44"/>
  <c r="B23" i="44" s="1"/>
  <c r="A24" i="44"/>
  <c r="B24" i="44" s="1"/>
  <c r="A25" i="44"/>
  <c r="B25" i="44" s="1"/>
  <c r="A26" i="44"/>
  <c r="B26" i="44" s="1"/>
  <c r="A27" i="44"/>
  <c r="B27" i="44" s="1"/>
  <c r="A28" i="44"/>
  <c r="B28" i="44" s="1"/>
  <c r="A29" i="44"/>
  <c r="B29" i="44" s="1"/>
  <c r="A30" i="44"/>
  <c r="B30" i="44" s="1"/>
  <c r="A31" i="44"/>
  <c r="B31" i="44" s="1"/>
  <c r="A33" i="44"/>
  <c r="B33" i="44" s="1"/>
  <c r="A34" i="44"/>
  <c r="B34" i="44" s="1"/>
  <c r="A35" i="44"/>
  <c r="B35" i="44" s="1"/>
  <c r="A37" i="44"/>
  <c r="B37" i="44" s="1"/>
  <c r="A38" i="44"/>
  <c r="B38" i="44" s="1"/>
  <c r="A39" i="44"/>
  <c r="B39" i="44" s="1"/>
  <c r="A41" i="44"/>
  <c r="B41" i="44" s="1"/>
  <c r="A42" i="44"/>
  <c r="B42" i="44" s="1"/>
  <c r="A43" i="44"/>
  <c r="B43" i="44" s="1"/>
  <c r="A45" i="44"/>
  <c r="B45" i="44" s="1"/>
  <c r="A46" i="44"/>
  <c r="B46" i="44" s="1"/>
  <c r="A47" i="44"/>
  <c r="B47" i="44" s="1"/>
  <c r="A49" i="44"/>
  <c r="B49" i="44" s="1"/>
  <c r="A50" i="44"/>
  <c r="B50" i="44" s="1"/>
  <c r="A51" i="44"/>
  <c r="B51" i="44" s="1"/>
  <c r="A53" i="44"/>
  <c r="B53" i="44" s="1"/>
  <c r="A54" i="44"/>
  <c r="B54" i="44" s="1"/>
  <c r="A55" i="44"/>
  <c r="B55" i="44" s="1"/>
  <c r="A57" i="44"/>
  <c r="B57" i="44" s="1"/>
  <c r="A58" i="44"/>
  <c r="B58" i="44" s="1"/>
  <c r="A59" i="44"/>
  <c r="B59" i="44" s="1"/>
  <c r="A61" i="44"/>
  <c r="B61" i="44" s="1"/>
  <c r="A62" i="44"/>
  <c r="B62" i="44" s="1"/>
  <c r="A63" i="44"/>
  <c r="B63" i="44" s="1"/>
  <c r="A65" i="44"/>
  <c r="B65" i="44" s="1"/>
  <c r="A66" i="44"/>
  <c r="B66" i="44" s="1"/>
  <c r="A67" i="44"/>
  <c r="B67" i="44" s="1"/>
  <c r="A69" i="44"/>
  <c r="B69" i="44" s="1"/>
  <c r="A70" i="44"/>
  <c r="B70" i="44" s="1"/>
  <c r="A71" i="44"/>
  <c r="B71" i="44" s="1"/>
  <c r="A73" i="44"/>
  <c r="B73" i="44" s="1"/>
  <c r="A74" i="44"/>
  <c r="B74" i="44" s="1"/>
  <c r="A75" i="44"/>
  <c r="B75" i="44" s="1"/>
  <c r="A77" i="44"/>
  <c r="B77" i="44" s="1"/>
  <c r="A78" i="44"/>
  <c r="B78" i="44" s="1"/>
  <c r="A79" i="44"/>
  <c r="B79" i="44" s="1"/>
  <c r="A81" i="44"/>
  <c r="B81" i="44" s="1"/>
  <c r="A82" i="44"/>
  <c r="B82" i="44" s="1"/>
  <c r="A83" i="44"/>
  <c r="B83" i="44" s="1"/>
  <c r="A85" i="44"/>
  <c r="B85" i="44" s="1"/>
  <c r="A86" i="44"/>
  <c r="B86" i="44" s="1"/>
  <c r="A87" i="44"/>
  <c r="B87" i="44" s="1"/>
  <c r="A89" i="44"/>
  <c r="B89" i="44" s="1"/>
  <c r="A90" i="44"/>
  <c r="B90" i="44" s="1"/>
  <c r="A91" i="44"/>
  <c r="B91" i="44" s="1"/>
  <c r="A93" i="44"/>
  <c r="B93" i="44" s="1"/>
  <c r="A94" i="44"/>
  <c r="B94" i="44" s="1"/>
  <c r="A95" i="44"/>
  <c r="B95" i="44" s="1"/>
  <c r="A97" i="44"/>
  <c r="B97" i="44" s="1"/>
  <c r="A98" i="44"/>
  <c r="B98" i="44" s="1"/>
  <c r="A99" i="44"/>
  <c r="B99" i="44" s="1"/>
  <c r="A101" i="44"/>
  <c r="B101" i="44" s="1"/>
  <c r="G17" i="31"/>
  <c r="G16" i="31"/>
  <c r="G15" i="31"/>
  <c r="G14" i="31"/>
  <c r="G13" i="31"/>
  <c r="G12" i="31"/>
  <c r="G11" i="31"/>
  <c r="I2" i="40" l="1"/>
  <c r="J2" i="40" s="1"/>
  <c r="K4" i="43"/>
  <c r="P4" i="43" s="1"/>
  <c r="J2" i="42"/>
  <c r="J4" i="42" s="1"/>
  <c r="I4" i="42" s="1"/>
  <c r="A2" i="43"/>
  <c r="A2" i="44"/>
  <c r="B2" i="44" s="1"/>
  <c r="A100" i="43"/>
  <c r="A100" i="44"/>
  <c r="B100" i="44" s="1"/>
  <c r="A96" i="43"/>
  <c r="A96" i="44"/>
  <c r="B96" i="44" s="1"/>
  <c r="A92" i="43"/>
  <c r="A92" i="44"/>
  <c r="B92" i="44" s="1"/>
  <c r="A88" i="43"/>
  <c r="A88" i="44"/>
  <c r="B88" i="44" s="1"/>
  <c r="A84" i="43"/>
  <c r="A84" i="44"/>
  <c r="B84" i="44" s="1"/>
  <c r="A80" i="43"/>
  <c r="A80" i="44"/>
  <c r="B80" i="44" s="1"/>
  <c r="A76" i="43"/>
  <c r="A76" i="44"/>
  <c r="B76" i="44" s="1"/>
  <c r="A72" i="43"/>
  <c r="A72" i="44"/>
  <c r="B72" i="44" s="1"/>
  <c r="A68" i="43"/>
  <c r="A68" i="44"/>
  <c r="B68" i="44" s="1"/>
  <c r="A64" i="43"/>
  <c r="A64" i="44"/>
  <c r="B64" i="44" s="1"/>
  <c r="A60" i="43"/>
  <c r="A60" i="44"/>
  <c r="B60" i="44" s="1"/>
  <c r="A56" i="43"/>
  <c r="A56" i="44"/>
  <c r="B56" i="44" s="1"/>
  <c r="A52" i="43"/>
  <c r="A52" i="44"/>
  <c r="B52" i="44" s="1"/>
  <c r="A48" i="43"/>
  <c r="A48" i="44"/>
  <c r="B48" i="44" s="1"/>
  <c r="A44" i="43"/>
  <c r="A44" i="44"/>
  <c r="B44" i="44" s="1"/>
  <c r="A40" i="43"/>
  <c r="A40" i="44"/>
  <c r="B40" i="44" s="1"/>
  <c r="A36" i="43"/>
  <c r="A36" i="44"/>
  <c r="B36" i="44" s="1"/>
  <c r="A32" i="43"/>
  <c r="A32" i="44"/>
  <c r="B32" i="44" s="1"/>
  <c r="A8" i="43"/>
  <c r="A8" i="44"/>
  <c r="B8" i="44" s="1"/>
  <c r="A4" i="43"/>
  <c r="A4" i="44"/>
  <c r="B4" i="44" s="1"/>
  <c r="A101" i="42"/>
  <c r="A101" i="43"/>
  <c r="A93" i="42"/>
  <c r="A93" i="43"/>
  <c r="A85" i="42"/>
  <c r="A85" i="43"/>
  <c r="A77" i="42"/>
  <c r="A77" i="43"/>
  <c r="A65" i="42"/>
  <c r="A65" i="43"/>
  <c r="A57" i="42"/>
  <c r="A57" i="43"/>
  <c r="A49" i="42"/>
  <c r="A49" i="43"/>
  <c r="A37" i="42"/>
  <c r="A37" i="43"/>
  <c r="A28" i="42"/>
  <c r="A28" i="43"/>
  <c r="A24" i="42"/>
  <c r="A24" i="43"/>
  <c r="A20" i="42"/>
  <c r="A20" i="43"/>
  <c r="A16" i="42"/>
  <c r="A16" i="43"/>
  <c r="A12" i="42"/>
  <c r="A12" i="43"/>
  <c r="A43" i="42"/>
  <c r="A43" i="43"/>
  <c r="A39" i="42"/>
  <c r="A39" i="43"/>
  <c r="A31" i="42"/>
  <c r="A31" i="43"/>
  <c r="A27" i="42"/>
  <c r="A27" i="43"/>
  <c r="A23" i="42"/>
  <c r="A23" i="43"/>
  <c r="A19" i="42"/>
  <c r="A19" i="43"/>
  <c r="A15" i="42"/>
  <c r="A15" i="43"/>
  <c r="A11" i="42"/>
  <c r="A11" i="43"/>
  <c r="A7" i="42"/>
  <c r="A7" i="43"/>
  <c r="A3" i="42"/>
  <c r="A3" i="43"/>
  <c r="A97" i="42"/>
  <c r="A97" i="43"/>
  <c r="A89" i="42"/>
  <c r="A89" i="43"/>
  <c r="A81" i="42"/>
  <c r="A81" i="43"/>
  <c r="A73" i="42"/>
  <c r="A73" i="43"/>
  <c r="A69" i="42"/>
  <c r="A69" i="43"/>
  <c r="A61" i="42"/>
  <c r="A61" i="43"/>
  <c r="A53" i="42"/>
  <c r="A53" i="43"/>
  <c r="A45" i="42"/>
  <c r="A45" i="43"/>
  <c r="A41" i="42"/>
  <c r="A41" i="43"/>
  <c r="A33" i="42"/>
  <c r="A33" i="43"/>
  <c r="A29" i="42"/>
  <c r="A29" i="43"/>
  <c r="A25" i="42"/>
  <c r="A25" i="43"/>
  <c r="A21" i="42"/>
  <c r="A21" i="43"/>
  <c r="A17" i="42"/>
  <c r="A17" i="43"/>
  <c r="A13" i="42"/>
  <c r="A13" i="43"/>
  <c r="A9" i="42"/>
  <c r="A9" i="43"/>
  <c r="A5" i="42"/>
  <c r="A5" i="43"/>
  <c r="A99" i="42"/>
  <c r="A99" i="43"/>
  <c r="A95" i="42"/>
  <c r="A95" i="43"/>
  <c r="A91" i="42"/>
  <c r="A91" i="43"/>
  <c r="A87" i="42"/>
  <c r="A87" i="43"/>
  <c r="A83" i="42"/>
  <c r="A83" i="43"/>
  <c r="A79" i="42"/>
  <c r="A79" i="43"/>
  <c r="A75" i="42"/>
  <c r="A75" i="43"/>
  <c r="A71" i="42"/>
  <c r="A71" i="43"/>
  <c r="A67" i="42"/>
  <c r="A67" i="43"/>
  <c r="A63" i="42"/>
  <c r="A63" i="43"/>
  <c r="A59" i="42"/>
  <c r="A59" i="43"/>
  <c r="A55" i="42"/>
  <c r="A55" i="43"/>
  <c r="A51" i="42"/>
  <c r="A51" i="43"/>
  <c r="A47" i="42"/>
  <c r="A47" i="43"/>
  <c r="A35" i="42"/>
  <c r="A35" i="43"/>
  <c r="A98" i="42"/>
  <c r="A98" i="43"/>
  <c r="A94" i="42"/>
  <c r="A94" i="43"/>
  <c r="A90" i="42"/>
  <c r="A90" i="43"/>
  <c r="A86" i="42"/>
  <c r="A86" i="43"/>
  <c r="A82" i="42"/>
  <c r="A82" i="43"/>
  <c r="A78" i="42"/>
  <c r="A78" i="43"/>
  <c r="A74" i="42"/>
  <c r="A74" i="43"/>
  <c r="A70" i="42"/>
  <c r="A70" i="43"/>
  <c r="A66" i="42"/>
  <c r="A66" i="43"/>
  <c r="A62" i="42"/>
  <c r="A62" i="43"/>
  <c r="A58" i="42"/>
  <c r="A58" i="43"/>
  <c r="A54" i="42"/>
  <c r="A54" i="43"/>
  <c r="A50" i="42"/>
  <c r="A50" i="43"/>
  <c r="A46" i="42"/>
  <c r="A46" i="43"/>
  <c r="A42" i="42"/>
  <c r="A42" i="43"/>
  <c r="A38" i="42"/>
  <c r="A38" i="43"/>
  <c r="A34" i="42"/>
  <c r="A34" i="43"/>
  <c r="A30" i="42"/>
  <c r="A30" i="43"/>
  <c r="A26" i="42"/>
  <c r="A26" i="43"/>
  <c r="A22" i="42"/>
  <c r="A22" i="43"/>
  <c r="A18" i="42"/>
  <c r="A18" i="43"/>
  <c r="A14" i="42"/>
  <c r="A14" i="43"/>
  <c r="A10" i="42"/>
  <c r="A10" i="43"/>
  <c r="A6" i="42"/>
  <c r="A6" i="43"/>
  <c r="A100" i="41"/>
  <c r="B100" i="41" s="1"/>
  <c r="A100" i="42"/>
  <c r="A96" i="41"/>
  <c r="B96" i="41" s="1"/>
  <c r="A96" i="42"/>
  <c r="A92" i="41"/>
  <c r="B92" i="41" s="1"/>
  <c r="A92" i="42"/>
  <c r="A88" i="41"/>
  <c r="B88" i="41" s="1"/>
  <c r="A88" i="42"/>
  <c r="A84" i="41"/>
  <c r="B84" i="41" s="1"/>
  <c r="A84" i="42"/>
  <c r="A80" i="41"/>
  <c r="B80" i="41" s="1"/>
  <c r="A80" i="42"/>
  <c r="A76" i="41"/>
  <c r="B76" i="41" s="1"/>
  <c r="A76" i="42"/>
  <c r="A72" i="41"/>
  <c r="B72" i="41" s="1"/>
  <c r="A72" i="42"/>
  <c r="A68" i="41"/>
  <c r="B68" i="41" s="1"/>
  <c r="A68" i="42"/>
  <c r="A64" i="41"/>
  <c r="B64" i="41" s="1"/>
  <c r="A64" i="42"/>
  <c r="A60" i="41"/>
  <c r="B60" i="41" s="1"/>
  <c r="A60" i="42"/>
  <c r="A56" i="41"/>
  <c r="B56" i="41" s="1"/>
  <c r="A56" i="42"/>
  <c r="A52" i="41"/>
  <c r="B52" i="41" s="1"/>
  <c r="A52" i="42"/>
  <c r="A48" i="41"/>
  <c r="B48" i="41" s="1"/>
  <c r="A48" i="42"/>
  <c r="A44" i="41"/>
  <c r="B44" i="41" s="1"/>
  <c r="A44" i="42"/>
  <c r="A40" i="41"/>
  <c r="B40" i="41" s="1"/>
  <c r="A40" i="42"/>
  <c r="A36" i="41"/>
  <c r="B36" i="41" s="1"/>
  <c r="A36" i="42"/>
  <c r="A32" i="41"/>
  <c r="B32" i="41" s="1"/>
  <c r="A32" i="42"/>
  <c r="A8" i="41"/>
  <c r="B8" i="41" s="1"/>
  <c r="A8" i="42"/>
  <c r="A4" i="41"/>
  <c r="B4" i="41" s="1"/>
  <c r="A4" i="42"/>
  <c r="A2" i="41"/>
  <c r="B2" i="41" s="1"/>
  <c r="A2" i="42"/>
  <c r="A98" i="40"/>
  <c r="A98" i="41"/>
  <c r="B98" i="41" s="1"/>
  <c r="A90" i="40"/>
  <c r="A90" i="41"/>
  <c r="B90" i="41" s="1"/>
  <c r="A82" i="40"/>
  <c r="A82" i="41"/>
  <c r="B82" i="41" s="1"/>
  <c r="A74" i="40"/>
  <c r="A74" i="41"/>
  <c r="B74" i="41" s="1"/>
  <c r="A66" i="40"/>
  <c r="A66" i="41"/>
  <c r="B66" i="41" s="1"/>
  <c r="A58" i="40"/>
  <c r="A58" i="41"/>
  <c r="B58" i="41" s="1"/>
  <c r="A50" i="40"/>
  <c r="A50" i="41"/>
  <c r="B50" i="41" s="1"/>
  <c r="A42" i="40"/>
  <c r="A42" i="41"/>
  <c r="B42" i="41" s="1"/>
  <c r="A34" i="40"/>
  <c r="A34" i="41"/>
  <c r="B34" i="41" s="1"/>
  <c r="A26" i="40"/>
  <c r="A26" i="41"/>
  <c r="B26" i="41" s="1"/>
  <c r="A18" i="40"/>
  <c r="A18" i="41"/>
  <c r="B18" i="41" s="1"/>
  <c r="A10" i="40"/>
  <c r="A10" i="41"/>
  <c r="B10" i="41" s="1"/>
  <c r="A97" i="40"/>
  <c r="A97" i="41"/>
  <c r="B97" i="41" s="1"/>
  <c r="A89" i="40"/>
  <c r="A89" i="41"/>
  <c r="B89" i="41" s="1"/>
  <c r="A81" i="40"/>
  <c r="A81" i="41"/>
  <c r="B81" i="41" s="1"/>
  <c r="A73" i="40"/>
  <c r="A73" i="41"/>
  <c r="B73" i="41" s="1"/>
  <c r="A65" i="40"/>
  <c r="A65" i="41"/>
  <c r="B65" i="41" s="1"/>
  <c r="A53" i="40"/>
  <c r="A53" i="41"/>
  <c r="B53" i="41" s="1"/>
  <c r="A45" i="40"/>
  <c r="A45" i="41"/>
  <c r="B45" i="41" s="1"/>
  <c r="A37" i="40"/>
  <c r="A37" i="41"/>
  <c r="B37" i="41" s="1"/>
  <c r="A29" i="40"/>
  <c r="A29" i="41"/>
  <c r="B29" i="41" s="1"/>
  <c r="A21" i="40"/>
  <c r="A21" i="41"/>
  <c r="B21" i="41" s="1"/>
  <c r="A13" i="40"/>
  <c r="A13" i="41"/>
  <c r="B13" i="41" s="1"/>
  <c r="A28" i="40"/>
  <c r="A28" i="41"/>
  <c r="B28" i="41" s="1"/>
  <c r="A24" i="40"/>
  <c r="A24" i="41"/>
  <c r="B24" i="41" s="1"/>
  <c r="A20" i="40"/>
  <c r="A20" i="41"/>
  <c r="B20" i="41" s="1"/>
  <c r="A16" i="40"/>
  <c r="A16" i="41"/>
  <c r="B16" i="41" s="1"/>
  <c r="A12" i="40"/>
  <c r="A12" i="41"/>
  <c r="B12" i="41" s="1"/>
  <c r="A94" i="40"/>
  <c r="A94" i="41"/>
  <c r="B94" i="41" s="1"/>
  <c r="A86" i="40"/>
  <c r="A86" i="41"/>
  <c r="B86" i="41" s="1"/>
  <c r="A78" i="40"/>
  <c r="A78" i="41"/>
  <c r="B78" i="41" s="1"/>
  <c r="A70" i="40"/>
  <c r="A70" i="41"/>
  <c r="B70" i="41" s="1"/>
  <c r="A62" i="40"/>
  <c r="A62" i="41"/>
  <c r="B62" i="41" s="1"/>
  <c r="A54" i="40"/>
  <c r="A54" i="41"/>
  <c r="B54" i="41" s="1"/>
  <c r="A46" i="40"/>
  <c r="A46" i="41"/>
  <c r="B46" i="41" s="1"/>
  <c r="A38" i="40"/>
  <c r="A38" i="41"/>
  <c r="B38" i="41" s="1"/>
  <c r="A30" i="40"/>
  <c r="A30" i="41"/>
  <c r="B30" i="41" s="1"/>
  <c r="A22" i="40"/>
  <c r="A22" i="41"/>
  <c r="B22" i="41" s="1"/>
  <c r="A14" i="40"/>
  <c r="A14" i="41"/>
  <c r="B14" i="41" s="1"/>
  <c r="A6" i="40"/>
  <c r="A6" i="41"/>
  <c r="B6" i="41" s="1"/>
  <c r="A101" i="40"/>
  <c r="A101" i="41"/>
  <c r="B101" i="41" s="1"/>
  <c r="A93" i="40"/>
  <c r="A93" i="41"/>
  <c r="B93" i="41" s="1"/>
  <c r="A85" i="40"/>
  <c r="A85" i="41"/>
  <c r="B85" i="41" s="1"/>
  <c r="A77" i="40"/>
  <c r="A77" i="41"/>
  <c r="B77" i="41" s="1"/>
  <c r="A69" i="40"/>
  <c r="A69" i="41"/>
  <c r="B69" i="41" s="1"/>
  <c r="A61" i="40"/>
  <c r="A61" i="41"/>
  <c r="B61" i="41" s="1"/>
  <c r="A57" i="40"/>
  <c r="A57" i="41"/>
  <c r="B57" i="41" s="1"/>
  <c r="A49" i="40"/>
  <c r="A49" i="41"/>
  <c r="B49" i="41" s="1"/>
  <c r="A41" i="40"/>
  <c r="A41" i="41"/>
  <c r="B41" i="41" s="1"/>
  <c r="A33" i="40"/>
  <c r="A33" i="41"/>
  <c r="B33" i="41" s="1"/>
  <c r="A25" i="40"/>
  <c r="A25" i="41"/>
  <c r="B25" i="41" s="1"/>
  <c r="A17" i="40"/>
  <c r="A17" i="41"/>
  <c r="B17" i="41" s="1"/>
  <c r="A9" i="40"/>
  <c r="A9" i="41"/>
  <c r="B9" i="41" s="1"/>
  <c r="A5" i="40"/>
  <c r="A5" i="41"/>
  <c r="B5" i="41" s="1"/>
  <c r="A99" i="40"/>
  <c r="A99" i="41"/>
  <c r="B99" i="41" s="1"/>
  <c r="A95" i="40"/>
  <c r="A95" i="41"/>
  <c r="B95" i="41" s="1"/>
  <c r="A91" i="40"/>
  <c r="A91" i="41"/>
  <c r="B91" i="41" s="1"/>
  <c r="A87" i="40"/>
  <c r="A87" i="41"/>
  <c r="B87" i="41" s="1"/>
  <c r="A83" i="40"/>
  <c r="A83" i="41"/>
  <c r="B83" i="41" s="1"/>
  <c r="A79" i="40"/>
  <c r="A79" i="41"/>
  <c r="B79" i="41" s="1"/>
  <c r="A75" i="40"/>
  <c r="A75" i="41"/>
  <c r="B75" i="41" s="1"/>
  <c r="A71" i="40"/>
  <c r="A71" i="41"/>
  <c r="B71" i="41" s="1"/>
  <c r="A67" i="40"/>
  <c r="A67" i="41"/>
  <c r="B67" i="41" s="1"/>
  <c r="A63" i="40"/>
  <c r="A63" i="41"/>
  <c r="B63" i="41" s="1"/>
  <c r="A59" i="40"/>
  <c r="A59" i="41"/>
  <c r="B59" i="41" s="1"/>
  <c r="A55" i="40"/>
  <c r="A55" i="41"/>
  <c r="B55" i="41" s="1"/>
  <c r="A51" i="40"/>
  <c r="A51" i="41"/>
  <c r="B51" i="41" s="1"/>
  <c r="A47" i="40"/>
  <c r="A47" i="41"/>
  <c r="B47" i="41" s="1"/>
  <c r="A43" i="40"/>
  <c r="A43" i="41"/>
  <c r="B43" i="41" s="1"/>
  <c r="A39" i="40"/>
  <c r="A39" i="41"/>
  <c r="B39" i="41" s="1"/>
  <c r="A35" i="40"/>
  <c r="A35" i="41"/>
  <c r="B35" i="41" s="1"/>
  <c r="A31" i="40"/>
  <c r="A31" i="41"/>
  <c r="B31" i="41" s="1"/>
  <c r="A27" i="40"/>
  <c r="A27" i="41"/>
  <c r="B27" i="41" s="1"/>
  <c r="A23" i="40"/>
  <c r="A23" i="41"/>
  <c r="B23" i="41" s="1"/>
  <c r="A19" i="40"/>
  <c r="A19" i="41"/>
  <c r="B19" i="41" s="1"/>
  <c r="A15" i="40"/>
  <c r="A15" i="41"/>
  <c r="B15" i="41" s="1"/>
  <c r="A11" i="40"/>
  <c r="A11" i="41"/>
  <c r="B11" i="41" s="1"/>
  <c r="A7" i="40"/>
  <c r="A7" i="41"/>
  <c r="B7" i="41" s="1"/>
  <c r="A3" i="40"/>
  <c r="A3" i="41"/>
  <c r="B3" i="41" s="1"/>
  <c r="A100" i="40"/>
  <c r="A96" i="40"/>
  <c r="A92" i="40"/>
  <c r="A88" i="40"/>
  <c r="A84" i="40"/>
  <c r="A80" i="40"/>
  <c r="A76" i="40"/>
  <c r="A72" i="40"/>
  <c r="A68" i="40"/>
  <c r="A64" i="40"/>
  <c r="A60" i="40"/>
  <c r="A56" i="40"/>
  <c r="A52" i="40"/>
  <c r="A48" i="40"/>
  <c r="A44" i="40"/>
  <c r="A40" i="40"/>
  <c r="A36" i="40"/>
  <c r="A32" i="40"/>
  <c r="A8" i="40"/>
  <c r="A4" i="40"/>
  <c r="A2" i="40"/>
  <c r="F10" i="11"/>
  <c r="F12" i="11" s="1"/>
  <c r="M4" i="43" l="1"/>
  <c r="K4" i="42"/>
  <c r="J5" i="43"/>
  <c r="K5" i="43" s="1"/>
  <c r="P5" i="43" s="1"/>
  <c r="N4" i="43"/>
  <c r="O4" i="43" s="1"/>
  <c r="F17" i="11"/>
  <c r="F13" i="11"/>
  <c r="F18" i="11"/>
  <c r="F16" i="11"/>
  <c r="F15" i="11"/>
  <c r="F14" i="11"/>
  <c r="E4" i="41"/>
  <c r="E3" i="41"/>
  <c r="E6" i="41"/>
  <c r="E5" i="41"/>
  <c r="E2" i="41"/>
  <c r="E8" i="41"/>
  <c r="J5" i="42"/>
  <c r="K5" i="42" s="1"/>
  <c r="N4" i="42"/>
  <c r="M4" i="42"/>
  <c r="P4" i="42"/>
  <c r="E9" i="44"/>
  <c r="E3" i="44"/>
  <c r="E7" i="44"/>
  <c r="E2" i="44"/>
  <c r="E4" i="44"/>
  <c r="E5" i="44"/>
  <c r="E6" i="44"/>
  <c r="F8" i="11"/>
  <c r="F6" i="11"/>
  <c r="I5" i="42" l="1"/>
  <c r="I5" i="43"/>
  <c r="E7" i="41"/>
  <c r="E14" i="41"/>
  <c r="E17" i="41"/>
  <c r="E16" i="41"/>
  <c r="E11" i="41"/>
  <c r="E12" i="41"/>
  <c r="E13" i="41"/>
  <c r="E15" i="41"/>
  <c r="J6" i="42"/>
  <c r="K6" i="42" s="1"/>
  <c r="N5" i="42"/>
  <c r="O4" i="42"/>
  <c r="M5" i="42"/>
  <c r="P5" i="42"/>
  <c r="E8" i="44"/>
  <c r="P15" i="44"/>
  <c r="E12" i="44"/>
  <c r="E15" i="44"/>
  <c r="E13" i="44"/>
  <c r="E16" i="44"/>
  <c r="E18" i="44"/>
  <c r="E14" i="44"/>
  <c r="E17" i="44"/>
  <c r="J6" i="43"/>
  <c r="N5" i="43"/>
  <c r="M5" i="43"/>
  <c r="E8" i="31"/>
  <c r="E6" i="31"/>
  <c r="E2" i="31"/>
  <c r="E3" i="31"/>
  <c r="K4" i="31" s="1"/>
  <c r="E5" i="31"/>
  <c r="E4" i="31"/>
  <c r="I6" i="42" l="1"/>
  <c r="E17" i="31"/>
  <c r="E15" i="31"/>
  <c r="E14" i="31"/>
  <c r="J4" i="31"/>
  <c r="I2" i="41"/>
  <c r="J2" i="41" s="1"/>
  <c r="J7" i="42"/>
  <c r="K7" i="42" s="1"/>
  <c r="N6" i="42"/>
  <c r="O5" i="42"/>
  <c r="M6" i="42"/>
  <c r="P6" i="42"/>
  <c r="I2" i="44"/>
  <c r="J2" i="44" s="1"/>
  <c r="J4" i="44" s="1"/>
  <c r="O5" i="43"/>
  <c r="K6" i="43"/>
  <c r="I6" i="43"/>
  <c r="I7" i="42"/>
  <c r="E11" i="31"/>
  <c r="E16" i="31"/>
  <c r="E12" i="31"/>
  <c r="E13" i="31"/>
  <c r="E7" i="31"/>
  <c r="J4" i="41" l="1"/>
  <c r="K4" i="41" s="1"/>
  <c r="J5" i="41" s="1"/>
  <c r="J2" i="31"/>
  <c r="J8" i="42"/>
  <c r="K8" i="42" s="1"/>
  <c r="N7" i="42"/>
  <c r="P7" i="42"/>
  <c r="M7" i="42"/>
  <c r="O6" i="42"/>
  <c r="I4" i="44"/>
  <c r="K4" i="44"/>
  <c r="M4" i="44" s="1"/>
  <c r="J7" i="43"/>
  <c r="N6" i="43"/>
  <c r="P6" i="43"/>
  <c r="M6" i="43"/>
  <c r="K2" i="31" l="1"/>
  <c r="L4" i="31" s="1"/>
  <c r="K5" i="31" s="1"/>
  <c r="I4" i="41"/>
  <c r="K5" i="41"/>
  <c r="J6" i="41" s="1"/>
  <c r="K6" i="41" s="1"/>
  <c r="J7" i="41" s="1"/>
  <c r="I5" i="41"/>
  <c r="I8" i="42"/>
  <c r="J9" i="42"/>
  <c r="I9" i="42" s="1"/>
  <c r="N8" i="42"/>
  <c r="O7" i="42"/>
  <c r="M8" i="42"/>
  <c r="P8" i="42"/>
  <c r="P4" i="44"/>
  <c r="N4" i="44"/>
  <c r="J5" i="44"/>
  <c r="O6" i="43"/>
  <c r="K7" i="43"/>
  <c r="M7" i="43" s="1"/>
  <c r="I7" i="43"/>
  <c r="L5" i="31" l="1"/>
  <c r="K6" i="31" s="1"/>
  <c r="L6" i="31" s="1"/>
  <c r="K7" i="31" s="1"/>
  <c r="J5" i="31"/>
  <c r="I6" i="41"/>
  <c r="K9" i="42"/>
  <c r="J10" i="42" s="1"/>
  <c r="K10" i="42" s="1"/>
  <c r="I7" i="41"/>
  <c r="K7" i="41"/>
  <c r="J8" i="41" s="1"/>
  <c r="P7" i="43"/>
  <c r="O8" i="42"/>
  <c r="O4" i="44"/>
  <c r="Q4" i="44"/>
  <c r="K5" i="44"/>
  <c r="P5" i="44" s="1"/>
  <c r="I5" i="44"/>
  <c r="N7" i="43"/>
  <c r="J8" i="43"/>
  <c r="J6" i="31" l="1"/>
  <c r="P9" i="42"/>
  <c r="M9" i="42"/>
  <c r="N9" i="42"/>
  <c r="O9" i="42" s="1"/>
  <c r="M5" i="44"/>
  <c r="I10" i="42"/>
  <c r="L7" i="31"/>
  <c r="K8" i="31" s="1"/>
  <c r="J7" i="31"/>
  <c r="K8" i="41"/>
  <c r="J9" i="41" s="1"/>
  <c r="I8" i="41"/>
  <c r="J11" i="42"/>
  <c r="K11" i="42" s="1"/>
  <c r="N10" i="42"/>
  <c r="M10" i="42"/>
  <c r="P10" i="42"/>
  <c r="N5" i="44"/>
  <c r="J6" i="44"/>
  <c r="I8" i="43"/>
  <c r="K8" i="43"/>
  <c r="M8" i="43" s="1"/>
  <c r="O7" i="43"/>
  <c r="J8" i="31" l="1"/>
  <c r="L8" i="31"/>
  <c r="K9" i="31" s="1"/>
  <c r="K9" i="41"/>
  <c r="J10" i="41" s="1"/>
  <c r="I9" i="41"/>
  <c r="I11" i="42"/>
  <c r="P8" i="43"/>
  <c r="P11" i="42"/>
  <c r="M11" i="42"/>
  <c r="J12" i="42"/>
  <c r="K12" i="42" s="1"/>
  <c r="N11" i="42"/>
  <c r="O10" i="42"/>
  <c r="O5" i="44"/>
  <c r="Q5" i="44"/>
  <c r="I6" i="44"/>
  <c r="K6" i="44"/>
  <c r="M6" i="44" s="1"/>
  <c r="N8" i="43"/>
  <c r="J9" i="43"/>
  <c r="L9" i="31" l="1"/>
  <c r="K10" i="31" s="1"/>
  <c r="J9" i="31"/>
  <c r="K10" i="41"/>
  <c r="J11" i="41" s="1"/>
  <c r="I10" i="41"/>
  <c r="I12" i="42"/>
  <c r="J13" i="42"/>
  <c r="I13" i="42" s="1"/>
  <c r="N12" i="42"/>
  <c r="Q11" i="42" s="1"/>
  <c r="O11" i="42"/>
  <c r="M12" i="42"/>
  <c r="P12" i="42"/>
  <c r="J7" i="44"/>
  <c r="N6" i="44"/>
  <c r="P6" i="44"/>
  <c r="I9" i="43"/>
  <c r="K9" i="43"/>
  <c r="P9" i="43" s="1"/>
  <c r="O8" i="43"/>
  <c r="J10" i="31" l="1"/>
  <c r="L10" i="31"/>
  <c r="K11" i="31" s="1"/>
  <c r="K11" i="41"/>
  <c r="J12" i="41" s="1"/>
  <c r="I11" i="41"/>
  <c r="K13" i="42"/>
  <c r="J14" i="42" s="1"/>
  <c r="K14" i="42" s="1"/>
  <c r="Q12" i="42"/>
  <c r="O12" i="42"/>
  <c r="R12" i="42" s="1"/>
  <c r="S12" i="42" s="1"/>
  <c r="Q4" i="42"/>
  <c r="R4" i="42"/>
  <c r="S4" i="42" s="1"/>
  <c r="Q5" i="42"/>
  <c r="R5" i="42"/>
  <c r="S5" i="42" s="1"/>
  <c r="Q6" i="42"/>
  <c r="Q7" i="42"/>
  <c r="R6" i="42"/>
  <c r="S6" i="42" s="1"/>
  <c r="R7" i="42"/>
  <c r="S7" i="42" s="1"/>
  <c r="Q8" i="42"/>
  <c r="R8" i="42"/>
  <c r="S8" i="42" s="1"/>
  <c r="Q9" i="42"/>
  <c r="R9" i="42"/>
  <c r="S9" i="42" s="1"/>
  <c r="Q10" i="42"/>
  <c r="R10" i="42"/>
  <c r="S10" i="42" s="1"/>
  <c r="R11" i="42"/>
  <c r="S11" i="42" s="1"/>
  <c r="O6" i="44"/>
  <c r="Q6" i="44"/>
  <c r="K7" i="44"/>
  <c r="M7" i="44" s="1"/>
  <c r="I7" i="44"/>
  <c r="N9" i="43"/>
  <c r="J10" i="43"/>
  <c r="M9" i="43"/>
  <c r="I14" i="42"/>
  <c r="L11" i="31" l="1"/>
  <c r="K12" i="31" s="1"/>
  <c r="J11" i="31"/>
  <c r="K12" i="41"/>
  <c r="J13" i="41" s="1"/>
  <c r="I12" i="41"/>
  <c r="N7" i="44"/>
  <c r="J8" i="44"/>
  <c r="P7" i="44"/>
  <c r="K10" i="43"/>
  <c r="I10" i="43"/>
  <c r="O9" i="43"/>
  <c r="L12" i="31" l="1"/>
  <c r="K13" i="31" s="1"/>
  <c r="J12" i="31"/>
  <c r="K13" i="41"/>
  <c r="J14" i="41" s="1"/>
  <c r="I13" i="41"/>
  <c r="O7" i="44"/>
  <c r="Q7" i="44"/>
  <c r="K8" i="44"/>
  <c r="P8" i="44" s="1"/>
  <c r="I8" i="44"/>
  <c r="N10" i="43"/>
  <c r="J11" i="43"/>
  <c r="P10" i="43"/>
  <c r="M10" i="43"/>
  <c r="M8" i="44" l="1"/>
  <c r="L13" i="31"/>
  <c r="K14" i="31" s="1"/>
  <c r="J13" i="31"/>
  <c r="K14" i="41"/>
  <c r="I14" i="41"/>
  <c r="N8" i="44"/>
  <c r="J9" i="44"/>
  <c r="K11" i="43"/>
  <c r="I11" i="43"/>
  <c r="O10" i="43"/>
  <c r="L14" i="31" l="1"/>
  <c r="J14" i="31"/>
  <c r="O8" i="44"/>
  <c r="Q8" i="44"/>
  <c r="I9" i="44"/>
  <c r="K9" i="44"/>
  <c r="P9" i="44" s="1"/>
  <c r="J12" i="43"/>
  <c r="N11" i="43"/>
  <c r="P11" i="43"/>
  <c r="M11" i="43"/>
  <c r="M9" i="44" l="1"/>
  <c r="J10" i="44"/>
  <c r="N9" i="44"/>
  <c r="O11" i="43"/>
  <c r="I12" i="43"/>
  <c r="K12" i="43"/>
  <c r="O9" i="44" l="1"/>
  <c r="Q9" i="44"/>
  <c r="I10" i="44"/>
  <c r="K10" i="44"/>
  <c r="P10" i="44" s="1"/>
  <c r="N12" i="43"/>
  <c r="R11" i="43" s="1"/>
  <c r="J13" i="43"/>
  <c r="M12" i="43"/>
  <c r="P12" i="43"/>
  <c r="M10" i="44" l="1"/>
  <c r="J11" i="44"/>
  <c r="N10" i="44"/>
  <c r="K13" i="43"/>
  <c r="J14" i="43" s="1"/>
  <c r="I13" i="43"/>
  <c r="O12" i="43"/>
  <c r="R12" i="43" s="1"/>
  <c r="Q12" i="43"/>
  <c r="Q4" i="43"/>
  <c r="R4" i="43"/>
  <c r="Q5" i="43"/>
  <c r="R5" i="43"/>
  <c r="Q6" i="43"/>
  <c r="R6" i="43"/>
  <c r="Q7" i="43"/>
  <c r="R7" i="43"/>
  <c r="Q8" i="43"/>
  <c r="R8" i="43"/>
  <c r="Q9" i="43"/>
  <c r="R9" i="43"/>
  <c r="Q10" i="43"/>
  <c r="R10" i="43"/>
  <c r="Q11" i="43"/>
  <c r="O10" i="44" l="1"/>
  <c r="Q10" i="44"/>
  <c r="I11" i="44"/>
  <c r="K11" i="44"/>
  <c r="P11" i="44" s="1"/>
  <c r="I14" i="43"/>
  <c r="K14" i="43"/>
  <c r="M11" i="44" l="1"/>
  <c r="J12" i="44"/>
  <c r="N11" i="44"/>
  <c r="Q11" i="44" s="1"/>
  <c r="O11" i="44" l="1"/>
  <c r="K12" i="44"/>
  <c r="M12" i="44" s="1"/>
  <c r="I12" i="44"/>
  <c r="F9" i="11"/>
  <c r="N12" i="44" l="1"/>
  <c r="Q12" i="44" s="1"/>
  <c r="J13" i="44"/>
  <c r="P12" i="44"/>
  <c r="I13" i="44" l="1"/>
  <c r="K13" i="44"/>
  <c r="P13" i="44" s="1"/>
  <c r="R11" i="44"/>
  <c r="O12" i="44"/>
  <c r="R12" i="44" s="1"/>
  <c r="R5" i="44"/>
  <c r="R9" i="44"/>
  <c r="R4" i="44"/>
  <c r="R6" i="44"/>
  <c r="R8" i="44"/>
  <c r="R7" i="44"/>
  <c r="R10" i="44"/>
  <c r="M13" i="44" l="1"/>
  <c r="J14" i="44"/>
  <c r="N13" i="44"/>
  <c r="Q13" i="44" s="1"/>
  <c r="I14" i="44" l="1"/>
  <c r="K14" i="44"/>
  <c r="J15" i="44" s="1"/>
  <c r="O13" i="44"/>
  <c r="R13" i="44" s="1"/>
  <c r="M14" i="44" l="1"/>
  <c r="P14" i="44"/>
  <c r="K15" i="44"/>
  <c r="J16" i="44" s="1"/>
  <c r="I15" i="44"/>
  <c r="N14" i="44"/>
  <c r="Q14" i="44" s="1"/>
  <c r="K16" i="44" l="1"/>
  <c r="I16" i="44"/>
  <c r="O14" i="44"/>
  <c r="R14" i="44" s="1"/>
  <c r="L2" i="40"/>
  <c r="L3" i="40" l="1"/>
  <c r="L4" i="40" s="1"/>
  <c r="L5" i="40" s="1"/>
  <c r="K4" i="40" l="1"/>
  <c r="J5" i="40" s="1"/>
  <c r="I4" i="40"/>
  <c r="I5" i="40" l="1"/>
  <c r="K5" i="40"/>
  <c r="J6" i="40" s="1"/>
  <c r="K6" i="40" l="1"/>
  <c r="J7" i="40" s="1"/>
  <c r="I6" i="40"/>
  <c r="I7" i="40" l="1"/>
  <c r="K7" i="40"/>
  <c r="J8" i="40" s="1"/>
  <c r="I8" i="40" l="1"/>
  <c r="K8" i="40"/>
  <c r="J9" i="40" s="1"/>
  <c r="K9" i="40" l="1"/>
  <c r="J10" i="40" s="1"/>
  <c r="I9" i="40"/>
  <c r="I10" i="40" l="1"/>
  <c r="K10" i="40"/>
  <c r="J11" i="40" s="1"/>
  <c r="I11" i="40" l="1"/>
  <c r="K11" i="40"/>
  <c r="J12" i="40" s="1"/>
  <c r="I12" i="40" l="1"/>
  <c r="K12" i="40"/>
  <c r="J13" i="40" s="1"/>
  <c r="I13" i="40" l="1"/>
  <c r="K13" i="40"/>
  <c r="J14" i="40" s="1"/>
  <c r="I14" i="40" l="1"/>
  <c r="K14" i="40"/>
</calcChain>
</file>

<file path=xl/sharedStrings.xml><?xml version="1.0" encoding="utf-8"?>
<sst xmlns="http://schemas.openxmlformats.org/spreadsheetml/2006/main" count="124" uniqueCount="29">
  <si>
    <t>Mean</t>
  </si>
  <si>
    <t>Median</t>
  </si>
  <si>
    <t>Max</t>
  </si>
  <si>
    <t>Min</t>
  </si>
  <si>
    <t>Count</t>
  </si>
  <si>
    <t>Range</t>
  </si>
  <si>
    <t>Lower</t>
  </si>
  <si>
    <t>Upper</t>
  </si>
  <si>
    <t>K</t>
  </si>
  <si>
    <t>Categories</t>
  </si>
  <si>
    <t>Increments</t>
  </si>
  <si>
    <t>n</t>
  </si>
  <si>
    <t>StdDev</t>
  </si>
  <si>
    <t>What To Do</t>
  </si>
  <si>
    <r>
      <t>2</t>
    </r>
    <r>
      <rPr>
        <b/>
        <vertAlign val="superscript"/>
        <sz val="11"/>
        <color theme="1"/>
        <rFont val="Calibri"/>
        <family val="2"/>
        <scheme val="minor"/>
      </rPr>
      <t>K</t>
    </r>
  </si>
  <si>
    <t>Random</t>
  </si>
  <si>
    <t>Fixed</t>
  </si>
  <si>
    <t>Many Rule for # of BINS</t>
  </si>
  <si>
    <t>No one 100% correct</t>
  </si>
  <si>
    <t>Arbitrary</t>
  </si>
  <si>
    <t>Lets's try 2^k  &gt;= N</t>
  </si>
  <si>
    <t>CumFreq</t>
  </si>
  <si>
    <t>RelCount</t>
  </si>
  <si>
    <t>CountIf</t>
  </si>
  <si>
    <t>CountIfs</t>
  </si>
  <si>
    <t>RelFreq</t>
  </si>
  <si>
    <r>
      <t>2</t>
    </r>
    <r>
      <rPr>
        <b/>
        <vertAlign val="superscript"/>
        <sz val="11"/>
        <color theme="1"/>
        <rFont val="Book Antiqua"/>
        <family val="1"/>
      </rPr>
      <t>K</t>
    </r>
  </si>
  <si>
    <t xml:space="preserve">This Lecture is recorded at </t>
  </si>
  <si>
    <t>https://www.youtube.com/watch?v=kprgEigJO1g&amp;t=620s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</si>
</sst>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0.0"/>
    <numFmt numFmtId="165" formatCode="&quot;$&quot;#,##0,"/>
    <numFmt numFmtId="166" formatCode="d\-mmm\-yyyy"/>
    <numFmt numFmtId="167" formatCode="#\ ???/???"/>
    <numFmt numFmtId="168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hadow/>
      <sz val="12"/>
      <color rgb="FFC0000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hadow/>
      <sz val="12"/>
      <color theme="0"/>
      <name val="Book Antiqua"/>
      <family val="1"/>
    </font>
    <font>
      <sz val="11"/>
      <color theme="0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b/>
      <vertAlign val="superscript"/>
      <sz val="11"/>
      <color theme="1"/>
      <name val="Book Antiqua"/>
      <family val="1"/>
    </font>
    <font>
      <b/>
      <sz val="11"/>
      <color theme="0"/>
      <name val="Book Antiqua"/>
      <family val="1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6"/>
      <color theme="0"/>
      <name val="Book Antiqua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5" borderId="6">
      <alignment wrapText="1"/>
    </xf>
    <xf numFmtId="0" fontId="3" fillId="5" borderId="6">
      <alignment horizontal="centerContinuous" wrapText="1"/>
    </xf>
    <xf numFmtId="44" fontId="4" fillId="0" borderId="0" applyFont="0" applyFill="0" applyBorder="0" applyAlignment="0" applyProtection="0"/>
    <xf numFmtId="165" fontId="5" fillId="0" borderId="0"/>
    <xf numFmtId="166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7" fontId="8" fillId="6" borderId="7">
      <alignment horizontal="left" indent="2"/>
    </xf>
    <xf numFmtId="0" fontId="4" fillId="7" borderId="6">
      <alignment horizontal="centerContinuous" wrapText="1"/>
    </xf>
    <xf numFmtId="0" fontId="4" fillId="0" borderId="0">
      <alignment wrapText="1"/>
    </xf>
    <xf numFmtId="0" fontId="4" fillId="8" borderId="6">
      <alignment horizontal="centerContinuous" wrapText="1"/>
    </xf>
    <xf numFmtId="0" fontId="1" fillId="0" borderId="0"/>
    <xf numFmtId="0" fontId="2" fillId="3" borderId="6">
      <alignment wrapText="1"/>
    </xf>
    <xf numFmtId="0" fontId="9" fillId="4" borderId="6">
      <alignment horizontal="centerContinuous" wrapText="1"/>
    </xf>
    <xf numFmtId="0" fontId="4" fillId="2" borderId="6" applyFont="0">
      <alignment horizontal="centerContinuous" wrapText="1"/>
    </xf>
    <xf numFmtId="0" fontId="21" fillId="0" borderId="0" applyNumberFormat="0" applyFill="0" applyBorder="0" applyAlignment="0" applyProtection="0"/>
  </cellStyleXfs>
  <cellXfs count="138">
    <xf numFmtId="0" fontId="0" fillId="0" borderId="0" xfId="0"/>
    <xf numFmtId="0" fontId="9" fillId="0" borderId="6" xfId="0" applyFont="1" applyFill="1" applyBorder="1" applyAlignment="1">
      <alignment wrapText="1"/>
    </xf>
    <xf numFmtId="0" fontId="0" fillId="11" borderId="1" xfId="0" applyFill="1" applyBorder="1"/>
    <xf numFmtId="0" fontId="0" fillId="11" borderId="8" xfId="0" applyFill="1" applyBorder="1"/>
    <xf numFmtId="0" fontId="0" fillId="11" borderId="9" xfId="0" applyFill="1" applyBorder="1" applyAlignment="1">
      <alignment horizontal="center"/>
    </xf>
    <xf numFmtId="0" fontId="0" fillId="0" borderId="3" xfId="0" applyBorder="1"/>
    <xf numFmtId="0" fontId="0" fillId="11" borderId="3" xfId="0" applyFill="1" applyBorder="1" applyAlignment="1">
      <alignment horizontal="center"/>
    </xf>
    <xf numFmtId="0" fontId="10" fillId="9" borderId="12" xfId="0" applyFont="1" applyFill="1" applyBorder="1"/>
    <xf numFmtId="0" fontId="10" fillId="9" borderId="13" xfId="0" applyFont="1" applyFill="1" applyBorder="1"/>
    <xf numFmtId="0" fontId="0" fillId="10" borderId="3" xfId="0" applyFill="1" applyBorder="1"/>
    <xf numFmtId="1" fontId="0" fillId="10" borderId="9" xfId="0" applyNumberFormat="1" applyFill="1" applyBorder="1" applyAlignment="1">
      <alignment horizontal="center"/>
    </xf>
    <xf numFmtId="1" fontId="0" fillId="10" borderId="11" xfId="0" applyNumberFormat="1" applyFill="1" applyBorder="1" applyAlignment="1">
      <alignment horizontal="center"/>
    </xf>
    <xf numFmtId="0" fontId="11" fillId="12" borderId="0" xfId="0" applyFont="1" applyFill="1" applyBorder="1" applyAlignment="1">
      <alignment horizontal="center" vertical="center" readingOrder="1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2" fontId="12" fillId="0" borderId="0" xfId="0" applyNumberFormat="1" applyFont="1"/>
    <xf numFmtId="0" fontId="0" fillId="11" borderId="10" xfId="0" applyFill="1" applyBorder="1"/>
    <xf numFmtId="0" fontId="9" fillId="0" borderId="0" xfId="0" applyFont="1" applyFill="1" applyBorder="1" applyAlignment="1">
      <alignment wrapText="1"/>
    </xf>
    <xf numFmtId="0" fontId="11" fillId="13" borderId="0" xfId="0" applyFont="1" applyFill="1" applyBorder="1" applyAlignment="1">
      <alignment horizontal="center" vertical="center" readingOrder="1"/>
    </xf>
    <xf numFmtId="164" fontId="0" fillId="11" borderId="9" xfId="0" applyNumberForma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13" borderId="5" xfId="0" applyFont="1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0" borderId="5" xfId="0" applyFill="1" applyBorder="1"/>
    <xf numFmtId="2" fontId="0" fillId="10" borderId="9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10" borderId="5" xfId="0" applyNumberFormat="1" applyFill="1" applyBorder="1" applyAlignment="1">
      <alignment horizontal="center"/>
    </xf>
    <xf numFmtId="1" fontId="0" fillId="10" borderId="14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2" fontId="0" fillId="10" borderId="14" xfId="0" applyNumberFormat="1" applyFill="1" applyBorder="1" applyAlignment="1">
      <alignment horizontal="center"/>
    </xf>
    <xf numFmtId="2" fontId="0" fillId="10" borderId="15" xfId="0" applyNumberForma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/>
    <xf numFmtId="0" fontId="0" fillId="0" borderId="19" xfId="0" applyBorder="1" applyAlignment="1">
      <alignment horizontal="left"/>
    </xf>
    <xf numFmtId="0" fontId="0" fillId="0" borderId="16" xfId="0" applyBorder="1" applyAlignment="1"/>
    <xf numFmtId="0" fontId="0" fillId="0" borderId="20" xfId="0" applyBorder="1" applyAlignment="1"/>
    <xf numFmtId="0" fontId="0" fillId="0" borderId="16" xfId="0" applyFill="1" applyBorder="1" applyAlignment="1"/>
    <xf numFmtId="0" fontId="0" fillId="0" borderId="21" xfId="0" applyFill="1" applyBorder="1" applyAlignment="1"/>
    <xf numFmtId="0" fontId="0" fillId="0" borderId="0" xfId="0" applyFill="1" applyBorder="1" applyAlignment="1">
      <alignment horizontal="left"/>
    </xf>
    <xf numFmtId="0" fontId="0" fillId="0" borderId="16" xfId="0" applyBorder="1"/>
    <xf numFmtId="0" fontId="15" fillId="14" borderId="0" xfId="0" applyFont="1" applyFill="1" applyBorder="1" applyAlignment="1">
      <alignment horizontal="center" vertical="center" readingOrder="1"/>
    </xf>
    <xf numFmtId="0" fontId="12" fillId="0" borderId="0" xfId="0" applyFont="1" applyAlignment="1"/>
    <xf numFmtId="0" fontId="17" fillId="0" borderId="0" xfId="0" applyFont="1" applyFill="1"/>
    <xf numFmtId="0" fontId="12" fillId="11" borderId="1" xfId="0" applyFont="1" applyFill="1" applyBorder="1"/>
    <xf numFmtId="0" fontId="12" fillId="11" borderId="2" xfId="0" applyFont="1" applyFill="1" applyBorder="1"/>
    <xf numFmtId="0" fontId="12" fillId="11" borderId="3" xfId="0" applyFont="1" applyFill="1" applyBorder="1" applyAlignment="1">
      <alignment horizontal="center"/>
    </xf>
    <xf numFmtId="0" fontId="12" fillId="11" borderId="8" xfId="0" applyFont="1" applyFill="1" applyBorder="1"/>
    <xf numFmtId="0" fontId="12" fillId="11" borderId="0" xfId="0" applyFont="1" applyFill="1" applyBorder="1"/>
    <xf numFmtId="0" fontId="12" fillId="11" borderId="9" xfId="0" applyFont="1" applyFill="1" applyBorder="1" applyAlignment="1">
      <alignment horizontal="center"/>
    </xf>
    <xf numFmtId="164" fontId="12" fillId="11" borderId="9" xfId="0" applyNumberFormat="1" applyFont="1" applyFill="1" applyBorder="1" applyAlignment="1">
      <alignment horizontal="center"/>
    </xf>
    <xf numFmtId="0" fontId="12" fillId="11" borderId="10" xfId="0" applyFont="1" applyFill="1" applyBorder="1"/>
    <xf numFmtId="0" fontId="12" fillId="11" borderId="4" xfId="0" applyFont="1" applyFill="1" applyBorder="1"/>
    <xf numFmtId="0" fontId="12" fillId="11" borderId="11" xfId="0" applyFont="1" applyFill="1" applyBorder="1" applyAlignment="1">
      <alignment horizontal="center"/>
    </xf>
    <xf numFmtId="0" fontId="18" fillId="13" borderId="5" xfId="0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13" borderId="5" xfId="0" applyFont="1" applyFill="1" applyBorder="1" applyAlignment="1">
      <alignment horizontal="center"/>
    </xf>
    <xf numFmtId="0" fontId="12" fillId="13" borderId="0" xfId="0" applyFont="1" applyFill="1" applyBorder="1" applyAlignment="1">
      <alignment horizontal="center"/>
    </xf>
    <xf numFmtId="0" fontId="12" fillId="13" borderId="14" xfId="0" applyFont="1" applyFill="1" applyBorder="1" applyAlignment="1">
      <alignment horizontal="center"/>
    </xf>
    <xf numFmtId="164" fontId="12" fillId="0" borderId="0" xfId="0" applyNumberFormat="1" applyFont="1"/>
    <xf numFmtId="0" fontId="12" fillId="13" borderId="15" xfId="0" applyFont="1" applyFill="1" applyBorder="1" applyAlignment="1">
      <alignment horizontal="center"/>
    </xf>
    <xf numFmtId="0" fontId="12" fillId="13" borderId="4" xfId="0" applyFont="1" applyFill="1" applyBorder="1" applyAlignment="1">
      <alignment horizontal="center"/>
    </xf>
    <xf numFmtId="0" fontId="12" fillId="0" borderId="0" xfId="0" applyFont="1" applyBorder="1"/>
    <xf numFmtId="0" fontId="18" fillId="13" borderId="16" xfId="0" applyFont="1" applyFill="1" applyBorder="1" applyAlignment="1">
      <alignment horizontal="center"/>
    </xf>
    <xf numFmtId="0" fontId="18" fillId="13" borderId="19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 wrapText="1"/>
    </xf>
    <xf numFmtId="0" fontId="16" fillId="14" borderId="19" xfId="0" applyFont="1" applyFill="1" applyBorder="1" applyAlignment="1">
      <alignment horizontal="center" wrapText="1"/>
    </xf>
    <xf numFmtId="0" fontId="15" fillId="3" borderId="14" xfId="0" applyFont="1" applyFill="1" applyBorder="1" applyAlignment="1">
      <alignment horizontal="center" vertical="center" readingOrder="1"/>
    </xf>
    <xf numFmtId="0" fontId="15" fillId="3" borderId="15" xfId="0" applyFont="1" applyFill="1" applyBorder="1" applyAlignment="1">
      <alignment horizontal="center" vertical="center" readingOrder="1"/>
    </xf>
    <xf numFmtId="0" fontId="12" fillId="0" borderId="0" xfId="0" applyFont="1" applyFill="1"/>
    <xf numFmtId="0" fontId="17" fillId="0" borderId="6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20" fillId="9" borderId="12" xfId="0" applyFont="1" applyFill="1" applyBorder="1"/>
    <xf numFmtId="0" fontId="20" fillId="9" borderId="13" xfId="0" applyFont="1" applyFill="1" applyBorder="1"/>
    <xf numFmtId="0" fontId="12" fillId="0" borderId="3" xfId="0" applyFont="1" applyBorder="1"/>
    <xf numFmtId="0" fontId="12" fillId="10" borderId="1" xfId="0" applyFont="1" applyFill="1" applyBorder="1" applyAlignment="1">
      <alignment horizontal="center"/>
    </xf>
    <xf numFmtId="2" fontId="12" fillId="10" borderId="5" xfId="0" applyNumberFormat="1" applyFont="1" applyFill="1" applyBorder="1" applyAlignment="1">
      <alignment horizontal="center"/>
    </xf>
    <xf numFmtId="0" fontId="12" fillId="10" borderId="3" xfId="0" applyFont="1" applyFill="1" applyBorder="1"/>
    <xf numFmtId="0" fontId="12" fillId="0" borderId="0" xfId="0" applyFont="1" applyAlignment="1">
      <alignment horizontal="left"/>
    </xf>
    <xf numFmtId="0" fontId="12" fillId="10" borderId="5" xfId="0" applyFont="1" applyFill="1" applyBorder="1"/>
    <xf numFmtId="0" fontId="20" fillId="9" borderId="17" xfId="0" applyFont="1" applyFill="1" applyBorder="1" applyAlignment="1">
      <alignment horizontal="center"/>
    </xf>
    <xf numFmtId="0" fontId="20" fillId="9" borderId="18" xfId="0" applyFont="1" applyFill="1" applyBorder="1" applyAlignment="1">
      <alignment horizontal="center"/>
    </xf>
    <xf numFmtId="0" fontId="12" fillId="0" borderId="19" xfId="0" applyFont="1" applyBorder="1" applyAlignment="1">
      <alignment horizontal="left"/>
    </xf>
    <xf numFmtId="0" fontId="12" fillId="0" borderId="16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6" xfId="0" applyFont="1" applyBorder="1" applyAlignment="1">
      <alignment horizontal="left"/>
    </xf>
    <xf numFmtId="2" fontId="12" fillId="10" borderId="14" xfId="0" applyNumberFormat="1" applyFont="1" applyFill="1" applyBorder="1" applyAlignment="1">
      <alignment horizontal="center"/>
    </xf>
    <xf numFmtId="2" fontId="12" fillId="10" borderId="9" xfId="0" applyNumberFormat="1" applyFont="1" applyFill="1" applyBorder="1" applyAlignment="1">
      <alignment horizontal="center"/>
    </xf>
    <xf numFmtId="1" fontId="12" fillId="10" borderId="14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/>
    <xf numFmtId="1" fontId="12" fillId="10" borderId="9" xfId="0" applyNumberFormat="1" applyFont="1" applyFill="1" applyBorder="1" applyAlignment="1">
      <alignment horizontal="center"/>
    </xf>
    <xf numFmtId="0" fontId="12" fillId="0" borderId="14" xfId="0" applyFont="1" applyBorder="1"/>
    <xf numFmtId="0" fontId="12" fillId="13" borderId="1" xfId="0" applyFont="1" applyFill="1" applyBorder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5" xfId="0" applyFont="1" applyBorder="1"/>
    <xf numFmtId="2" fontId="12" fillId="10" borderId="15" xfId="0" applyNumberFormat="1" applyFont="1" applyFill="1" applyBorder="1" applyAlignment="1">
      <alignment horizontal="center"/>
    </xf>
    <xf numFmtId="0" fontId="12" fillId="13" borderId="10" xfId="0" applyFont="1" applyFill="1" applyBorder="1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68" fontId="12" fillId="10" borderId="5" xfId="0" applyNumberFormat="1" applyFont="1" applyFill="1" applyBorder="1" applyAlignment="1">
      <alignment horizontal="center"/>
    </xf>
    <xf numFmtId="0" fontId="12" fillId="0" borderId="16" xfId="0" applyFont="1" applyBorder="1" applyAlignment="1"/>
    <xf numFmtId="0" fontId="12" fillId="0" borderId="20" xfId="0" applyFont="1" applyBorder="1" applyAlignment="1"/>
    <xf numFmtId="0" fontId="12" fillId="0" borderId="16" xfId="0" applyFont="1" applyFill="1" applyBorder="1" applyAlignment="1"/>
    <xf numFmtId="0" fontId="12" fillId="0" borderId="21" xfId="0" applyFont="1" applyFill="1" applyBorder="1" applyAlignment="1"/>
    <xf numFmtId="0" fontId="12" fillId="0" borderId="9" xfId="0" applyFont="1" applyBorder="1"/>
    <xf numFmtId="0" fontId="12" fillId="0" borderId="11" xfId="0" applyFont="1" applyBorder="1"/>
    <xf numFmtId="0" fontId="12" fillId="0" borderId="0" xfId="0" applyFont="1" applyFill="1" applyBorder="1" applyAlignment="1">
      <alignment horizontal="left"/>
    </xf>
    <xf numFmtId="0" fontId="22" fillId="0" borderId="0" xfId="17" applyFont="1"/>
    <xf numFmtId="0" fontId="23" fillId="0" borderId="0" xfId="17" applyFont="1"/>
    <xf numFmtId="0" fontId="24" fillId="14" borderId="0" xfId="0" applyFont="1" applyFill="1"/>
    <xf numFmtId="0" fontId="16" fillId="14" borderId="0" xfId="0" applyFont="1" applyFill="1"/>
  </cellXfs>
  <cellStyles count="18">
    <cellStyle name="blue" xfId="1"/>
    <cellStyle name="bluecenteraccrossselection" xfId="2"/>
    <cellStyle name="Currency 2" xfId="3"/>
    <cellStyle name="Currency Round to thousands" xfId="4"/>
    <cellStyle name="DarkBlueLabel" xfId="14"/>
    <cellStyle name="Four-Digit Year" xfId="5"/>
    <cellStyle name="Hyperlink" xfId="17" builtinId="8"/>
    <cellStyle name="Hyperlink 2" xfId="6"/>
    <cellStyle name="LightYellowLabelCentered" xfId="15"/>
    <cellStyle name="Normal" xfId="0" builtinId="0"/>
    <cellStyle name="Normal 2" xfId="7"/>
    <cellStyle name="Normal 2 2" xfId="13"/>
    <cellStyle name="Percent 2" xfId="8"/>
    <cellStyle name="Rad" xfId="9"/>
    <cellStyle name="redcenteraccrossselection" xfId="10"/>
    <cellStyle name="Wrap Text" xfId="11"/>
    <cellStyle name="yellowcenteraccrossselection" xfId="12"/>
    <cellStyle name="YellowCenterAcrossSelection" xfId="16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'6.HistOgive'!$P$14</c:f>
          <c:strCache>
            <c:ptCount val="1"/>
            <c:pt idx="0">
              <c:v>Mean = 32054 CV =  0.69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'6.HistOgive'!$M$4:$M$12</c:f>
              <c:strCache>
                <c:ptCount val="9"/>
                <c:pt idx="0">
                  <c:v>From 0 To 10000</c:v>
                </c:pt>
                <c:pt idx="1">
                  <c:v>From 10000 To 20000</c:v>
                </c:pt>
                <c:pt idx="2">
                  <c:v>From 20000 To 30000</c:v>
                </c:pt>
                <c:pt idx="3">
                  <c:v>From 30000 To 40000</c:v>
                </c:pt>
                <c:pt idx="4">
                  <c:v>From 40000 To 50000</c:v>
                </c:pt>
                <c:pt idx="5">
                  <c:v>From 50000 To 60000</c:v>
                </c:pt>
                <c:pt idx="6">
                  <c:v>From 60000 To 70000</c:v>
                </c:pt>
                <c:pt idx="7">
                  <c:v>From 70000 To 80000</c:v>
                </c:pt>
                <c:pt idx="8">
                  <c:v>From 80000 To 90000</c:v>
                </c:pt>
              </c:strCache>
            </c:strRef>
          </c:cat>
          <c:val>
            <c:numRef>
              <c:f>'6.HistOgive'!$O$4:$O$12</c:f>
              <c:numCache>
                <c:formatCode>General</c:formatCode>
                <c:ptCount val="9"/>
                <c:pt idx="0">
                  <c:v>21</c:v>
                </c:pt>
                <c:pt idx="1">
                  <c:v>16</c:v>
                </c:pt>
                <c:pt idx="2">
                  <c:v>20</c:v>
                </c:pt>
                <c:pt idx="3">
                  <c:v>11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3-4DF8-8F98-248FCAE71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723639240"/>
        <c:axId val="723639632"/>
      </c:barChart>
      <c:lineChart>
        <c:grouping val="stacked"/>
        <c:varyColors val="0"/>
        <c:ser>
          <c:idx val="1"/>
          <c:order val="1"/>
          <c:tx>
            <c:strRef>
              <c:f>'6.HistOgive'!$Q$3</c:f>
              <c:strCache>
                <c:ptCount val="1"/>
                <c:pt idx="0">
                  <c:v>CumFreq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'6.HistOgive'!$M$4:$M$12</c:f>
              <c:strCache>
                <c:ptCount val="9"/>
                <c:pt idx="0">
                  <c:v>From 0 To 10000</c:v>
                </c:pt>
                <c:pt idx="1">
                  <c:v>From 10000 To 20000</c:v>
                </c:pt>
                <c:pt idx="2">
                  <c:v>From 20000 To 30000</c:v>
                </c:pt>
                <c:pt idx="3">
                  <c:v>From 30000 To 40000</c:v>
                </c:pt>
                <c:pt idx="4">
                  <c:v>From 40000 To 50000</c:v>
                </c:pt>
                <c:pt idx="5">
                  <c:v>From 50000 To 60000</c:v>
                </c:pt>
                <c:pt idx="6">
                  <c:v>From 60000 To 70000</c:v>
                </c:pt>
                <c:pt idx="7">
                  <c:v>From 70000 To 80000</c:v>
                </c:pt>
                <c:pt idx="8">
                  <c:v>From 80000 To 90000</c:v>
                </c:pt>
              </c:strCache>
            </c:strRef>
          </c:cat>
          <c:val>
            <c:numRef>
              <c:f>'6.HistOgive'!$Q$4:$Q$12</c:f>
              <c:numCache>
                <c:formatCode>General</c:formatCode>
                <c:ptCount val="9"/>
                <c:pt idx="0">
                  <c:v>0.21</c:v>
                </c:pt>
                <c:pt idx="1">
                  <c:v>0.37</c:v>
                </c:pt>
                <c:pt idx="2">
                  <c:v>0.56999999999999995</c:v>
                </c:pt>
                <c:pt idx="3">
                  <c:v>0.68</c:v>
                </c:pt>
                <c:pt idx="4">
                  <c:v>0.76</c:v>
                </c:pt>
                <c:pt idx="5">
                  <c:v>0.85</c:v>
                </c:pt>
                <c:pt idx="6">
                  <c:v>0.94</c:v>
                </c:pt>
                <c:pt idx="7">
                  <c:v>0.98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3-4DF8-8F98-248FCAE71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640416"/>
        <c:axId val="723640024"/>
      </c:lineChart>
      <c:catAx>
        <c:axId val="72363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639632"/>
        <c:crosses val="autoZero"/>
        <c:auto val="1"/>
        <c:lblAlgn val="ctr"/>
        <c:lblOffset val="100"/>
        <c:noMultiLvlLbl val="0"/>
      </c:catAx>
      <c:valAx>
        <c:axId val="72363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639240"/>
        <c:crosses val="autoZero"/>
        <c:crossBetween val="between"/>
      </c:valAx>
      <c:valAx>
        <c:axId val="72364002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640416"/>
        <c:crosses val="max"/>
        <c:crossBetween val="between"/>
      </c:valAx>
      <c:catAx>
        <c:axId val="72364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3640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'7.ChartsRand'!$P$15</c:f>
          <c:strCache>
            <c:ptCount val="1"/>
            <c:pt idx="0">
              <c:v>Mean = 37973 CV =  0.6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'7.ChartsRand'!$M$4:$M$14</c:f>
              <c:strCache>
                <c:ptCount val="11"/>
                <c:pt idx="0">
                  <c:v>0 To 10000</c:v>
                </c:pt>
                <c:pt idx="1">
                  <c:v>10000 To 20000</c:v>
                </c:pt>
                <c:pt idx="2">
                  <c:v>20000 To 30000</c:v>
                </c:pt>
                <c:pt idx="3">
                  <c:v>30000 To 40000</c:v>
                </c:pt>
                <c:pt idx="4">
                  <c:v>40000 To 50000</c:v>
                </c:pt>
                <c:pt idx="5">
                  <c:v>50000 To 60000</c:v>
                </c:pt>
                <c:pt idx="6">
                  <c:v>60000 To 70000</c:v>
                </c:pt>
                <c:pt idx="7">
                  <c:v>70000 To 80000</c:v>
                </c:pt>
                <c:pt idx="8">
                  <c:v>80000 To 90000</c:v>
                </c:pt>
                <c:pt idx="9">
                  <c:v>90000 To 100000</c:v>
                </c:pt>
                <c:pt idx="10">
                  <c:v>100000 To 110000</c:v>
                </c:pt>
              </c:strCache>
            </c:strRef>
          </c:cat>
          <c:val>
            <c:numRef>
              <c:f>'7.ChartsRand'!$O$4:$O$14</c:f>
              <c:numCache>
                <c:formatCode>General</c:formatCode>
                <c:ptCount val="11"/>
                <c:pt idx="0">
                  <c:v>16</c:v>
                </c:pt>
                <c:pt idx="1">
                  <c:v>10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12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6-478B-9E4B-2905F5D1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723641200"/>
        <c:axId val="723641592"/>
      </c:barChart>
      <c:lineChart>
        <c:grouping val="stacked"/>
        <c:varyColors val="0"/>
        <c:ser>
          <c:idx val="1"/>
          <c:order val="1"/>
          <c:tx>
            <c:strRef>
              <c:f>'7.ChartsRand'!$Q$3</c:f>
              <c:strCache>
                <c:ptCount val="1"/>
                <c:pt idx="0">
                  <c:v>CumFreq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'7.ChartsRand'!$M$4:$M$14</c:f>
              <c:strCache>
                <c:ptCount val="11"/>
                <c:pt idx="0">
                  <c:v>0 To 10000</c:v>
                </c:pt>
                <c:pt idx="1">
                  <c:v>10000 To 20000</c:v>
                </c:pt>
                <c:pt idx="2">
                  <c:v>20000 To 30000</c:v>
                </c:pt>
                <c:pt idx="3">
                  <c:v>30000 To 40000</c:v>
                </c:pt>
                <c:pt idx="4">
                  <c:v>40000 To 50000</c:v>
                </c:pt>
                <c:pt idx="5">
                  <c:v>50000 To 60000</c:v>
                </c:pt>
                <c:pt idx="6">
                  <c:v>60000 To 70000</c:v>
                </c:pt>
                <c:pt idx="7">
                  <c:v>70000 To 80000</c:v>
                </c:pt>
                <c:pt idx="8">
                  <c:v>80000 To 90000</c:v>
                </c:pt>
                <c:pt idx="9">
                  <c:v>90000 To 100000</c:v>
                </c:pt>
                <c:pt idx="10">
                  <c:v>100000 To 110000</c:v>
                </c:pt>
              </c:strCache>
            </c:strRef>
          </c:cat>
          <c:val>
            <c:numRef>
              <c:f>'7.ChartsRand'!$Q$4:$Q$14</c:f>
              <c:numCache>
                <c:formatCode>General</c:formatCode>
                <c:ptCount val="11"/>
                <c:pt idx="0">
                  <c:v>0.16</c:v>
                </c:pt>
                <c:pt idx="1">
                  <c:v>0.26</c:v>
                </c:pt>
                <c:pt idx="2">
                  <c:v>0.42</c:v>
                </c:pt>
                <c:pt idx="3">
                  <c:v>0.56999999999999995</c:v>
                </c:pt>
                <c:pt idx="4">
                  <c:v>0.71</c:v>
                </c:pt>
                <c:pt idx="5">
                  <c:v>0.83</c:v>
                </c:pt>
                <c:pt idx="6">
                  <c:v>0.91</c:v>
                </c:pt>
                <c:pt idx="7">
                  <c:v>0.96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6-478B-9E4B-2905F5D12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3642376"/>
        <c:axId val="723641984"/>
      </c:lineChart>
      <c:catAx>
        <c:axId val="7236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641592"/>
        <c:crosses val="autoZero"/>
        <c:auto val="1"/>
        <c:lblAlgn val="ctr"/>
        <c:lblOffset val="100"/>
        <c:noMultiLvlLbl val="0"/>
      </c:catAx>
      <c:valAx>
        <c:axId val="723641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641200"/>
        <c:crosses val="autoZero"/>
        <c:crossBetween val="between"/>
      </c:valAx>
      <c:valAx>
        <c:axId val="7236419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642376"/>
        <c:crosses val="max"/>
        <c:crossBetween val="between"/>
      </c:valAx>
      <c:catAx>
        <c:axId val="723642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3641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64478</xdr:colOff>
      <xdr:row>14</xdr:row>
      <xdr:rowOff>153866</xdr:rowOff>
    </xdr:from>
    <xdr:to>
      <xdr:col>13</xdr:col>
      <xdr:colOff>167893</xdr:colOff>
      <xdr:row>28</xdr:row>
      <xdr:rowOff>61339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54011</xdr:colOff>
      <xdr:row>21</xdr:row>
      <xdr:rowOff>111998</xdr:rowOff>
    </xdr:from>
    <xdr:to>
      <xdr:col>11</xdr:col>
      <xdr:colOff>63223</xdr:colOff>
      <xdr:row>35</xdr:row>
      <xdr:rowOff>40404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kprgEigJO1g&amp;t=620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V103"/>
  <sheetViews>
    <sheetView showGridLines="0" tabSelected="1" zoomScale="75" zoomScaleNormal="75" workbookViewId="0">
      <selection activeCell="J8" sqref="J8"/>
    </sheetView>
  </sheetViews>
  <sheetFormatPr defaultColWidth="9.109375" defaultRowHeight="14.4" x14ac:dyDescent="0.3"/>
  <cols>
    <col min="1" max="2" width="9.33203125" style="14" customWidth="1"/>
    <col min="3" max="3" width="6" style="14" customWidth="1"/>
    <col min="4" max="4" width="9.33203125" style="14" customWidth="1"/>
    <col min="5" max="5" width="6.109375" style="14" hidden="1" customWidth="1"/>
    <col min="6" max="6" width="14.33203125" style="14" customWidth="1"/>
    <col min="7" max="7" width="12.44140625" style="14" customWidth="1"/>
    <col min="8" max="8" width="12.88671875" style="14" bestFit="1" customWidth="1"/>
    <col min="9" max="9" width="30.6640625" style="14" customWidth="1"/>
    <col min="10" max="10" width="10.5546875" style="14" bestFit="1" customWidth="1"/>
    <col min="11" max="11" width="12.5546875" style="14" customWidth="1"/>
    <col min="12" max="13" width="13.5546875" style="14" customWidth="1"/>
    <col min="14" max="14" width="5.6640625" style="15" customWidth="1"/>
    <col min="15" max="15" width="4.5546875" style="14" customWidth="1"/>
    <col min="16" max="16" width="3.88671875" style="14" customWidth="1"/>
    <col min="17" max="17" width="7.109375" style="14" customWidth="1"/>
    <col min="18" max="18" width="6.33203125" style="14" customWidth="1"/>
    <col min="19" max="19" width="5.109375" style="14" customWidth="1"/>
    <col min="20" max="20" width="6" style="14" customWidth="1"/>
    <col min="21" max="16384" width="9.109375" style="14"/>
  </cols>
  <sheetData>
    <row r="1" spans="1:22" ht="21" x14ac:dyDescent="0.4">
      <c r="A1" s="136" t="s">
        <v>27</v>
      </c>
      <c r="B1" s="137"/>
      <c r="C1" s="137"/>
      <c r="D1" s="137"/>
      <c r="E1" s="137"/>
      <c r="F1" s="137"/>
    </row>
    <row r="2" spans="1:22" ht="24" thickBot="1" x14ac:dyDescent="0.5">
      <c r="A2" s="135" t="s">
        <v>28</v>
      </c>
      <c r="F2" s="134"/>
    </row>
    <row r="3" spans="1:22" ht="15.75" customHeight="1" thickBot="1" x14ac:dyDescent="0.35">
      <c r="A3" s="84" t="s">
        <v>15</v>
      </c>
      <c r="B3" s="83" t="s">
        <v>16</v>
      </c>
      <c r="C3" s="60"/>
      <c r="N3" s="14"/>
    </row>
    <row r="4" spans="1:22" ht="16.5" x14ac:dyDescent="0.3">
      <c r="A4" s="58">
        <f ca="1">INT(1000*RAND()*ROUND(CHOOSE(RANDBETWEEN(1,3),_xlfn.NORM.INV(RAND(),88,7),_xlfn.NORM.INV(RAND(),75,5),_xlfn.NORM.INV(RAND(),60,10)),0))</f>
        <v>41558</v>
      </c>
      <c r="B4" s="85">
        <v>42285</v>
      </c>
      <c r="D4" s="61" t="s">
        <v>11</v>
      </c>
      <c r="E4" s="62"/>
      <c r="F4" s="63">
        <f>COUNT(B4:B103)</f>
        <v>100</v>
      </c>
      <c r="N4" s="14"/>
    </row>
    <row r="5" spans="1:22" ht="16.5" x14ac:dyDescent="0.3">
      <c r="A5" s="58">
        <f t="shared" ref="A5:A68" ca="1" si="0">INT(1000*RAND()*ROUND(CHOOSE(RANDBETWEEN(1,3),_xlfn.NORM.INV(RAND(),88,7),_xlfn.NORM.INV(RAND(),75,5),_xlfn.NORM.INV(RAND(),60,10)),0))</f>
        <v>77112</v>
      </c>
      <c r="B5" s="85">
        <v>67472</v>
      </c>
      <c r="D5" s="64" t="s">
        <v>3</v>
      </c>
      <c r="E5" s="65"/>
      <c r="F5" s="66">
        <f>MIN($B$4:$B$96)</f>
        <v>1009</v>
      </c>
      <c r="N5" s="14"/>
    </row>
    <row r="6" spans="1:22" ht="16.5" x14ac:dyDescent="0.3">
      <c r="A6" s="58">
        <f t="shared" ca="1" si="0"/>
        <v>47330</v>
      </c>
      <c r="B6" s="85">
        <v>46901</v>
      </c>
      <c r="D6" s="64" t="s">
        <v>2</v>
      </c>
      <c r="E6" s="65"/>
      <c r="F6" s="66">
        <f>MAX($B$4:$B$96)</f>
        <v>84014</v>
      </c>
      <c r="N6" s="14"/>
    </row>
    <row r="7" spans="1:22" ht="16.5" x14ac:dyDescent="0.3">
      <c r="A7" s="58">
        <f t="shared" ca="1" si="0"/>
        <v>44947</v>
      </c>
      <c r="B7" s="85">
        <v>60678</v>
      </c>
      <c r="D7" s="64" t="s">
        <v>0</v>
      </c>
      <c r="E7" s="65"/>
      <c r="F7" s="67">
        <f>ROUND(AVERAGE($B$4:$B$96),2)</f>
        <v>32054.31</v>
      </c>
      <c r="G7" s="14" t="s">
        <v>17</v>
      </c>
      <c r="N7" s="14"/>
    </row>
    <row r="8" spans="1:22" ht="16.5" x14ac:dyDescent="0.3">
      <c r="A8" s="58">
        <f t="shared" ca="1" si="0"/>
        <v>38015</v>
      </c>
      <c r="B8" s="85">
        <v>24544</v>
      </c>
      <c r="D8" s="64" t="s">
        <v>1</v>
      </c>
      <c r="E8" s="65"/>
      <c r="F8" s="66">
        <f>MEDIAN($B$4:$B$96)</f>
        <v>28045</v>
      </c>
      <c r="G8" s="14" t="s">
        <v>18</v>
      </c>
      <c r="N8" s="14"/>
    </row>
    <row r="9" spans="1:22" ht="16.5" x14ac:dyDescent="0.3">
      <c r="A9" s="58">
        <f t="shared" ca="1" si="0"/>
        <v>10404</v>
      </c>
      <c r="B9" s="85">
        <v>10713</v>
      </c>
      <c r="D9" s="64" t="s">
        <v>5</v>
      </c>
      <c r="E9" s="65"/>
      <c r="F9" s="66">
        <f>F6-F5</f>
        <v>83005</v>
      </c>
      <c r="G9" s="14" t="s">
        <v>19</v>
      </c>
      <c r="N9" s="14"/>
      <c r="R9" s="15"/>
      <c r="S9" s="15"/>
      <c r="T9" s="15"/>
      <c r="U9" s="15"/>
      <c r="V9" s="15"/>
    </row>
    <row r="10" spans="1:22" ht="17.25" thickBot="1" x14ac:dyDescent="0.35">
      <c r="A10" s="58">
        <f t="shared" ca="1" si="0"/>
        <v>48634</v>
      </c>
      <c r="B10" s="85">
        <v>1803</v>
      </c>
      <c r="D10" s="68" t="s">
        <v>4</v>
      </c>
      <c r="E10" s="69"/>
      <c r="F10" s="70">
        <f>COUNT(B4:B103)</f>
        <v>100</v>
      </c>
      <c r="G10" s="14" t="s">
        <v>20</v>
      </c>
      <c r="N10" s="14"/>
    </row>
    <row r="11" spans="1:22" ht="18.75" thickBot="1" x14ac:dyDescent="0.35">
      <c r="A11" s="58">
        <f t="shared" ca="1" si="0"/>
        <v>65538</v>
      </c>
      <c r="B11" s="85">
        <v>31659</v>
      </c>
      <c r="F11" s="81" t="s">
        <v>13</v>
      </c>
      <c r="G11" s="82" t="s">
        <v>8</v>
      </c>
      <c r="H11" s="81" t="s">
        <v>26</v>
      </c>
      <c r="N11" s="14"/>
    </row>
    <row r="12" spans="1:22" ht="16.5" x14ac:dyDescent="0.3">
      <c r="A12" s="58">
        <f t="shared" ca="1" si="0"/>
        <v>16025</v>
      </c>
      <c r="B12" s="85">
        <v>45655</v>
      </c>
      <c r="E12" s="73"/>
      <c r="F12" s="76" t="str">
        <f>IF(H12&lt;$F$10,"Continue","Stop")</f>
        <v>Continue</v>
      </c>
      <c r="G12" s="75">
        <v>4</v>
      </c>
      <c r="H12" s="76">
        <f>2^G12</f>
        <v>16</v>
      </c>
      <c r="I12" s="14" t="str">
        <f ca="1">_xlfn.FORMULATEXT(F12)</f>
        <v>=IF(H12&lt;$F$10,"Continue","Stop")</v>
      </c>
      <c r="N12" s="14"/>
    </row>
    <row r="13" spans="1:22" ht="16.5" x14ac:dyDescent="0.3">
      <c r="A13" s="58">
        <f t="shared" ca="1" si="0"/>
        <v>1581</v>
      </c>
      <c r="B13" s="85">
        <v>20628</v>
      </c>
      <c r="E13" s="73"/>
      <c r="F13" s="76" t="str">
        <f t="shared" ref="F13:F18" si="1">IF(H13&lt;$F$10,"Continue","Stop")</f>
        <v>Continue</v>
      </c>
      <c r="G13" s="75">
        <v>5</v>
      </c>
      <c r="H13" s="76">
        <f t="shared" ref="H13:H18" si="2">2^G13</f>
        <v>32</v>
      </c>
      <c r="N13" s="14"/>
      <c r="Q13" s="77"/>
      <c r="R13" s="77"/>
    </row>
    <row r="14" spans="1:22" ht="16.5" x14ac:dyDescent="0.3">
      <c r="A14" s="58">
        <f t="shared" ca="1" si="0"/>
        <v>33172</v>
      </c>
      <c r="B14" s="85">
        <v>17786</v>
      </c>
      <c r="E14" s="73"/>
      <c r="F14" s="76" t="str">
        <f t="shared" si="1"/>
        <v>Continue</v>
      </c>
      <c r="G14" s="75">
        <v>6</v>
      </c>
      <c r="H14" s="76">
        <f t="shared" si="2"/>
        <v>64</v>
      </c>
      <c r="N14" s="14"/>
    </row>
    <row r="15" spans="1:22" ht="16.5" x14ac:dyDescent="0.3">
      <c r="A15" s="58">
        <f t="shared" ca="1" si="0"/>
        <v>12258</v>
      </c>
      <c r="B15" s="85">
        <v>28311</v>
      </c>
      <c r="E15" s="73"/>
      <c r="F15" s="76" t="str">
        <f t="shared" si="1"/>
        <v>Stop</v>
      </c>
      <c r="G15" s="75">
        <v>7</v>
      </c>
      <c r="H15" s="76">
        <f t="shared" si="2"/>
        <v>128</v>
      </c>
      <c r="N15" s="14"/>
    </row>
    <row r="16" spans="1:22" ht="16.5" x14ac:dyDescent="0.3">
      <c r="A16" s="58">
        <f t="shared" ca="1" si="0"/>
        <v>53443</v>
      </c>
      <c r="B16" s="85">
        <v>29426</v>
      </c>
      <c r="E16" s="73"/>
      <c r="F16" s="76" t="str">
        <f t="shared" si="1"/>
        <v>Stop</v>
      </c>
      <c r="G16" s="75">
        <v>8</v>
      </c>
      <c r="H16" s="76">
        <f t="shared" si="2"/>
        <v>256</v>
      </c>
      <c r="N16" s="14"/>
    </row>
    <row r="17" spans="1:14" ht="16.5" x14ac:dyDescent="0.3">
      <c r="A17" s="58">
        <f t="shared" ca="1" si="0"/>
        <v>5323</v>
      </c>
      <c r="B17" s="85">
        <v>7451</v>
      </c>
      <c r="E17" s="73"/>
      <c r="F17" s="76" t="str">
        <f t="shared" si="1"/>
        <v>Stop</v>
      </c>
      <c r="G17" s="75">
        <v>9</v>
      </c>
      <c r="H17" s="76">
        <f t="shared" si="2"/>
        <v>512</v>
      </c>
      <c r="N17" s="14"/>
    </row>
    <row r="18" spans="1:14" ht="17.25" thickBot="1" x14ac:dyDescent="0.35">
      <c r="A18" s="58">
        <f t="shared" ca="1" si="0"/>
        <v>38963</v>
      </c>
      <c r="B18" s="85">
        <v>1059</v>
      </c>
      <c r="E18" s="73"/>
      <c r="F18" s="78" t="str">
        <f t="shared" si="1"/>
        <v>Stop</v>
      </c>
      <c r="G18" s="79">
        <v>10</v>
      </c>
      <c r="H18" s="78">
        <f t="shared" si="2"/>
        <v>1024</v>
      </c>
      <c r="N18" s="14"/>
    </row>
    <row r="19" spans="1:14" ht="16.5" x14ac:dyDescent="0.3">
      <c r="A19" s="58">
        <f t="shared" ca="1" si="0"/>
        <v>73601</v>
      </c>
      <c r="B19" s="85">
        <v>5439</v>
      </c>
      <c r="E19" s="73"/>
      <c r="N19" s="14"/>
    </row>
    <row r="20" spans="1:14" ht="16.5" x14ac:dyDescent="0.3">
      <c r="A20" s="58">
        <f t="shared" ca="1" si="0"/>
        <v>51765</v>
      </c>
      <c r="B20" s="85">
        <v>14393</v>
      </c>
      <c r="N20" s="14"/>
    </row>
    <row r="21" spans="1:14" ht="16.5" x14ac:dyDescent="0.3">
      <c r="A21" s="58">
        <f t="shared" ca="1" si="0"/>
        <v>38536</v>
      </c>
      <c r="B21" s="85">
        <v>84014</v>
      </c>
      <c r="N21" s="14"/>
    </row>
    <row r="22" spans="1:14" ht="16.5" x14ac:dyDescent="0.3">
      <c r="A22" s="58">
        <f t="shared" ca="1" si="0"/>
        <v>52813</v>
      </c>
      <c r="B22" s="85">
        <v>23544</v>
      </c>
      <c r="N22" s="14"/>
    </row>
    <row r="23" spans="1:14" ht="16.5" customHeight="1" x14ac:dyDescent="0.3">
      <c r="A23" s="58">
        <f t="shared" ca="1" si="0"/>
        <v>54203</v>
      </c>
      <c r="B23" s="85">
        <v>8302</v>
      </c>
      <c r="N23" s="14"/>
    </row>
    <row r="24" spans="1:14" ht="16.5" x14ac:dyDescent="0.3">
      <c r="A24" s="58">
        <f t="shared" ca="1" si="0"/>
        <v>59569</v>
      </c>
      <c r="B24" s="85">
        <v>7326</v>
      </c>
      <c r="N24" s="14"/>
    </row>
    <row r="25" spans="1:14" ht="16.5" x14ac:dyDescent="0.3">
      <c r="A25" s="58">
        <f t="shared" ca="1" si="0"/>
        <v>17069</v>
      </c>
      <c r="B25" s="85">
        <v>6749</v>
      </c>
      <c r="N25" s="14"/>
    </row>
    <row r="26" spans="1:14" ht="16.5" x14ac:dyDescent="0.3">
      <c r="A26" s="58">
        <f t="shared" ca="1" si="0"/>
        <v>54524</v>
      </c>
      <c r="B26" s="85">
        <v>9936</v>
      </c>
      <c r="N26" s="14"/>
    </row>
    <row r="27" spans="1:14" ht="16.5" x14ac:dyDescent="0.3">
      <c r="A27" s="58">
        <f t="shared" ca="1" si="0"/>
        <v>52310</v>
      </c>
      <c r="B27" s="85">
        <v>1009</v>
      </c>
      <c r="N27" s="14"/>
    </row>
    <row r="28" spans="1:14" ht="16.5" x14ac:dyDescent="0.3">
      <c r="A28" s="58">
        <f t="shared" ca="1" si="0"/>
        <v>42813</v>
      </c>
      <c r="B28" s="85">
        <v>48248</v>
      </c>
      <c r="N28" s="14"/>
    </row>
    <row r="29" spans="1:14" ht="16.5" x14ac:dyDescent="0.3">
      <c r="A29" s="58">
        <f t="shared" ca="1" si="0"/>
        <v>39251</v>
      </c>
      <c r="B29" s="85">
        <v>18589</v>
      </c>
      <c r="N29" s="14"/>
    </row>
    <row r="30" spans="1:14" ht="16.5" x14ac:dyDescent="0.3">
      <c r="A30" s="58">
        <f t="shared" ca="1" si="0"/>
        <v>10491</v>
      </c>
      <c r="B30" s="85">
        <v>47963</v>
      </c>
      <c r="N30" s="14"/>
    </row>
    <row r="31" spans="1:14" ht="16.5" x14ac:dyDescent="0.3">
      <c r="A31" s="58">
        <f t="shared" ca="1" si="0"/>
        <v>68697</v>
      </c>
      <c r="B31" s="85">
        <v>22037</v>
      </c>
      <c r="N31" s="14"/>
    </row>
    <row r="32" spans="1:14" ht="15.6" x14ac:dyDescent="0.3">
      <c r="A32" s="58">
        <f t="shared" ca="1" si="0"/>
        <v>35123</v>
      </c>
      <c r="B32" s="85">
        <v>13611</v>
      </c>
      <c r="E32" s="80"/>
      <c r="N32" s="14"/>
    </row>
    <row r="33" spans="1:14" ht="15.6" x14ac:dyDescent="0.3">
      <c r="A33" s="58">
        <f t="shared" ca="1" si="0"/>
        <v>62102</v>
      </c>
      <c r="B33" s="85">
        <v>13401</v>
      </c>
      <c r="N33" s="14"/>
    </row>
    <row r="34" spans="1:14" ht="15.6" x14ac:dyDescent="0.3">
      <c r="A34" s="58">
        <f t="shared" ca="1" si="0"/>
        <v>63213</v>
      </c>
      <c r="B34" s="85">
        <v>69399</v>
      </c>
      <c r="N34" s="14"/>
    </row>
    <row r="35" spans="1:14" ht="15.6" x14ac:dyDescent="0.3">
      <c r="A35" s="58">
        <f t="shared" ca="1" si="0"/>
        <v>62546</v>
      </c>
      <c r="B35" s="85">
        <v>20326</v>
      </c>
      <c r="N35" s="14"/>
    </row>
    <row r="36" spans="1:14" ht="15.6" x14ac:dyDescent="0.3">
      <c r="A36" s="58">
        <f t="shared" ca="1" si="0"/>
        <v>24145</v>
      </c>
      <c r="B36" s="85">
        <v>64651</v>
      </c>
    </row>
    <row r="37" spans="1:14" ht="15.6" x14ac:dyDescent="0.3">
      <c r="A37" s="58">
        <f t="shared" ca="1" si="0"/>
        <v>47685</v>
      </c>
      <c r="B37" s="85">
        <v>35849</v>
      </c>
    </row>
    <row r="38" spans="1:14" ht="15.6" x14ac:dyDescent="0.3">
      <c r="A38" s="58">
        <f t="shared" ca="1" si="0"/>
        <v>21936</v>
      </c>
      <c r="B38" s="85">
        <v>25057</v>
      </c>
    </row>
    <row r="39" spans="1:14" ht="15.6" x14ac:dyDescent="0.3">
      <c r="A39" s="58">
        <f t="shared" ca="1" si="0"/>
        <v>63529</v>
      </c>
      <c r="B39" s="85">
        <v>50809</v>
      </c>
    </row>
    <row r="40" spans="1:14" ht="15.6" x14ac:dyDescent="0.3">
      <c r="A40" s="58">
        <f t="shared" ca="1" si="0"/>
        <v>54275</v>
      </c>
      <c r="B40" s="85">
        <v>36614</v>
      </c>
    </row>
    <row r="41" spans="1:14" ht="15.6" x14ac:dyDescent="0.3">
      <c r="A41" s="58">
        <f t="shared" ca="1" si="0"/>
        <v>27261</v>
      </c>
      <c r="B41" s="85">
        <v>22939</v>
      </c>
    </row>
    <row r="42" spans="1:14" ht="15.6" x14ac:dyDescent="0.3">
      <c r="A42" s="58">
        <f t="shared" ca="1" si="0"/>
        <v>43536</v>
      </c>
      <c r="B42" s="85">
        <v>73090</v>
      </c>
    </row>
    <row r="43" spans="1:14" ht="15.6" x14ac:dyDescent="0.3">
      <c r="A43" s="58">
        <f t="shared" ca="1" si="0"/>
        <v>788</v>
      </c>
      <c r="B43" s="85">
        <v>3742</v>
      </c>
    </row>
    <row r="44" spans="1:14" ht="15.6" x14ac:dyDescent="0.3">
      <c r="A44" s="58">
        <f t="shared" ca="1" si="0"/>
        <v>86789</v>
      </c>
      <c r="B44" s="85">
        <v>32812</v>
      </c>
    </row>
    <row r="45" spans="1:14" ht="15.6" x14ac:dyDescent="0.3">
      <c r="A45" s="58">
        <f t="shared" ca="1" si="0"/>
        <v>86159</v>
      </c>
      <c r="B45" s="85">
        <v>59293</v>
      </c>
    </row>
    <row r="46" spans="1:14" ht="15.6" x14ac:dyDescent="0.3">
      <c r="A46" s="58">
        <f t="shared" ca="1" si="0"/>
        <v>7428</v>
      </c>
      <c r="B46" s="85">
        <v>33165</v>
      </c>
    </row>
    <row r="47" spans="1:14" ht="15.6" x14ac:dyDescent="0.3">
      <c r="A47" s="58">
        <f t="shared" ca="1" si="0"/>
        <v>5834</v>
      </c>
      <c r="B47" s="85">
        <v>18108</v>
      </c>
    </row>
    <row r="48" spans="1:14" ht="15.6" x14ac:dyDescent="0.3">
      <c r="A48" s="58">
        <f t="shared" ca="1" si="0"/>
        <v>7159</v>
      </c>
      <c r="B48" s="85">
        <v>17076</v>
      </c>
    </row>
    <row r="49" spans="1:2" ht="15.6" x14ac:dyDescent="0.3">
      <c r="A49" s="58">
        <f t="shared" ca="1" si="0"/>
        <v>8758</v>
      </c>
      <c r="B49" s="85">
        <v>39871</v>
      </c>
    </row>
    <row r="50" spans="1:2" ht="15.6" x14ac:dyDescent="0.3">
      <c r="A50" s="58">
        <f t="shared" ca="1" si="0"/>
        <v>56099</v>
      </c>
      <c r="B50" s="85">
        <v>19533</v>
      </c>
    </row>
    <row r="51" spans="1:2" ht="15.6" x14ac:dyDescent="0.3">
      <c r="A51" s="58">
        <f t="shared" ca="1" si="0"/>
        <v>68941</v>
      </c>
      <c r="B51" s="85">
        <v>26519</v>
      </c>
    </row>
    <row r="52" spans="1:2" ht="15.6" x14ac:dyDescent="0.3">
      <c r="A52" s="58">
        <f t="shared" ca="1" si="0"/>
        <v>65366</v>
      </c>
      <c r="B52" s="85">
        <v>58364</v>
      </c>
    </row>
    <row r="53" spans="1:2" ht="15.6" x14ac:dyDescent="0.3">
      <c r="A53" s="58">
        <f t="shared" ca="1" si="0"/>
        <v>77076</v>
      </c>
      <c r="B53" s="85">
        <v>43370</v>
      </c>
    </row>
    <row r="54" spans="1:2" ht="15.6" x14ac:dyDescent="0.3">
      <c r="A54" s="58">
        <f t="shared" ca="1" si="0"/>
        <v>9132</v>
      </c>
      <c r="B54" s="85">
        <v>29221</v>
      </c>
    </row>
    <row r="55" spans="1:2" ht="15.6" x14ac:dyDescent="0.3">
      <c r="A55" s="58">
        <f t="shared" ca="1" si="0"/>
        <v>41334</v>
      </c>
      <c r="B55" s="85">
        <v>5640</v>
      </c>
    </row>
    <row r="56" spans="1:2" ht="15.6" x14ac:dyDescent="0.3">
      <c r="A56" s="58">
        <f t="shared" ca="1" si="0"/>
        <v>22685</v>
      </c>
      <c r="B56" s="85">
        <v>83805</v>
      </c>
    </row>
    <row r="57" spans="1:2" ht="15.6" x14ac:dyDescent="0.3">
      <c r="A57" s="58">
        <f t="shared" ca="1" si="0"/>
        <v>37944</v>
      </c>
      <c r="B57" s="85">
        <v>35374</v>
      </c>
    </row>
    <row r="58" spans="1:2" ht="15.6" x14ac:dyDescent="0.3">
      <c r="A58" s="58">
        <f t="shared" ca="1" si="0"/>
        <v>27667</v>
      </c>
      <c r="B58" s="85">
        <v>63390</v>
      </c>
    </row>
    <row r="59" spans="1:2" ht="15.6" x14ac:dyDescent="0.3">
      <c r="A59" s="58">
        <f t="shared" ca="1" si="0"/>
        <v>12207</v>
      </c>
      <c r="B59" s="85">
        <v>9497</v>
      </c>
    </row>
    <row r="60" spans="1:2" ht="15.6" x14ac:dyDescent="0.3">
      <c r="A60" s="58">
        <f t="shared" ca="1" si="0"/>
        <v>23138</v>
      </c>
      <c r="B60" s="85">
        <v>2921</v>
      </c>
    </row>
    <row r="61" spans="1:2" ht="15.6" x14ac:dyDescent="0.3">
      <c r="A61" s="58">
        <f t="shared" ca="1" si="0"/>
        <v>72272</v>
      </c>
      <c r="B61" s="85">
        <v>1239</v>
      </c>
    </row>
    <row r="62" spans="1:2" ht="15.6" x14ac:dyDescent="0.3">
      <c r="A62" s="58">
        <f t="shared" ca="1" si="0"/>
        <v>41636</v>
      </c>
      <c r="B62" s="85">
        <v>19379</v>
      </c>
    </row>
    <row r="63" spans="1:2" ht="15.6" x14ac:dyDescent="0.3">
      <c r="A63" s="58">
        <f t="shared" ca="1" si="0"/>
        <v>50386</v>
      </c>
      <c r="B63" s="85">
        <v>51818</v>
      </c>
    </row>
    <row r="64" spans="1:2" ht="15.6" x14ac:dyDescent="0.3">
      <c r="A64" s="58">
        <f t="shared" ca="1" si="0"/>
        <v>8074</v>
      </c>
      <c r="B64" s="85">
        <v>18030</v>
      </c>
    </row>
    <row r="65" spans="1:2" ht="15.6" x14ac:dyDescent="0.3">
      <c r="A65" s="58">
        <f t="shared" ca="1" si="0"/>
        <v>36443</v>
      </c>
      <c r="B65" s="85">
        <v>48313</v>
      </c>
    </row>
    <row r="66" spans="1:2" ht="15.6" x14ac:dyDescent="0.3">
      <c r="A66" s="58">
        <f t="shared" ca="1" si="0"/>
        <v>11149</v>
      </c>
      <c r="B66" s="85">
        <v>4595</v>
      </c>
    </row>
    <row r="67" spans="1:2" ht="15.6" x14ac:dyDescent="0.3">
      <c r="A67" s="58">
        <f t="shared" ca="1" si="0"/>
        <v>25703</v>
      </c>
      <c r="B67" s="85">
        <v>64903</v>
      </c>
    </row>
    <row r="68" spans="1:2" ht="15.6" x14ac:dyDescent="0.3">
      <c r="A68" s="58">
        <f t="shared" ca="1" si="0"/>
        <v>84923</v>
      </c>
      <c r="B68" s="85">
        <v>38435</v>
      </c>
    </row>
    <row r="69" spans="1:2" ht="15.6" x14ac:dyDescent="0.3">
      <c r="A69" s="58">
        <f t="shared" ref="A69:A103" ca="1" si="3">INT(1000*RAND()*ROUND(CHOOSE(RANDBETWEEN(1,3),_xlfn.NORM.INV(RAND(),88,7),_xlfn.NORM.INV(RAND(),75,5),_xlfn.NORM.INV(RAND(),60,10)),0))</f>
        <v>58451</v>
      </c>
      <c r="B69" s="85">
        <v>55776</v>
      </c>
    </row>
    <row r="70" spans="1:2" ht="15.6" x14ac:dyDescent="0.3">
      <c r="A70" s="58">
        <f t="shared" ca="1" si="3"/>
        <v>49607</v>
      </c>
      <c r="B70" s="85">
        <v>45909</v>
      </c>
    </row>
    <row r="71" spans="1:2" ht="15.6" x14ac:dyDescent="0.3">
      <c r="A71" s="58">
        <f t="shared" ca="1" si="3"/>
        <v>31666</v>
      </c>
      <c r="B71" s="85">
        <v>59423</v>
      </c>
    </row>
    <row r="72" spans="1:2" ht="15.6" x14ac:dyDescent="0.3">
      <c r="A72" s="58">
        <f t="shared" ca="1" si="3"/>
        <v>77007</v>
      </c>
      <c r="B72" s="85">
        <v>2965</v>
      </c>
    </row>
    <row r="73" spans="1:2" ht="15.6" x14ac:dyDescent="0.3">
      <c r="A73" s="58">
        <f t="shared" ca="1" si="3"/>
        <v>27744</v>
      </c>
      <c r="B73" s="85">
        <v>60516</v>
      </c>
    </row>
    <row r="74" spans="1:2" ht="15.6" x14ac:dyDescent="0.3">
      <c r="A74" s="58">
        <f t="shared" ca="1" si="3"/>
        <v>82434</v>
      </c>
      <c r="B74" s="85">
        <v>15064</v>
      </c>
    </row>
    <row r="75" spans="1:2" ht="15.6" x14ac:dyDescent="0.3">
      <c r="A75" s="58">
        <f t="shared" ca="1" si="3"/>
        <v>40664</v>
      </c>
      <c r="B75" s="85">
        <v>73295</v>
      </c>
    </row>
    <row r="76" spans="1:2" ht="15.6" x14ac:dyDescent="0.3">
      <c r="A76" s="58">
        <f t="shared" ca="1" si="3"/>
        <v>20935</v>
      </c>
      <c r="B76" s="85">
        <v>9075</v>
      </c>
    </row>
    <row r="77" spans="1:2" ht="15.6" x14ac:dyDescent="0.3">
      <c r="A77" s="58">
        <f t="shared" ca="1" si="3"/>
        <v>18352</v>
      </c>
      <c r="B77" s="85">
        <v>35282</v>
      </c>
    </row>
    <row r="78" spans="1:2" ht="15.6" x14ac:dyDescent="0.3">
      <c r="A78" s="58">
        <f t="shared" ca="1" si="3"/>
        <v>27385</v>
      </c>
      <c r="B78" s="85">
        <v>3426</v>
      </c>
    </row>
    <row r="79" spans="1:2" ht="15.6" x14ac:dyDescent="0.3">
      <c r="A79" s="58">
        <f t="shared" ca="1" si="3"/>
        <v>7106</v>
      </c>
      <c r="B79" s="85">
        <v>60945</v>
      </c>
    </row>
    <row r="80" spans="1:2" ht="15.6" x14ac:dyDescent="0.3">
      <c r="A80" s="58">
        <f t="shared" ca="1" si="3"/>
        <v>10317</v>
      </c>
      <c r="B80" s="85">
        <v>59278</v>
      </c>
    </row>
    <row r="81" spans="1:2" ht="15.6" x14ac:dyDescent="0.3">
      <c r="A81" s="58">
        <f t="shared" ca="1" si="3"/>
        <v>23364</v>
      </c>
      <c r="B81" s="85">
        <v>15953</v>
      </c>
    </row>
    <row r="82" spans="1:2" ht="15.6" x14ac:dyDescent="0.3">
      <c r="A82" s="58">
        <f t="shared" ca="1" si="3"/>
        <v>25649</v>
      </c>
      <c r="B82" s="85">
        <v>13594</v>
      </c>
    </row>
    <row r="83" spans="1:2" ht="15.6" x14ac:dyDescent="0.3">
      <c r="A83" s="58">
        <f t="shared" ca="1" si="3"/>
        <v>6191</v>
      </c>
      <c r="B83" s="85">
        <v>50606</v>
      </c>
    </row>
    <row r="84" spans="1:2" ht="15.6" x14ac:dyDescent="0.3">
      <c r="A84" s="58">
        <f t="shared" ca="1" si="3"/>
        <v>27620</v>
      </c>
      <c r="B84" s="85">
        <v>21568</v>
      </c>
    </row>
    <row r="85" spans="1:2" ht="15.6" x14ac:dyDescent="0.3">
      <c r="A85" s="58">
        <f t="shared" ca="1" si="3"/>
        <v>39502</v>
      </c>
      <c r="B85" s="85">
        <v>29343</v>
      </c>
    </row>
    <row r="86" spans="1:2" ht="15.6" x14ac:dyDescent="0.3">
      <c r="A86" s="58">
        <f t="shared" ca="1" si="3"/>
        <v>36872</v>
      </c>
      <c r="B86" s="85">
        <v>25148</v>
      </c>
    </row>
    <row r="87" spans="1:2" ht="15.6" x14ac:dyDescent="0.3">
      <c r="A87" s="58">
        <f t="shared" ca="1" si="3"/>
        <v>37830</v>
      </c>
      <c r="B87" s="85">
        <v>26945</v>
      </c>
    </row>
    <row r="88" spans="1:2" ht="15.6" x14ac:dyDescent="0.3">
      <c r="A88" s="58">
        <f t="shared" ca="1" si="3"/>
        <v>41607</v>
      </c>
      <c r="B88" s="85">
        <v>28045</v>
      </c>
    </row>
    <row r="89" spans="1:2" ht="15.6" x14ac:dyDescent="0.3">
      <c r="A89" s="58">
        <f t="shared" ca="1" si="3"/>
        <v>9939</v>
      </c>
      <c r="B89" s="85">
        <v>62252</v>
      </c>
    </row>
    <row r="90" spans="1:2" ht="15.6" x14ac:dyDescent="0.3">
      <c r="A90" s="58">
        <f t="shared" ca="1" si="3"/>
        <v>47929</v>
      </c>
      <c r="B90" s="85">
        <v>30195</v>
      </c>
    </row>
    <row r="91" spans="1:2" ht="15.6" x14ac:dyDescent="0.3">
      <c r="A91" s="58">
        <f t="shared" ca="1" si="3"/>
        <v>8403</v>
      </c>
      <c r="B91" s="85">
        <v>7634</v>
      </c>
    </row>
    <row r="92" spans="1:2" ht="15.6" x14ac:dyDescent="0.3">
      <c r="A92" s="58">
        <f t="shared" ca="1" si="3"/>
        <v>38891</v>
      </c>
      <c r="B92" s="85">
        <v>26429</v>
      </c>
    </row>
    <row r="93" spans="1:2" ht="15.6" x14ac:dyDescent="0.3">
      <c r="A93" s="58">
        <f t="shared" ca="1" si="3"/>
        <v>26235</v>
      </c>
      <c r="B93" s="85">
        <v>56285</v>
      </c>
    </row>
    <row r="94" spans="1:2" ht="15.6" x14ac:dyDescent="0.3">
      <c r="A94" s="58">
        <f t="shared" ca="1" si="3"/>
        <v>42497</v>
      </c>
      <c r="B94" s="85">
        <v>11649</v>
      </c>
    </row>
    <row r="95" spans="1:2" ht="15.6" x14ac:dyDescent="0.3">
      <c r="A95" s="58">
        <f t="shared" ca="1" si="3"/>
        <v>12284</v>
      </c>
      <c r="B95" s="85">
        <v>70698</v>
      </c>
    </row>
    <row r="96" spans="1:2" ht="15.6" x14ac:dyDescent="0.3">
      <c r="A96" s="58">
        <f t="shared" ca="1" si="3"/>
        <v>24577</v>
      </c>
      <c r="B96" s="85">
        <v>35674</v>
      </c>
    </row>
    <row r="97" spans="1:2" ht="15.6" x14ac:dyDescent="0.3">
      <c r="A97" s="58">
        <f t="shared" ca="1" si="3"/>
        <v>8664</v>
      </c>
      <c r="B97" s="85">
        <v>71928</v>
      </c>
    </row>
    <row r="98" spans="1:2" ht="15.6" x14ac:dyDescent="0.3">
      <c r="A98" s="58">
        <f t="shared" ca="1" si="3"/>
        <v>56452</v>
      </c>
      <c r="B98" s="85">
        <v>12986</v>
      </c>
    </row>
    <row r="99" spans="1:2" ht="15.6" x14ac:dyDescent="0.3">
      <c r="A99" s="58">
        <f t="shared" ca="1" si="3"/>
        <v>39362</v>
      </c>
      <c r="B99" s="85">
        <v>2522</v>
      </c>
    </row>
    <row r="100" spans="1:2" ht="15.6" x14ac:dyDescent="0.3">
      <c r="A100" s="58">
        <f t="shared" ca="1" si="3"/>
        <v>1292</v>
      </c>
      <c r="B100" s="85">
        <v>24901</v>
      </c>
    </row>
    <row r="101" spans="1:2" ht="15.6" x14ac:dyDescent="0.3">
      <c r="A101" s="58">
        <f t="shared" ca="1" si="3"/>
        <v>33974</v>
      </c>
      <c r="B101" s="85">
        <v>28170</v>
      </c>
    </row>
    <row r="102" spans="1:2" ht="15.6" x14ac:dyDescent="0.3">
      <c r="A102" s="58">
        <f t="shared" ca="1" si="3"/>
        <v>5452</v>
      </c>
      <c r="B102" s="85">
        <v>27541</v>
      </c>
    </row>
    <row r="103" spans="1:2" ht="16.2" thickBot="1" x14ac:dyDescent="0.35">
      <c r="A103" s="58">
        <f t="shared" ca="1" si="3"/>
        <v>23310</v>
      </c>
      <c r="B103" s="86">
        <v>7006</v>
      </c>
    </row>
  </sheetData>
  <hyperlinks>
    <hyperlink ref="A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V101"/>
  <sheetViews>
    <sheetView showGridLines="0" zoomScale="175" zoomScaleNormal="175" workbookViewId="0">
      <selection sqref="A1:XFD1"/>
    </sheetView>
  </sheetViews>
  <sheetFormatPr defaultColWidth="9.109375" defaultRowHeight="14.4" x14ac:dyDescent="0.3"/>
  <cols>
    <col min="1" max="2" width="12.88671875" style="14" customWidth="1"/>
    <col min="3" max="3" width="6" style="14" customWidth="1"/>
    <col min="4" max="4" width="10.44140625" style="14" customWidth="1"/>
    <col min="5" max="5" width="14" style="14" customWidth="1"/>
    <col min="6" max="6" width="12.44140625" style="14" customWidth="1"/>
    <col min="7" max="7" width="12.88671875" style="14" bestFit="1" customWidth="1"/>
    <col min="8" max="8" width="12.88671875" style="87" customWidth="1"/>
    <col min="9" max="9" width="6.44140625" style="14" customWidth="1"/>
    <col min="10" max="10" width="10.5546875" style="14" bestFit="1" customWidth="1"/>
    <col min="11" max="11" width="12.5546875" style="14" customWidth="1"/>
    <col min="12" max="13" width="13.5546875" style="14" customWidth="1"/>
    <col min="14" max="14" width="5.6640625" style="15" customWidth="1"/>
    <col min="15" max="15" width="4.5546875" style="14" customWidth="1"/>
    <col min="16" max="16" width="3.88671875" style="14" customWidth="1"/>
    <col min="17" max="17" width="7.109375" style="14" customWidth="1"/>
    <col min="18" max="18" width="6.33203125" style="14" customWidth="1"/>
    <col min="19" max="19" width="5.109375" style="14" customWidth="1"/>
    <col min="20" max="20" width="6" style="14" customWidth="1"/>
    <col min="21" max="16384" width="9.109375" style="14"/>
  </cols>
  <sheetData>
    <row r="1" spans="1:22" ht="13.5" customHeight="1" thickBot="1" x14ac:dyDescent="0.35">
      <c r="A1" s="84" t="s">
        <v>15</v>
      </c>
      <c r="B1" s="83" t="s">
        <v>16</v>
      </c>
      <c r="J1" s="90" t="s">
        <v>9</v>
      </c>
      <c r="K1" s="91" t="s">
        <v>10</v>
      </c>
      <c r="L1" s="92"/>
      <c r="O1" s="15"/>
      <c r="P1" s="15"/>
      <c r="Q1" s="15"/>
      <c r="R1" s="15"/>
      <c r="S1" s="15"/>
      <c r="T1" s="15"/>
    </row>
    <row r="2" spans="1:22" ht="17.25" thickBot="1" x14ac:dyDescent="0.35">
      <c r="A2" s="58">
        <f ca="1">INT(1000*RAND()*ROUND(CHOOSE(RANDBETWEEN(1,3),_xlfn.NORM.INV(RAND(),88,7),_xlfn.NORM.INV(RAND(),75,5),_xlfn.NORM.INV(RAND(),60,10)),0))</f>
        <v>1358</v>
      </c>
      <c r="B2" s="85">
        <v>42285</v>
      </c>
      <c r="D2" s="61" t="s">
        <v>11</v>
      </c>
      <c r="E2" s="63">
        <f>COUNT(B2:B101)</f>
        <v>100</v>
      </c>
      <c r="F2" s="14" t="str">
        <f ca="1">_xlfn.FORMULATEXT(J2)</f>
        <v>=VLOOKUP("stop",E11:F17,2,0)</v>
      </c>
      <c r="J2" s="93">
        <f>VLOOKUP("stop",E11:F17,2,0)</f>
        <v>7</v>
      </c>
      <c r="K2" s="94">
        <f>E7/J2</f>
        <v>11857.857142857143</v>
      </c>
      <c r="L2" s="95"/>
      <c r="O2" s="15"/>
      <c r="P2" s="15"/>
      <c r="Q2" s="15"/>
      <c r="R2" s="15"/>
      <c r="S2" s="15"/>
      <c r="T2" s="15"/>
    </row>
    <row r="3" spans="1:22" ht="17.25" thickBot="1" x14ac:dyDescent="0.35">
      <c r="A3" s="58">
        <f t="shared" ref="A3:A66" ca="1" si="0">INT(1000*RAND()*ROUND(CHOOSE(RANDBETWEEN(1,3),_xlfn.NORM.INV(RAND(),88,7),_xlfn.NORM.INV(RAND(),75,5),_xlfn.NORM.INV(RAND(),60,10)),0))</f>
        <v>26664</v>
      </c>
      <c r="B3" s="85">
        <v>67472</v>
      </c>
      <c r="D3" s="64" t="s">
        <v>3</v>
      </c>
      <c r="E3" s="66">
        <f>MIN($B$2:$B$94)</f>
        <v>1009</v>
      </c>
      <c r="J3" s="97"/>
      <c r="K3" s="124" t="s">
        <v>6</v>
      </c>
      <c r="L3" s="99" t="s">
        <v>7</v>
      </c>
      <c r="N3" s="59"/>
      <c r="O3" s="59"/>
      <c r="P3" s="59"/>
      <c r="Q3" s="59"/>
      <c r="R3" s="59"/>
      <c r="S3" s="59"/>
      <c r="T3" s="59"/>
    </row>
    <row r="4" spans="1:22" ht="16.5" x14ac:dyDescent="0.3">
      <c r="A4" s="58">
        <f t="shared" ca="1" si="0"/>
        <v>67378</v>
      </c>
      <c r="B4" s="85">
        <v>46901</v>
      </c>
      <c r="D4" s="64" t="s">
        <v>2</v>
      </c>
      <c r="E4" s="66">
        <f>MAX($B$2:$B$94)</f>
        <v>84014</v>
      </c>
      <c r="J4" s="105" t="b">
        <f>K4&lt;$E$4</f>
        <v>1</v>
      </c>
      <c r="K4" s="105">
        <f>E3</f>
        <v>1009</v>
      </c>
      <c r="L4" s="105">
        <f>K4+$K$2</f>
        <v>12866.857142857143</v>
      </c>
      <c r="M4" s="18"/>
    </row>
    <row r="5" spans="1:22" ht="16.5" x14ac:dyDescent="0.3">
      <c r="A5" s="58">
        <f t="shared" ca="1" si="0"/>
        <v>38643</v>
      </c>
      <c r="B5" s="85">
        <v>60678</v>
      </c>
      <c r="D5" s="64" t="s">
        <v>0</v>
      </c>
      <c r="E5" s="67">
        <f>ROUND(AVERAGE($B$2:$B$94),2)</f>
        <v>32054.31</v>
      </c>
      <c r="J5" s="105" t="b">
        <f>K5&lt;$E$4</f>
        <v>1</v>
      </c>
      <c r="K5" s="105">
        <f>L4</f>
        <v>12866.857142857143</v>
      </c>
      <c r="L5" s="105">
        <f>K5+$K$2</f>
        <v>24724.714285714286</v>
      </c>
    </row>
    <row r="6" spans="1:22" ht="16.5" x14ac:dyDescent="0.3">
      <c r="A6" s="58">
        <f t="shared" ca="1" si="0"/>
        <v>57932</v>
      </c>
      <c r="B6" s="85">
        <v>24544</v>
      </c>
      <c r="D6" s="64" t="s">
        <v>1</v>
      </c>
      <c r="E6" s="66">
        <f>MEDIAN($B$2:$B$94)</f>
        <v>28045</v>
      </c>
      <c r="J6" s="105" t="b">
        <f t="shared" ref="J6:J10" si="1">K6&lt;$E$4</f>
        <v>1</v>
      </c>
      <c r="K6" s="105">
        <f t="shared" ref="K6:K14" si="2">L5</f>
        <v>24724.714285714286</v>
      </c>
      <c r="L6" s="105">
        <f t="shared" ref="L6:L14" si="3">K6+$K$2</f>
        <v>36582.571428571428</v>
      </c>
    </row>
    <row r="7" spans="1:22" ht="16.5" x14ac:dyDescent="0.3">
      <c r="A7" s="58">
        <f t="shared" ca="1" si="0"/>
        <v>25873</v>
      </c>
      <c r="B7" s="85">
        <v>10713</v>
      </c>
      <c r="D7" s="64" t="s">
        <v>5</v>
      </c>
      <c r="E7" s="66">
        <f>E4-E3</f>
        <v>83005</v>
      </c>
      <c r="J7" s="105" t="b">
        <f t="shared" si="1"/>
        <v>1</v>
      </c>
      <c r="K7" s="105">
        <f t="shared" si="2"/>
        <v>36582.571428571428</v>
      </c>
      <c r="L7" s="105">
        <f t="shared" si="3"/>
        <v>48440.428571428572</v>
      </c>
      <c r="R7" s="15"/>
      <c r="S7" s="15"/>
      <c r="T7" s="15"/>
      <c r="U7" s="15"/>
      <c r="V7" s="15"/>
    </row>
    <row r="8" spans="1:22" ht="17.25" thickBot="1" x14ac:dyDescent="0.35">
      <c r="A8" s="58">
        <f t="shared" ca="1" si="0"/>
        <v>14527</v>
      </c>
      <c r="B8" s="85">
        <v>1803</v>
      </c>
      <c r="D8" s="68" t="s">
        <v>4</v>
      </c>
      <c r="E8" s="70">
        <f>COUNT(B2:B101)</f>
        <v>100</v>
      </c>
      <c r="J8" s="105" t="b">
        <f t="shared" si="1"/>
        <v>1</v>
      </c>
      <c r="K8" s="105">
        <f t="shared" si="2"/>
        <v>48440.428571428572</v>
      </c>
      <c r="L8" s="105">
        <f t="shared" si="3"/>
        <v>60298.285714285717</v>
      </c>
    </row>
    <row r="9" spans="1:22" ht="17.25" thickBot="1" x14ac:dyDescent="0.35">
      <c r="A9" s="58">
        <f t="shared" ca="1" si="0"/>
        <v>54947</v>
      </c>
      <c r="B9" s="85">
        <v>31659</v>
      </c>
      <c r="J9" s="105" t="b">
        <f t="shared" si="1"/>
        <v>1</v>
      </c>
      <c r="K9" s="105">
        <f t="shared" si="2"/>
        <v>60298.285714285717</v>
      </c>
      <c r="L9" s="105">
        <f t="shared" si="3"/>
        <v>72156.142857142855</v>
      </c>
    </row>
    <row r="10" spans="1:22" ht="18.75" thickBot="1" x14ac:dyDescent="0.35">
      <c r="A10" s="58">
        <f t="shared" ca="1" si="0"/>
        <v>20524</v>
      </c>
      <c r="B10" s="85">
        <v>45655</v>
      </c>
      <c r="E10" s="71" t="s">
        <v>13</v>
      </c>
      <c r="F10" s="72" t="s">
        <v>8</v>
      </c>
      <c r="G10" s="71" t="s">
        <v>26</v>
      </c>
      <c r="H10" s="125"/>
      <c r="J10" s="105" t="b">
        <f t="shared" si="1"/>
        <v>1</v>
      </c>
      <c r="K10" s="105">
        <f t="shared" si="2"/>
        <v>72156.142857142855</v>
      </c>
      <c r="L10" s="105">
        <f t="shared" si="3"/>
        <v>84014</v>
      </c>
    </row>
    <row r="11" spans="1:22" ht="16.5" x14ac:dyDescent="0.3">
      <c r="A11" s="58">
        <f t="shared" ca="1" si="0"/>
        <v>61637</v>
      </c>
      <c r="B11" s="85">
        <v>20628</v>
      </c>
      <c r="E11" s="74" t="str">
        <f t="shared" ref="E11:E17" si="4">IF(G11&gt;$E$8,"Stop","Continue")</f>
        <v>Continue</v>
      </c>
      <c r="F11" s="115">
        <v>4</v>
      </c>
      <c r="G11" s="74">
        <f t="shared" ref="G11:G17" si="5">2^F11</f>
        <v>16</v>
      </c>
      <c r="H11" s="73"/>
      <c r="J11" s="105" t="b">
        <f>K11&lt;$E$4</f>
        <v>0</v>
      </c>
      <c r="K11" s="105">
        <f t="shared" si="2"/>
        <v>84014</v>
      </c>
      <c r="L11" s="105">
        <f t="shared" si="3"/>
        <v>95871.857142857145</v>
      </c>
      <c r="Q11" s="77"/>
      <c r="R11" s="77"/>
    </row>
    <row r="12" spans="1:22" ht="16.5" x14ac:dyDescent="0.3">
      <c r="A12" s="58">
        <f t="shared" ca="1" si="0"/>
        <v>11852</v>
      </c>
      <c r="B12" s="85">
        <v>17786</v>
      </c>
      <c r="E12" s="76" t="str">
        <f t="shared" si="4"/>
        <v>Continue</v>
      </c>
      <c r="F12" s="116">
        <v>5</v>
      </c>
      <c r="G12" s="76">
        <f t="shared" si="5"/>
        <v>32</v>
      </c>
      <c r="H12" s="73"/>
      <c r="J12" s="105" t="b">
        <f>K12&lt;$E$4</f>
        <v>0</v>
      </c>
      <c r="K12" s="105">
        <f t="shared" si="2"/>
        <v>95871.857142857145</v>
      </c>
      <c r="L12" s="105">
        <f t="shared" si="3"/>
        <v>107729.71428571429</v>
      </c>
    </row>
    <row r="13" spans="1:22" ht="15.6" x14ac:dyDescent="0.3">
      <c r="A13" s="58">
        <f t="shared" ca="1" si="0"/>
        <v>7358</v>
      </c>
      <c r="B13" s="85">
        <v>28311</v>
      </c>
      <c r="E13" s="76" t="str">
        <f t="shared" si="4"/>
        <v>Continue</v>
      </c>
      <c r="F13" s="116">
        <v>6</v>
      </c>
      <c r="G13" s="76">
        <f t="shared" si="5"/>
        <v>64</v>
      </c>
      <c r="H13" s="73"/>
      <c r="J13" s="105" t="b">
        <f t="shared" ref="J13:J14" si="6">K13&lt;$E$4</f>
        <v>0</v>
      </c>
      <c r="K13" s="105">
        <f t="shared" si="2"/>
        <v>107729.71428571429</v>
      </c>
      <c r="L13" s="105">
        <f t="shared" si="3"/>
        <v>119587.57142857143</v>
      </c>
    </row>
    <row r="14" spans="1:22" ht="15.6" x14ac:dyDescent="0.3">
      <c r="A14" s="58">
        <f t="shared" ca="1" si="0"/>
        <v>5639</v>
      </c>
      <c r="B14" s="85">
        <v>29426</v>
      </c>
      <c r="E14" s="76" t="str">
        <f t="shared" si="4"/>
        <v>Stop</v>
      </c>
      <c r="F14" s="116">
        <v>7</v>
      </c>
      <c r="G14" s="76">
        <f t="shared" si="5"/>
        <v>128</v>
      </c>
      <c r="H14" s="73"/>
      <c r="J14" s="105" t="b">
        <f t="shared" si="6"/>
        <v>0</v>
      </c>
      <c r="K14" s="105">
        <f t="shared" si="2"/>
        <v>119587.57142857143</v>
      </c>
      <c r="L14" s="105">
        <f t="shared" si="3"/>
        <v>131445.42857142858</v>
      </c>
    </row>
    <row r="15" spans="1:22" ht="15.6" x14ac:dyDescent="0.3">
      <c r="A15" s="58">
        <f t="shared" ca="1" si="0"/>
        <v>4821</v>
      </c>
      <c r="B15" s="85">
        <v>7451</v>
      </c>
      <c r="E15" s="76" t="str">
        <f t="shared" si="4"/>
        <v>Stop</v>
      </c>
      <c r="F15" s="116">
        <v>8</v>
      </c>
      <c r="G15" s="76">
        <f t="shared" si="5"/>
        <v>256</v>
      </c>
      <c r="H15" s="73"/>
    </row>
    <row r="16" spans="1:22" ht="15.6" x14ac:dyDescent="0.3">
      <c r="A16" s="58">
        <f t="shared" ca="1" si="0"/>
        <v>22461</v>
      </c>
      <c r="B16" s="85">
        <v>1059</v>
      </c>
      <c r="E16" s="76" t="str">
        <f t="shared" si="4"/>
        <v>Stop</v>
      </c>
      <c r="F16" s="116">
        <v>9</v>
      </c>
      <c r="G16" s="76">
        <f t="shared" si="5"/>
        <v>512</v>
      </c>
      <c r="H16" s="73"/>
    </row>
    <row r="17" spans="1:8" ht="16.2" thickBot="1" x14ac:dyDescent="0.35">
      <c r="A17" s="58">
        <f t="shared" ca="1" si="0"/>
        <v>60290</v>
      </c>
      <c r="B17" s="85">
        <v>5439</v>
      </c>
      <c r="E17" s="78" t="str">
        <f t="shared" si="4"/>
        <v>Stop</v>
      </c>
      <c r="F17" s="123">
        <v>10</v>
      </c>
      <c r="G17" s="78">
        <f t="shared" si="5"/>
        <v>1024</v>
      </c>
      <c r="H17" s="73"/>
    </row>
    <row r="18" spans="1:8" ht="15.6" x14ac:dyDescent="0.3">
      <c r="A18" s="58">
        <f t="shared" ca="1" si="0"/>
        <v>35482</v>
      </c>
      <c r="B18" s="85">
        <v>14393</v>
      </c>
    </row>
    <row r="19" spans="1:8" ht="15.6" x14ac:dyDescent="0.3">
      <c r="A19" s="58">
        <f t="shared" ca="1" si="0"/>
        <v>18504</v>
      </c>
      <c r="B19" s="85">
        <v>84014</v>
      </c>
    </row>
    <row r="20" spans="1:8" ht="15.6" x14ac:dyDescent="0.3">
      <c r="A20" s="58">
        <f t="shared" ca="1" si="0"/>
        <v>62453</v>
      </c>
      <c r="B20" s="85">
        <v>23544</v>
      </c>
    </row>
    <row r="21" spans="1:8" ht="16.5" customHeight="1" x14ac:dyDescent="0.3">
      <c r="A21" s="58">
        <f t="shared" ca="1" si="0"/>
        <v>16098</v>
      </c>
      <c r="B21" s="85">
        <v>8302</v>
      </c>
    </row>
    <row r="22" spans="1:8" ht="15.6" x14ac:dyDescent="0.3">
      <c r="A22" s="58">
        <f t="shared" ca="1" si="0"/>
        <v>62428</v>
      </c>
      <c r="B22" s="85">
        <v>7326</v>
      </c>
    </row>
    <row r="23" spans="1:8" ht="15.6" x14ac:dyDescent="0.3">
      <c r="A23" s="58">
        <f t="shared" ca="1" si="0"/>
        <v>2208</v>
      </c>
      <c r="B23" s="85">
        <v>6749</v>
      </c>
    </row>
    <row r="24" spans="1:8" ht="15.6" x14ac:dyDescent="0.3">
      <c r="A24" s="58">
        <f t="shared" ca="1" si="0"/>
        <v>9628</v>
      </c>
      <c r="B24" s="85">
        <v>9936</v>
      </c>
    </row>
    <row r="25" spans="1:8" ht="15.6" x14ac:dyDescent="0.3">
      <c r="A25" s="58">
        <f t="shared" ca="1" si="0"/>
        <v>60201</v>
      </c>
      <c r="B25" s="85">
        <v>1009</v>
      </c>
    </row>
    <row r="26" spans="1:8" ht="15.6" x14ac:dyDescent="0.3">
      <c r="A26" s="58">
        <f t="shared" ca="1" si="0"/>
        <v>43127</v>
      </c>
      <c r="B26" s="85">
        <v>48248</v>
      </c>
    </row>
    <row r="27" spans="1:8" ht="15.6" x14ac:dyDescent="0.3">
      <c r="A27" s="58">
        <f t="shared" ca="1" si="0"/>
        <v>65620</v>
      </c>
      <c r="B27" s="85">
        <v>18589</v>
      </c>
    </row>
    <row r="28" spans="1:8" ht="15.6" x14ac:dyDescent="0.3">
      <c r="A28" s="58">
        <f t="shared" ca="1" si="0"/>
        <v>10323</v>
      </c>
      <c r="B28" s="85">
        <v>47963</v>
      </c>
    </row>
    <row r="29" spans="1:8" ht="15.6" x14ac:dyDescent="0.3">
      <c r="A29" s="58">
        <f t="shared" ca="1" si="0"/>
        <v>29053</v>
      </c>
      <c r="B29" s="85">
        <v>22037</v>
      </c>
    </row>
    <row r="30" spans="1:8" ht="15.6" x14ac:dyDescent="0.3">
      <c r="A30" s="58">
        <f t="shared" ca="1" si="0"/>
        <v>36308</v>
      </c>
      <c r="B30" s="85">
        <v>13611</v>
      </c>
    </row>
    <row r="31" spans="1:8" ht="15.6" x14ac:dyDescent="0.3">
      <c r="A31" s="58">
        <f t="shared" ca="1" si="0"/>
        <v>8311</v>
      </c>
      <c r="B31" s="85">
        <v>13401</v>
      </c>
    </row>
    <row r="32" spans="1:8" ht="15.6" x14ac:dyDescent="0.3">
      <c r="A32" s="58">
        <f t="shared" ca="1" si="0"/>
        <v>75281</v>
      </c>
      <c r="B32" s="85">
        <v>69399</v>
      </c>
    </row>
    <row r="33" spans="1:2" ht="15.6" x14ac:dyDescent="0.3">
      <c r="A33" s="58">
        <f t="shared" ca="1" si="0"/>
        <v>53355</v>
      </c>
      <c r="B33" s="85">
        <v>20326</v>
      </c>
    </row>
    <row r="34" spans="1:2" ht="15.6" x14ac:dyDescent="0.3">
      <c r="A34" s="58">
        <f t="shared" ca="1" si="0"/>
        <v>20888</v>
      </c>
      <c r="B34" s="85">
        <v>64651</v>
      </c>
    </row>
    <row r="35" spans="1:2" ht="15.6" x14ac:dyDescent="0.3">
      <c r="A35" s="58">
        <f t="shared" ca="1" si="0"/>
        <v>92193</v>
      </c>
      <c r="B35" s="85">
        <v>35849</v>
      </c>
    </row>
    <row r="36" spans="1:2" ht="15.6" x14ac:dyDescent="0.3">
      <c r="A36" s="58">
        <f t="shared" ca="1" si="0"/>
        <v>15472</v>
      </c>
      <c r="B36" s="85">
        <v>25057</v>
      </c>
    </row>
    <row r="37" spans="1:2" ht="15.6" x14ac:dyDescent="0.3">
      <c r="A37" s="58">
        <f t="shared" ca="1" si="0"/>
        <v>56506</v>
      </c>
      <c r="B37" s="85">
        <v>50809</v>
      </c>
    </row>
    <row r="38" spans="1:2" ht="15.6" x14ac:dyDescent="0.3">
      <c r="A38" s="58">
        <f t="shared" ca="1" si="0"/>
        <v>9859</v>
      </c>
      <c r="B38" s="85">
        <v>36614</v>
      </c>
    </row>
    <row r="39" spans="1:2" ht="15.6" x14ac:dyDescent="0.3">
      <c r="A39" s="58">
        <f t="shared" ca="1" si="0"/>
        <v>16713</v>
      </c>
      <c r="B39" s="85">
        <v>22939</v>
      </c>
    </row>
    <row r="40" spans="1:2" ht="15.6" x14ac:dyDescent="0.3">
      <c r="A40" s="58">
        <f t="shared" ca="1" si="0"/>
        <v>30109</v>
      </c>
      <c r="B40" s="85">
        <v>73090</v>
      </c>
    </row>
    <row r="41" spans="1:2" ht="15.6" x14ac:dyDescent="0.3">
      <c r="A41" s="58">
        <f t="shared" ca="1" si="0"/>
        <v>9381</v>
      </c>
      <c r="B41" s="85">
        <v>3742</v>
      </c>
    </row>
    <row r="42" spans="1:2" ht="15.6" x14ac:dyDescent="0.3">
      <c r="A42" s="58">
        <f t="shared" ca="1" si="0"/>
        <v>25408</v>
      </c>
      <c r="B42" s="85">
        <v>32812</v>
      </c>
    </row>
    <row r="43" spans="1:2" ht="15.6" x14ac:dyDescent="0.3">
      <c r="A43" s="58">
        <f t="shared" ca="1" si="0"/>
        <v>57703</v>
      </c>
      <c r="B43" s="85">
        <v>59293</v>
      </c>
    </row>
    <row r="44" spans="1:2" ht="15.6" x14ac:dyDescent="0.3">
      <c r="A44" s="58">
        <f t="shared" ca="1" si="0"/>
        <v>31653</v>
      </c>
      <c r="B44" s="85">
        <v>33165</v>
      </c>
    </row>
    <row r="45" spans="1:2" ht="15.6" x14ac:dyDescent="0.3">
      <c r="A45" s="58">
        <f t="shared" ca="1" si="0"/>
        <v>41243</v>
      </c>
      <c r="B45" s="85">
        <v>18108</v>
      </c>
    </row>
    <row r="46" spans="1:2" ht="15.6" x14ac:dyDescent="0.3">
      <c r="A46" s="58">
        <f t="shared" ca="1" si="0"/>
        <v>5380</v>
      </c>
      <c r="B46" s="85">
        <v>17076</v>
      </c>
    </row>
    <row r="47" spans="1:2" ht="15.6" x14ac:dyDescent="0.3">
      <c r="A47" s="58">
        <f t="shared" ca="1" si="0"/>
        <v>16917</v>
      </c>
      <c r="B47" s="85">
        <v>39871</v>
      </c>
    </row>
    <row r="48" spans="1:2" ht="15.6" x14ac:dyDescent="0.3">
      <c r="A48" s="58">
        <f t="shared" ca="1" si="0"/>
        <v>86189</v>
      </c>
      <c r="B48" s="85">
        <v>19533</v>
      </c>
    </row>
    <row r="49" spans="1:2" ht="15.6" x14ac:dyDescent="0.3">
      <c r="A49" s="58">
        <f t="shared" ca="1" si="0"/>
        <v>63369</v>
      </c>
      <c r="B49" s="85">
        <v>26519</v>
      </c>
    </row>
    <row r="50" spans="1:2" ht="15.6" x14ac:dyDescent="0.3">
      <c r="A50" s="58">
        <f t="shared" ca="1" si="0"/>
        <v>45606</v>
      </c>
      <c r="B50" s="85">
        <v>58364</v>
      </c>
    </row>
    <row r="51" spans="1:2" ht="15.6" x14ac:dyDescent="0.3">
      <c r="A51" s="58">
        <f t="shared" ca="1" si="0"/>
        <v>49634</v>
      </c>
      <c r="B51" s="85">
        <v>43370</v>
      </c>
    </row>
    <row r="52" spans="1:2" ht="15.6" x14ac:dyDescent="0.3">
      <c r="A52" s="58">
        <f t="shared" ca="1" si="0"/>
        <v>24939</v>
      </c>
      <c r="B52" s="85">
        <v>29221</v>
      </c>
    </row>
    <row r="53" spans="1:2" ht="15.6" x14ac:dyDescent="0.3">
      <c r="A53" s="58">
        <f t="shared" ca="1" si="0"/>
        <v>5390</v>
      </c>
      <c r="B53" s="85">
        <v>5640</v>
      </c>
    </row>
    <row r="54" spans="1:2" ht="15.6" x14ac:dyDescent="0.3">
      <c r="A54" s="58">
        <f t="shared" ca="1" si="0"/>
        <v>43482</v>
      </c>
      <c r="B54" s="85">
        <v>83805</v>
      </c>
    </row>
    <row r="55" spans="1:2" ht="15.6" x14ac:dyDescent="0.3">
      <c r="A55" s="58">
        <f t="shared" ca="1" si="0"/>
        <v>15840</v>
      </c>
      <c r="B55" s="85">
        <v>35374</v>
      </c>
    </row>
    <row r="56" spans="1:2" ht="15.6" x14ac:dyDescent="0.3">
      <c r="A56" s="58">
        <f t="shared" ca="1" si="0"/>
        <v>61845</v>
      </c>
      <c r="B56" s="85">
        <v>63390</v>
      </c>
    </row>
    <row r="57" spans="1:2" ht="15.6" x14ac:dyDescent="0.3">
      <c r="A57" s="58">
        <f t="shared" ca="1" si="0"/>
        <v>51285</v>
      </c>
      <c r="B57" s="85">
        <v>9497</v>
      </c>
    </row>
    <row r="58" spans="1:2" ht="15.6" x14ac:dyDescent="0.3">
      <c r="A58" s="58">
        <f t="shared" ca="1" si="0"/>
        <v>8213</v>
      </c>
      <c r="B58" s="85">
        <v>2921</v>
      </c>
    </row>
    <row r="59" spans="1:2" ht="15.6" x14ac:dyDescent="0.3">
      <c r="A59" s="58">
        <f t="shared" ca="1" si="0"/>
        <v>15216</v>
      </c>
      <c r="B59" s="85">
        <v>1239</v>
      </c>
    </row>
    <row r="60" spans="1:2" ht="15.6" x14ac:dyDescent="0.3">
      <c r="A60" s="58">
        <f t="shared" ca="1" si="0"/>
        <v>18469</v>
      </c>
      <c r="B60" s="85">
        <v>19379</v>
      </c>
    </row>
    <row r="61" spans="1:2" ht="15.6" x14ac:dyDescent="0.3">
      <c r="A61" s="58">
        <f t="shared" ca="1" si="0"/>
        <v>9369</v>
      </c>
      <c r="B61" s="85">
        <v>51818</v>
      </c>
    </row>
    <row r="62" spans="1:2" ht="15.6" x14ac:dyDescent="0.3">
      <c r="A62" s="58">
        <f t="shared" ca="1" si="0"/>
        <v>50337</v>
      </c>
      <c r="B62" s="85">
        <v>18030</v>
      </c>
    </row>
    <row r="63" spans="1:2" ht="15.6" x14ac:dyDescent="0.3">
      <c r="A63" s="58">
        <f t="shared" ca="1" si="0"/>
        <v>43425</v>
      </c>
      <c r="B63" s="85">
        <v>48313</v>
      </c>
    </row>
    <row r="64" spans="1:2" ht="15.6" x14ac:dyDescent="0.3">
      <c r="A64" s="58">
        <f t="shared" ca="1" si="0"/>
        <v>78063</v>
      </c>
      <c r="B64" s="85">
        <v>4595</v>
      </c>
    </row>
    <row r="65" spans="1:2" ht="15.6" x14ac:dyDescent="0.3">
      <c r="A65" s="58">
        <f t="shared" ca="1" si="0"/>
        <v>40311</v>
      </c>
      <c r="B65" s="85">
        <v>64903</v>
      </c>
    </row>
    <row r="66" spans="1:2" ht="15.6" x14ac:dyDescent="0.3">
      <c r="A66" s="58">
        <f t="shared" ca="1" si="0"/>
        <v>506</v>
      </c>
      <c r="B66" s="85">
        <v>38435</v>
      </c>
    </row>
    <row r="67" spans="1:2" ht="15.6" x14ac:dyDescent="0.3">
      <c r="A67" s="58">
        <f t="shared" ref="A67:A101" ca="1" si="7">INT(1000*RAND()*ROUND(CHOOSE(RANDBETWEEN(1,3),_xlfn.NORM.INV(RAND(),88,7),_xlfn.NORM.INV(RAND(),75,5),_xlfn.NORM.INV(RAND(),60,10)),0))</f>
        <v>25221</v>
      </c>
      <c r="B67" s="85">
        <v>55776</v>
      </c>
    </row>
    <row r="68" spans="1:2" ht="15.6" x14ac:dyDescent="0.3">
      <c r="A68" s="58">
        <f t="shared" ca="1" si="7"/>
        <v>2750</v>
      </c>
      <c r="B68" s="85">
        <v>45909</v>
      </c>
    </row>
    <row r="69" spans="1:2" ht="15.6" x14ac:dyDescent="0.3">
      <c r="A69" s="58">
        <f t="shared" ca="1" si="7"/>
        <v>19841</v>
      </c>
      <c r="B69" s="85">
        <v>59423</v>
      </c>
    </row>
    <row r="70" spans="1:2" ht="15.6" x14ac:dyDescent="0.3">
      <c r="A70" s="58">
        <f t="shared" ca="1" si="7"/>
        <v>25868</v>
      </c>
      <c r="B70" s="85">
        <v>2965</v>
      </c>
    </row>
    <row r="71" spans="1:2" ht="15.6" x14ac:dyDescent="0.3">
      <c r="A71" s="58">
        <f t="shared" ca="1" si="7"/>
        <v>37360</v>
      </c>
      <c r="B71" s="85">
        <v>60516</v>
      </c>
    </row>
    <row r="72" spans="1:2" ht="15.6" x14ac:dyDescent="0.3">
      <c r="A72" s="58">
        <f t="shared" ca="1" si="7"/>
        <v>15655</v>
      </c>
      <c r="B72" s="85">
        <v>15064</v>
      </c>
    </row>
    <row r="73" spans="1:2" ht="15.6" x14ac:dyDescent="0.3">
      <c r="A73" s="58">
        <f t="shared" ca="1" si="7"/>
        <v>14377</v>
      </c>
      <c r="B73" s="85">
        <v>73295</v>
      </c>
    </row>
    <row r="74" spans="1:2" ht="15.6" x14ac:dyDescent="0.3">
      <c r="A74" s="58">
        <f t="shared" ca="1" si="7"/>
        <v>60454</v>
      </c>
      <c r="B74" s="85">
        <v>9075</v>
      </c>
    </row>
    <row r="75" spans="1:2" ht="15.6" x14ac:dyDescent="0.3">
      <c r="A75" s="58">
        <f t="shared" ca="1" si="7"/>
        <v>41125</v>
      </c>
      <c r="B75" s="85">
        <v>35282</v>
      </c>
    </row>
    <row r="76" spans="1:2" ht="15.6" x14ac:dyDescent="0.3">
      <c r="A76" s="58">
        <f t="shared" ca="1" si="7"/>
        <v>63654</v>
      </c>
      <c r="B76" s="85">
        <v>3426</v>
      </c>
    </row>
    <row r="77" spans="1:2" ht="15.6" x14ac:dyDescent="0.3">
      <c r="A77" s="58">
        <f t="shared" ca="1" si="7"/>
        <v>57196</v>
      </c>
      <c r="B77" s="85">
        <v>60945</v>
      </c>
    </row>
    <row r="78" spans="1:2" ht="15.6" x14ac:dyDescent="0.3">
      <c r="A78" s="58">
        <f t="shared" ca="1" si="7"/>
        <v>43012</v>
      </c>
      <c r="B78" s="85">
        <v>59278</v>
      </c>
    </row>
    <row r="79" spans="1:2" ht="15.6" x14ac:dyDescent="0.3">
      <c r="A79" s="58">
        <f t="shared" ca="1" si="7"/>
        <v>84826</v>
      </c>
      <c r="B79" s="85">
        <v>15953</v>
      </c>
    </row>
    <row r="80" spans="1:2" ht="15.6" x14ac:dyDescent="0.3">
      <c r="A80" s="58">
        <f t="shared" ca="1" si="7"/>
        <v>59444</v>
      </c>
      <c r="B80" s="85">
        <v>13594</v>
      </c>
    </row>
    <row r="81" spans="1:2" ht="15.6" x14ac:dyDescent="0.3">
      <c r="A81" s="58">
        <f t="shared" ca="1" si="7"/>
        <v>19228</v>
      </c>
      <c r="B81" s="85">
        <v>50606</v>
      </c>
    </row>
    <row r="82" spans="1:2" ht="15.6" x14ac:dyDescent="0.3">
      <c r="A82" s="58">
        <f t="shared" ca="1" si="7"/>
        <v>6180</v>
      </c>
      <c r="B82" s="85">
        <v>21568</v>
      </c>
    </row>
    <row r="83" spans="1:2" ht="15.6" x14ac:dyDescent="0.3">
      <c r="A83" s="58">
        <f t="shared" ca="1" si="7"/>
        <v>33115</v>
      </c>
      <c r="B83" s="85">
        <v>29343</v>
      </c>
    </row>
    <row r="84" spans="1:2" ht="15.6" x14ac:dyDescent="0.3">
      <c r="A84" s="58">
        <f t="shared" ca="1" si="7"/>
        <v>138</v>
      </c>
      <c r="B84" s="85">
        <v>25148</v>
      </c>
    </row>
    <row r="85" spans="1:2" ht="15.6" x14ac:dyDescent="0.3">
      <c r="A85" s="58">
        <f t="shared" ca="1" si="7"/>
        <v>15522</v>
      </c>
      <c r="B85" s="85">
        <v>26945</v>
      </c>
    </row>
    <row r="86" spans="1:2" ht="15.6" x14ac:dyDescent="0.3">
      <c r="A86" s="58">
        <f t="shared" ca="1" si="7"/>
        <v>28869</v>
      </c>
      <c r="B86" s="85">
        <v>28045</v>
      </c>
    </row>
    <row r="87" spans="1:2" ht="15.6" x14ac:dyDescent="0.3">
      <c r="A87" s="58">
        <f t="shared" ca="1" si="7"/>
        <v>61828</v>
      </c>
      <c r="B87" s="85">
        <v>62252</v>
      </c>
    </row>
    <row r="88" spans="1:2" ht="15.6" x14ac:dyDescent="0.3">
      <c r="A88" s="58">
        <f t="shared" ca="1" si="7"/>
        <v>31435</v>
      </c>
      <c r="B88" s="85">
        <v>30195</v>
      </c>
    </row>
    <row r="89" spans="1:2" ht="15.6" x14ac:dyDescent="0.3">
      <c r="A89" s="58">
        <f t="shared" ca="1" si="7"/>
        <v>11699</v>
      </c>
      <c r="B89" s="85">
        <v>7634</v>
      </c>
    </row>
    <row r="90" spans="1:2" ht="15.6" x14ac:dyDescent="0.3">
      <c r="A90" s="58">
        <f t="shared" ca="1" si="7"/>
        <v>60119</v>
      </c>
      <c r="B90" s="85">
        <v>26429</v>
      </c>
    </row>
    <row r="91" spans="1:2" ht="15.6" x14ac:dyDescent="0.3">
      <c r="A91" s="58">
        <f t="shared" ca="1" si="7"/>
        <v>57942</v>
      </c>
      <c r="B91" s="85">
        <v>56285</v>
      </c>
    </row>
    <row r="92" spans="1:2" ht="15.6" x14ac:dyDescent="0.3">
      <c r="A92" s="58">
        <f t="shared" ca="1" si="7"/>
        <v>65419</v>
      </c>
      <c r="B92" s="85">
        <v>11649</v>
      </c>
    </row>
    <row r="93" spans="1:2" ht="15.6" x14ac:dyDescent="0.3">
      <c r="A93" s="58">
        <f t="shared" ca="1" si="7"/>
        <v>31193</v>
      </c>
      <c r="B93" s="85">
        <v>70698</v>
      </c>
    </row>
    <row r="94" spans="1:2" ht="15.6" x14ac:dyDescent="0.3">
      <c r="A94" s="58">
        <f t="shared" ca="1" si="7"/>
        <v>24960</v>
      </c>
      <c r="B94" s="85">
        <v>35674</v>
      </c>
    </row>
    <row r="95" spans="1:2" ht="15.6" x14ac:dyDescent="0.3">
      <c r="A95" s="58">
        <f t="shared" ca="1" si="7"/>
        <v>33056</v>
      </c>
      <c r="B95" s="85">
        <v>71928</v>
      </c>
    </row>
    <row r="96" spans="1:2" ht="15.6" x14ac:dyDescent="0.3">
      <c r="A96" s="58">
        <f t="shared" ca="1" si="7"/>
        <v>20346</v>
      </c>
      <c r="B96" s="85">
        <v>12986</v>
      </c>
    </row>
    <row r="97" spans="1:2" ht="15.6" x14ac:dyDescent="0.3">
      <c r="A97" s="58">
        <f t="shared" ca="1" si="7"/>
        <v>54478</v>
      </c>
      <c r="B97" s="85">
        <v>2522</v>
      </c>
    </row>
    <row r="98" spans="1:2" ht="15.6" x14ac:dyDescent="0.3">
      <c r="A98" s="58">
        <f t="shared" ca="1" si="7"/>
        <v>62403</v>
      </c>
      <c r="B98" s="85">
        <v>24901</v>
      </c>
    </row>
    <row r="99" spans="1:2" ht="15.6" x14ac:dyDescent="0.3">
      <c r="A99" s="58">
        <f t="shared" ca="1" si="7"/>
        <v>52450</v>
      </c>
      <c r="B99" s="85">
        <v>28170</v>
      </c>
    </row>
    <row r="100" spans="1:2" ht="15.6" x14ac:dyDescent="0.3">
      <c r="A100" s="58">
        <f t="shared" ca="1" si="7"/>
        <v>30290</v>
      </c>
      <c r="B100" s="85">
        <v>27541</v>
      </c>
    </row>
    <row r="101" spans="1:2" ht="16.2" thickBot="1" x14ac:dyDescent="0.35">
      <c r="A101" s="58">
        <f t="shared" ca="1" si="7"/>
        <v>11635</v>
      </c>
      <c r="B101" s="86">
        <v>7006</v>
      </c>
    </row>
  </sheetData>
  <conditionalFormatting sqref="J4:J14">
    <cfRule type="expression" dxfId="12" priority="3">
      <formula>$J4=FALSE</formula>
    </cfRule>
  </conditionalFormatting>
  <conditionalFormatting sqref="K4:K14">
    <cfRule type="expression" dxfId="11" priority="2">
      <formula>$J4=FALSE</formula>
    </cfRule>
  </conditionalFormatting>
  <conditionalFormatting sqref="L4:L14">
    <cfRule type="expression" dxfId="10" priority="1">
      <formula>$J4=FALSE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1"/>
  <sheetViews>
    <sheetView showGridLines="0" zoomScale="175" zoomScaleNormal="175" workbookViewId="0">
      <selection sqref="A1:XFD1"/>
    </sheetView>
  </sheetViews>
  <sheetFormatPr defaultColWidth="9.109375" defaultRowHeight="14.4" x14ac:dyDescent="0.3"/>
  <cols>
    <col min="1" max="2" width="12.88671875" style="14" customWidth="1"/>
    <col min="3" max="3" width="6" style="14" customWidth="1"/>
    <col min="4" max="4" width="10.44140625" style="14" customWidth="1"/>
    <col min="5" max="5" width="14" style="14" customWidth="1"/>
    <col min="6" max="6" width="12.44140625" style="14" customWidth="1"/>
    <col min="7" max="7" width="12.88671875" style="14" bestFit="1" customWidth="1"/>
    <col min="8" max="8" width="6.44140625" style="14" customWidth="1"/>
    <col min="9" max="9" width="10.5546875" style="14" bestFit="1" customWidth="1"/>
    <col min="10" max="10" width="12.5546875" style="14" customWidth="1"/>
    <col min="11" max="12" width="13.5546875" style="14" customWidth="1"/>
    <col min="13" max="13" width="5.6640625" style="15" customWidth="1"/>
    <col min="14" max="14" width="4.5546875" style="14" customWidth="1"/>
    <col min="15" max="15" width="3.88671875" style="14" customWidth="1"/>
    <col min="16" max="16" width="7.109375" style="14" customWidth="1"/>
    <col min="17" max="17" width="6.33203125" style="14" customWidth="1"/>
    <col min="18" max="18" width="5.109375" style="14" customWidth="1"/>
    <col min="19" max="19" width="6" style="14" customWidth="1"/>
    <col min="20" max="16384" width="9.109375" style="14"/>
  </cols>
  <sheetData>
    <row r="1" spans="1:21" ht="13.5" customHeight="1" thickBot="1" x14ac:dyDescent="0.35">
      <c r="A1" s="88"/>
      <c r="B1" s="89"/>
      <c r="I1" s="90" t="s">
        <v>9</v>
      </c>
      <c r="J1" s="91" t="s">
        <v>10</v>
      </c>
      <c r="K1" s="92"/>
      <c r="N1" s="15"/>
      <c r="O1" s="15"/>
      <c r="P1" s="15"/>
      <c r="Q1" s="15"/>
      <c r="R1" s="15"/>
      <c r="S1" s="15"/>
    </row>
    <row r="2" spans="1:21" ht="17.25" thickBot="1" x14ac:dyDescent="0.35">
      <c r="A2" s="12">
        <f ca="1">'1.NumberOfBinsHisto'!A4</f>
        <v>41558</v>
      </c>
      <c r="B2" s="21">
        <f>'1.NumberOfBinsHisto'!B4</f>
        <v>42285</v>
      </c>
      <c r="D2" s="61" t="s">
        <v>11</v>
      </c>
      <c r="E2" s="63">
        <f>COUNT(B2:B101)</f>
        <v>100</v>
      </c>
      <c r="I2" s="93">
        <f>VLOOKUP("stop",E11:F17,2,0)</f>
        <v>7</v>
      </c>
      <c r="J2" s="126">
        <f>INT(E7/I2)</f>
        <v>11857</v>
      </c>
      <c r="K2" s="95"/>
      <c r="L2" s="18">
        <f>INT(J2)</f>
        <v>11857</v>
      </c>
      <c r="M2" s="96" t="str">
        <f ca="1">_xlfn.FORMULATEXT(L2)</f>
        <v>=INT(J2)</v>
      </c>
      <c r="N2" s="15"/>
      <c r="O2" s="15"/>
      <c r="P2" s="15"/>
      <c r="Q2" s="15"/>
      <c r="R2" s="15"/>
      <c r="S2" s="15"/>
    </row>
    <row r="3" spans="1:21" ht="17.25" thickBot="1" x14ac:dyDescent="0.35">
      <c r="A3" s="12">
        <f ca="1">'1.NumberOfBinsHisto'!A5</f>
        <v>77112</v>
      </c>
      <c r="B3" s="21">
        <f>'1.NumberOfBinsHisto'!B5</f>
        <v>67472</v>
      </c>
      <c r="D3" s="64" t="s">
        <v>3</v>
      </c>
      <c r="E3" s="66">
        <f>MIN($B$2:$B$94)</f>
        <v>1009</v>
      </c>
      <c r="I3" s="97"/>
      <c r="J3" s="124" t="s">
        <v>6</v>
      </c>
      <c r="K3" s="99" t="s">
        <v>7</v>
      </c>
      <c r="L3" s="18">
        <f>LEN(L2)</f>
        <v>5</v>
      </c>
      <c r="M3" s="96" t="str">
        <f t="shared" ref="M3:M5" ca="1" si="0">_xlfn.FORMULATEXT(L3)</f>
        <v>=LEN(L2)</v>
      </c>
      <c r="N3" s="59"/>
      <c r="O3" s="59"/>
      <c r="P3" s="59"/>
      <c r="Q3" s="59"/>
      <c r="R3" s="59"/>
      <c r="S3" s="59"/>
    </row>
    <row r="4" spans="1:21" ht="16.5" x14ac:dyDescent="0.3">
      <c r="A4" s="12">
        <f ca="1">'1.NumberOfBinsHisto'!A6</f>
        <v>47330</v>
      </c>
      <c r="B4" s="21">
        <f>'1.NumberOfBinsHisto'!B6</f>
        <v>46901</v>
      </c>
      <c r="D4" s="64" t="s">
        <v>2</v>
      </c>
      <c r="E4" s="66">
        <f>MAX($B$2:$B$94)</f>
        <v>84014</v>
      </c>
      <c r="I4" s="105" t="b">
        <f>J4&lt;$E$4</f>
        <v>1</v>
      </c>
      <c r="J4" s="106">
        <f>E3</f>
        <v>1009</v>
      </c>
      <c r="K4" s="105">
        <f t="shared" ref="K4:K14" si="1">J4+$J$2</f>
        <v>12866</v>
      </c>
      <c r="L4" s="18">
        <f>L3-1</f>
        <v>4</v>
      </c>
      <c r="M4" s="96" t="str">
        <f t="shared" ca="1" si="0"/>
        <v>=L3-1</v>
      </c>
    </row>
    <row r="5" spans="1:21" ht="16.5" x14ac:dyDescent="0.3">
      <c r="A5" s="12">
        <f ca="1">'1.NumberOfBinsHisto'!A7</f>
        <v>44947</v>
      </c>
      <c r="B5" s="21">
        <f>'1.NumberOfBinsHisto'!B7</f>
        <v>60678</v>
      </c>
      <c r="D5" s="64" t="s">
        <v>0</v>
      </c>
      <c r="E5" s="67">
        <f>ROUND(AVERAGE($B$2:$B$94),2)</f>
        <v>32054.31</v>
      </c>
      <c r="I5" s="105" t="b">
        <f t="shared" ref="I5:I14" si="2">J5&lt;$E$4</f>
        <v>1</v>
      </c>
      <c r="J5" s="106">
        <f>K4</f>
        <v>12866</v>
      </c>
      <c r="K5" s="105">
        <f t="shared" si="1"/>
        <v>24723</v>
      </c>
      <c r="L5" s="18">
        <f>ROUND(L2,-L4)</f>
        <v>10000</v>
      </c>
      <c r="M5" s="96" t="str">
        <f t="shared" ca="1" si="0"/>
        <v>=ROUND(L2,-L4)</v>
      </c>
    </row>
    <row r="6" spans="1:21" ht="16.5" x14ac:dyDescent="0.3">
      <c r="A6" s="12">
        <f ca="1">'1.NumberOfBinsHisto'!A8</f>
        <v>38015</v>
      </c>
      <c r="B6" s="21">
        <f>'1.NumberOfBinsHisto'!B8</f>
        <v>24544</v>
      </c>
      <c r="D6" s="64" t="s">
        <v>1</v>
      </c>
      <c r="E6" s="66">
        <f>MEDIAN($B$2:$B$94)</f>
        <v>28045</v>
      </c>
      <c r="I6" s="105" t="b">
        <f t="shared" si="2"/>
        <v>1</v>
      </c>
      <c r="J6" s="106">
        <f t="shared" ref="J6:J14" si="3">K5</f>
        <v>24723</v>
      </c>
      <c r="K6" s="105">
        <f t="shared" si="1"/>
        <v>36580</v>
      </c>
    </row>
    <row r="7" spans="1:21" ht="16.5" x14ac:dyDescent="0.3">
      <c r="A7" s="12">
        <f ca="1">'1.NumberOfBinsHisto'!A9</f>
        <v>10404</v>
      </c>
      <c r="B7" s="21">
        <f>'1.NumberOfBinsHisto'!B9</f>
        <v>10713</v>
      </c>
      <c r="D7" s="64" t="s">
        <v>5</v>
      </c>
      <c r="E7" s="66">
        <f>E4-E3</f>
        <v>83005</v>
      </c>
      <c r="I7" s="105" t="b">
        <f t="shared" si="2"/>
        <v>1</v>
      </c>
      <c r="J7" s="106">
        <f t="shared" si="3"/>
        <v>36580</v>
      </c>
      <c r="K7" s="105">
        <f t="shared" si="1"/>
        <v>48437</v>
      </c>
      <c r="Q7" s="15"/>
      <c r="R7" s="15"/>
      <c r="S7" s="15"/>
      <c r="T7" s="15"/>
      <c r="U7" s="15"/>
    </row>
    <row r="8" spans="1:21" ht="17.25" thickBot="1" x14ac:dyDescent="0.35">
      <c r="A8" s="12">
        <f ca="1">'1.NumberOfBinsHisto'!A10</f>
        <v>48634</v>
      </c>
      <c r="B8" s="21">
        <f>'1.NumberOfBinsHisto'!B10</f>
        <v>1803</v>
      </c>
      <c r="D8" s="68" t="s">
        <v>4</v>
      </c>
      <c r="E8" s="70">
        <f>COUNT(B2:B101)</f>
        <v>100</v>
      </c>
      <c r="I8" s="105" t="b">
        <f t="shared" si="2"/>
        <v>1</v>
      </c>
      <c r="J8" s="106">
        <f t="shared" si="3"/>
        <v>48437</v>
      </c>
      <c r="K8" s="105">
        <f t="shared" si="1"/>
        <v>60294</v>
      </c>
    </row>
    <row r="9" spans="1:21" ht="17.25" thickBot="1" x14ac:dyDescent="0.35">
      <c r="A9" s="12">
        <f ca="1">'1.NumberOfBinsHisto'!A11</f>
        <v>65538</v>
      </c>
      <c r="B9" s="21">
        <f>'1.NumberOfBinsHisto'!B11</f>
        <v>31659</v>
      </c>
      <c r="I9" s="105" t="b">
        <f t="shared" si="2"/>
        <v>1</v>
      </c>
      <c r="J9" s="106">
        <f t="shared" si="3"/>
        <v>60294</v>
      </c>
      <c r="K9" s="105">
        <f t="shared" si="1"/>
        <v>72151</v>
      </c>
    </row>
    <row r="10" spans="1:21" ht="18.75" thickBot="1" x14ac:dyDescent="0.35">
      <c r="A10" s="12">
        <f ca="1">'1.NumberOfBinsHisto'!A12</f>
        <v>16025</v>
      </c>
      <c r="B10" s="21">
        <f>'1.NumberOfBinsHisto'!B12</f>
        <v>45655</v>
      </c>
      <c r="E10" s="71" t="s">
        <v>13</v>
      </c>
      <c r="F10" s="72" t="s">
        <v>8</v>
      </c>
      <c r="G10" s="71" t="s">
        <v>26</v>
      </c>
      <c r="I10" s="105" t="b">
        <f t="shared" si="2"/>
        <v>1</v>
      </c>
      <c r="J10" s="106">
        <f t="shared" si="3"/>
        <v>72151</v>
      </c>
      <c r="K10" s="105">
        <f t="shared" si="1"/>
        <v>84008</v>
      </c>
    </row>
    <row r="11" spans="1:21" ht="16.5" x14ac:dyDescent="0.3">
      <c r="A11" s="12">
        <f ca="1">'1.NumberOfBinsHisto'!A13</f>
        <v>1581</v>
      </c>
      <c r="B11" s="21">
        <f>'1.NumberOfBinsHisto'!B13</f>
        <v>20628</v>
      </c>
      <c r="E11" s="74" t="str">
        <f t="shared" ref="E11:E17" si="4">IF(G11&gt;$E$8,"Stop","Continue")</f>
        <v>Continue</v>
      </c>
      <c r="F11" s="115">
        <v>4</v>
      </c>
      <c r="G11" s="74">
        <f t="shared" ref="G11:G17" si="5">2^F11</f>
        <v>16</v>
      </c>
      <c r="I11" s="105" t="b">
        <f t="shared" si="2"/>
        <v>1</v>
      </c>
      <c r="J11" s="106">
        <f t="shared" si="3"/>
        <v>84008</v>
      </c>
      <c r="K11" s="105">
        <f t="shared" si="1"/>
        <v>95865</v>
      </c>
      <c r="P11" s="77"/>
      <c r="Q11" s="77"/>
    </row>
    <row r="12" spans="1:21" ht="16.5" x14ac:dyDescent="0.3">
      <c r="A12" s="12">
        <f ca="1">'1.NumberOfBinsHisto'!A14</f>
        <v>33172</v>
      </c>
      <c r="B12" s="21">
        <f>'1.NumberOfBinsHisto'!B14</f>
        <v>17786</v>
      </c>
      <c r="E12" s="76" t="str">
        <f t="shared" si="4"/>
        <v>Continue</v>
      </c>
      <c r="F12" s="116">
        <v>5</v>
      </c>
      <c r="G12" s="76">
        <f t="shared" si="5"/>
        <v>32</v>
      </c>
      <c r="I12" s="105" t="b">
        <f t="shared" si="2"/>
        <v>0</v>
      </c>
      <c r="J12" s="106">
        <f t="shared" si="3"/>
        <v>95865</v>
      </c>
      <c r="K12" s="105">
        <f t="shared" si="1"/>
        <v>107722</v>
      </c>
    </row>
    <row r="13" spans="1:21" ht="16.5" x14ac:dyDescent="0.3">
      <c r="A13" s="12">
        <f ca="1">'1.NumberOfBinsHisto'!A15</f>
        <v>12258</v>
      </c>
      <c r="B13" s="21">
        <f>'1.NumberOfBinsHisto'!B15</f>
        <v>28311</v>
      </c>
      <c r="E13" s="76" t="str">
        <f t="shared" si="4"/>
        <v>Continue</v>
      </c>
      <c r="F13" s="116">
        <v>6</v>
      </c>
      <c r="G13" s="76">
        <f t="shared" si="5"/>
        <v>64</v>
      </c>
      <c r="I13" s="105" t="b">
        <f t="shared" si="2"/>
        <v>0</v>
      </c>
      <c r="J13" s="106">
        <f t="shared" si="3"/>
        <v>107722</v>
      </c>
      <c r="K13" s="105">
        <f t="shared" si="1"/>
        <v>119579</v>
      </c>
    </row>
    <row r="14" spans="1:21" ht="16.5" x14ac:dyDescent="0.3">
      <c r="A14" s="12">
        <f ca="1">'1.NumberOfBinsHisto'!A16</f>
        <v>53443</v>
      </c>
      <c r="B14" s="21">
        <f>'1.NumberOfBinsHisto'!B16</f>
        <v>29426</v>
      </c>
      <c r="E14" s="76" t="str">
        <f t="shared" si="4"/>
        <v>Stop</v>
      </c>
      <c r="F14" s="116">
        <v>7</v>
      </c>
      <c r="G14" s="76">
        <f t="shared" si="5"/>
        <v>128</v>
      </c>
      <c r="I14" s="105" t="b">
        <f t="shared" si="2"/>
        <v>0</v>
      </c>
      <c r="J14" s="106">
        <f t="shared" si="3"/>
        <v>119579</v>
      </c>
      <c r="K14" s="105">
        <f t="shared" si="1"/>
        <v>131436</v>
      </c>
    </row>
    <row r="15" spans="1:21" ht="16.5" x14ac:dyDescent="0.3">
      <c r="A15" s="12">
        <f ca="1">'1.NumberOfBinsHisto'!A17</f>
        <v>5323</v>
      </c>
      <c r="B15" s="21">
        <f>'1.NumberOfBinsHisto'!B17</f>
        <v>7451</v>
      </c>
      <c r="E15" s="76" t="str">
        <f t="shared" si="4"/>
        <v>Stop</v>
      </c>
      <c r="F15" s="116">
        <v>8</v>
      </c>
      <c r="G15" s="76">
        <f t="shared" si="5"/>
        <v>256</v>
      </c>
    </row>
    <row r="16" spans="1:21" ht="15.6" x14ac:dyDescent="0.3">
      <c r="A16" s="12">
        <f ca="1">'1.NumberOfBinsHisto'!A18</f>
        <v>38963</v>
      </c>
      <c r="B16" s="21">
        <f>'1.NumberOfBinsHisto'!B18</f>
        <v>1059</v>
      </c>
      <c r="E16" s="76" t="str">
        <f t="shared" si="4"/>
        <v>Stop</v>
      </c>
      <c r="F16" s="116">
        <v>9</v>
      </c>
      <c r="G16" s="76">
        <f t="shared" si="5"/>
        <v>512</v>
      </c>
    </row>
    <row r="17" spans="1:7" ht="16.2" thickBot="1" x14ac:dyDescent="0.35">
      <c r="A17" s="12">
        <f ca="1">'1.NumberOfBinsHisto'!A19</f>
        <v>73601</v>
      </c>
      <c r="B17" s="21">
        <f>'1.NumberOfBinsHisto'!B19</f>
        <v>5439</v>
      </c>
      <c r="E17" s="78" t="str">
        <f t="shared" si="4"/>
        <v>Stop</v>
      </c>
      <c r="F17" s="123">
        <v>10</v>
      </c>
      <c r="G17" s="78">
        <f t="shared" si="5"/>
        <v>1024</v>
      </c>
    </row>
    <row r="18" spans="1:7" ht="15.6" x14ac:dyDescent="0.3">
      <c r="A18" s="12">
        <f ca="1">'1.NumberOfBinsHisto'!A20</f>
        <v>51765</v>
      </c>
      <c r="B18" s="21">
        <f>'1.NumberOfBinsHisto'!B20</f>
        <v>14393</v>
      </c>
    </row>
    <row r="19" spans="1:7" ht="15.6" x14ac:dyDescent="0.3">
      <c r="A19" s="12">
        <f ca="1">'1.NumberOfBinsHisto'!A21</f>
        <v>38536</v>
      </c>
      <c r="B19" s="21">
        <f>'1.NumberOfBinsHisto'!B21</f>
        <v>84014</v>
      </c>
    </row>
    <row r="20" spans="1:7" ht="15.6" x14ac:dyDescent="0.3">
      <c r="A20" s="12">
        <f ca="1">'1.NumberOfBinsHisto'!A22</f>
        <v>52813</v>
      </c>
      <c r="B20" s="21">
        <f>'1.NumberOfBinsHisto'!B22</f>
        <v>23544</v>
      </c>
    </row>
    <row r="21" spans="1:7" ht="16.5" customHeight="1" x14ac:dyDescent="0.3">
      <c r="A21" s="12">
        <f ca="1">'1.NumberOfBinsHisto'!A23</f>
        <v>54203</v>
      </c>
      <c r="B21" s="21">
        <f>'1.NumberOfBinsHisto'!B23</f>
        <v>8302</v>
      </c>
    </row>
    <row r="22" spans="1:7" ht="15.6" x14ac:dyDescent="0.3">
      <c r="A22" s="12">
        <f ca="1">'1.NumberOfBinsHisto'!A24</f>
        <v>59569</v>
      </c>
      <c r="B22" s="21">
        <f>'1.NumberOfBinsHisto'!B24</f>
        <v>7326</v>
      </c>
    </row>
    <row r="23" spans="1:7" ht="15.6" x14ac:dyDescent="0.3">
      <c r="A23" s="12">
        <f ca="1">'1.NumberOfBinsHisto'!A25</f>
        <v>17069</v>
      </c>
      <c r="B23" s="21">
        <f>'1.NumberOfBinsHisto'!B25</f>
        <v>6749</v>
      </c>
    </row>
    <row r="24" spans="1:7" ht="15.6" x14ac:dyDescent="0.3">
      <c r="A24" s="12">
        <f ca="1">'1.NumberOfBinsHisto'!A26</f>
        <v>54524</v>
      </c>
      <c r="B24" s="21">
        <f>'1.NumberOfBinsHisto'!B26</f>
        <v>9936</v>
      </c>
    </row>
    <row r="25" spans="1:7" ht="15.6" x14ac:dyDescent="0.3">
      <c r="A25" s="12">
        <f ca="1">'1.NumberOfBinsHisto'!A27</f>
        <v>52310</v>
      </c>
      <c r="B25" s="21">
        <f>'1.NumberOfBinsHisto'!B27</f>
        <v>1009</v>
      </c>
    </row>
    <row r="26" spans="1:7" ht="15.6" x14ac:dyDescent="0.3">
      <c r="A26" s="12">
        <f ca="1">'1.NumberOfBinsHisto'!A28</f>
        <v>42813</v>
      </c>
      <c r="B26" s="21">
        <f>'1.NumberOfBinsHisto'!B28</f>
        <v>48248</v>
      </c>
    </row>
    <row r="27" spans="1:7" ht="15.6" x14ac:dyDescent="0.3">
      <c r="A27" s="12">
        <f ca="1">'1.NumberOfBinsHisto'!A29</f>
        <v>39251</v>
      </c>
      <c r="B27" s="21">
        <f>'1.NumberOfBinsHisto'!B29</f>
        <v>18589</v>
      </c>
    </row>
    <row r="28" spans="1:7" ht="15.6" x14ac:dyDescent="0.3">
      <c r="A28" s="12">
        <f ca="1">'1.NumberOfBinsHisto'!A30</f>
        <v>10491</v>
      </c>
      <c r="B28" s="21">
        <f>'1.NumberOfBinsHisto'!B30</f>
        <v>47963</v>
      </c>
    </row>
    <row r="29" spans="1:7" ht="15.6" x14ac:dyDescent="0.3">
      <c r="A29" s="12">
        <f ca="1">'1.NumberOfBinsHisto'!A31</f>
        <v>68697</v>
      </c>
      <c r="B29" s="21">
        <f>'1.NumberOfBinsHisto'!B31</f>
        <v>22037</v>
      </c>
    </row>
    <row r="30" spans="1:7" ht="15.6" x14ac:dyDescent="0.3">
      <c r="A30" s="12">
        <f ca="1">'1.NumberOfBinsHisto'!A32</f>
        <v>35123</v>
      </c>
      <c r="B30" s="21">
        <f>'1.NumberOfBinsHisto'!B32</f>
        <v>13611</v>
      </c>
    </row>
    <row r="31" spans="1:7" ht="15.6" x14ac:dyDescent="0.3">
      <c r="A31" s="12">
        <f ca="1">'1.NumberOfBinsHisto'!A33</f>
        <v>62102</v>
      </c>
      <c r="B31" s="21">
        <f>'1.NumberOfBinsHisto'!B33</f>
        <v>13401</v>
      </c>
    </row>
    <row r="32" spans="1:7" ht="15.6" x14ac:dyDescent="0.3">
      <c r="A32" s="12">
        <f ca="1">'1.NumberOfBinsHisto'!A34</f>
        <v>63213</v>
      </c>
      <c r="B32" s="21">
        <f>'1.NumberOfBinsHisto'!B34</f>
        <v>69399</v>
      </c>
    </row>
    <row r="33" spans="1:2" ht="15.6" x14ac:dyDescent="0.3">
      <c r="A33" s="12">
        <f ca="1">'1.NumberOfBinsHisto'!A35</f>
        <v>62546</v>
      </c>
      <c r="B33" s="21">
        <f>'1.NumberOfBinsHisto'!B35</f>
        <v>20326</v>
      </c>
    </row>
    <row r="34" spans="1:2" ht="15.6" x14ac:dyDescent="0.3">
      <c r="A34" s="12">
        <f ca="1">'1.NumberOfBinsHisto'!A36</f>
        <v>24145</v>
      </c>
      <c r="B34" s="21">
        <f>'1.NumberOfBinsHisto'!B36</f>
        <v>64651</v>
      </c>
    </row>
    <row r="35" spans="1:2" ht="15.6" x14ac:dyDescent="0.3">
      <c r="A35" s="12">
        <f ca="1">'1.NumberOfBinsHisto'!A37</f>
        <v>47685</v>
      </c>
      <c r="B35" s="21">
        <f>'1.NumberOfBinsHisto'!B37</f>
        <v>35849</v>
      </c>
    </row>
    <row r="36" spans="1:2" ht="15.6" x14ac:dyDescent="0.3">
      <c r="A36" s="12">
        <f ca="1">'1.NumberOfBinsHisto'!A38</f>
        <v>21936</v>
      </c>
      <c r="B36" s="21">
        <f>'1.NumberOfBinsHisto'!B38</f>
        <v>25057</v>
      </c>
    </row>
    <row r="37" spans="1:2" ht="15.6" x14ac:dyDescent="0.3">
      <c r="A37" s="12">
        <f ca="1">'1.NumberOfBinsHisto'!A39</f>
        <v>63529</v>
      </c>
      <c r="B37" s="21">
        <f>'1.NumberOfBinsHisto'!B39</f>
        <v>50809</v>
      </c>
    </row>
    <row r="38" spans="1:2" ht="15.6" x14ac:dyDescent="0.3">
      <c r="A38" s="12">
        <f ca="1">'1.NumberOfBinsHisto'!A40</f>
        <v>54275</v>
      </c>
      <c r="B38" s="21">
        <f>'1.NumberOfBinsHisto'!B40</f>
        <v>36614</v>
      </c>
    </row>
    <row r="39" spans="1:2" ht="15.6" x14ac:dyDescent="0.3">
      <c r="A39" s="12">
        <f ca="1">'1.NumberOfBinsHisto'!A41</f>
        <v>27261</v>
      </c>
      <c r="B39" s="21">
        <f>'1.NumberOfBinsHisto'!B41</f>
        <v>22939</v>
      </c>
    </row>
    <row r="40" spans="1:2" ht="15.6" x14ac:dyDescent="0.3">
      <c r="A40" s="12">
        <f ca="1">'1.NumberOfBinsHisto'!A42</f>
        <v>43536</v>
      </c>
      <c r="B40" s="21">
        <f>'1.NumberOfBinsHisto'!B42</f>
        <v>73090</v>
      </c>
    </row>
    <row r="41" spans="1:2" ht="15.6" x14ac:dyDescent="0.3">
      <c r="A41" s="12">
        <f ca="1">'1.NumberOfBinsHisto'!A43</f>
        <v>788</v>
      </c>
      <c r="B41" s="21">
        <f>'1.NumberOfBinsHisto'!B43</f>
        <v>3742</v>
      </c>
    </row>
    <row r="42" spans="1:2" ht="15.6" x14ac:dyDescent="0.3">
      <c r="A42" s="12">
        <f ca="1">'1.NumberOfBinsHisto'!A44</f>
        <v>86789</v>
      </c>
      <c r="B42" s="21">
        <f>'1.NumberOfBinsHisto'!B44</f>
        <v>32812</v>
      </c>
    </row>
    <row r="43" spans="1:2" ht="15.6" x14ac:dyDescent="0.3">
      <c r="A43" s="12">
        <f ca="1">'1.NumberOfBinsHisto'!A45</f>
        <v>86159</v>
      </c>
      <c r="B43" s="21">
        <f>'1.NumberOfBinsHisto'!B45</f>
        <v>59293</v>
      </c>
    </row>
    <row r="44" spans="1:2" ht="15.6" x14ac:dyDescent="0.3">
      <c r="A44" s="12">
        <f ca="1">'1.NumberOfBinsHisto'!A46</f>
        <v>7428</v>
      </c>
      <c r="B44" s="21">
        <f>'1.NumberOfBinsHisto'!B46</f>
        <v>33165</v>
      </c>
    </row>
    <row r="45" spans="1:2" ht="15.6" x14ac:dyDescent="0.3">
      <c r="A45" s="12">
        <f ca="1">'1.NumberOfBinsHisto'!A47</f>
        <v>5834</v>
      </c>
      <c r="B45" s="21">
        <f>'1.NumberOfBinsHisto'!B47</f>
        <v>18108</v>
      </c>
    </row>
    <row r="46" spans="1:2" ht="15.6" x14ac:dyDescent="0.3">
      <c r="A46" s="12">
        <f ca="1">'1.NumberOfBinsHisto'!A48</f>
        <v>7159</v>
      </c>
      <c r="B46" s="21">
        <f>'1.NumberOfBinsHisto'!B48</f>
        <v>17076</v>
      </c>
    </row>
    <row r="47" spans="1:2" ht="15.6" x14ac:dyDescent="0.3">
      <c r="A47" s="12">
        <f ca="1">'1.NumberOfBinsHisto'!A49</f>
        <v>8758</v>
      </c>
      <c r="B47" s="21">
        <f>'1.NumberOfBinsHisto'!B49</f>
        <v>39871</v>
      </c>
    </row>
    <row r="48" spans="1:2" ht="15.6" x14ac:dyDescent="0.3">
      <c r="A48" s="12">
        <f ca="1">'1.NumberOfBinsHisto'!A50</f>
        <v>56099</v>
      </c>
      <c r="B48" s="21">
        <f>'1.NumberOfBinsHisto'!B50</f>
        <v>19533</v>
      </c>
    </row>
    <row r="49" spans="1:2" ht="15.6" x14ac:dyDescent="0.3">
      <c r="A49" s="12">
        <f ca="1">'1.NumberOfBinsHisto'!A51</f>
        <v>68941</v>
      </c>
      <c r="B49" s="21">
        <f>'1.NumberOfBinsHisto'!B51</f>
        <v>26519</v>
      </c>
    </row>
    <row r="50" spans="1:2" ht="15.6" x14ac:dyDescent="0.3">
      <c r="A50" s="12">
        <f ca="1">'1.NumberOfBinsHisto'!A52</f>
        <v>65366</v>
      </c>
      <c r="B50" s="21">
        <f>'1.NumberOfBinsHisto'!B52</f>
        <v>58364</v>
      </c>
    </row>
    <row r="51" spans="1:2" ht="15.6" x14ac:dyDescent="0.3">
      <c r="A51" s="12">
        <f ca="1">'1.NumberOfBinsHisto'!A53</f>
        <v>77076</v>
      </c>
      <c r="B51" s="21">
        <f>'1.NumberOfBinsHisto'!B53</f>
        <v>43370</v>
      </c>
    </row>
    <row r="52" spans="1:2" ht="15.6" x14ac:dyDescent="0.3">
      <c r="A52" s="12">
        <f ca="1">'1.NumberOfBinsHisto'!A54</f>
        <v>9132</v>
      </c>
      <c r="B52" s="21">
        <f>'1.NumberOfBinsHisto'!B54</f>
        <v>29221</v>
      </c>
    </row>
    <row r="53" spans="1:2" ht="15.6" x14ac:dyDescent="0.3">
      <c r="A53" s="12">
        <f ca="1">'1.NumberOfBinsHisto'!A55</f>
        <v>41334</v>
      </c>
      <c r="B53" s="21">
        <f>'1.NumberOfBinsHisto'!B55</f>
        <v>5640</v>
      </c>
    </row>
    <row r="54" spans="1:2" ht="15.6" x14ac:dyDescent="0.3">
      <c r="A54" s="12">
        <f ca="1">'1.NumberOfBinsHisto'!A56</f>
        <v>22685</v>
      </c>
      <c r="B54" s="21">
        <f>'1.NumberOfBinsHisto'!B56</f>
        <v>83805</v>
      </c>
    </row>
    <row r="55" spans="1:2" ht="15.6" x14ac:dyDescent="0.3">
      <c r="A55" s="12">
        <f ca="1">'1.NumberOfBinsHisto'!A57</f>
        <v>37944</v>
      </c>
      <c r="B55" s="21">
        <f>'1.NumberOfBinsHisto'!B57</f>
        <v>35374</v>
      </c>
    </row>
    <row r="56" spans="1:2" ht="15.6" x14ac:dyDescent="0.3">
      <c r="A56" s="12">
        <f ca="1">'1.NumberOfBinsHisto'!A58</f>
        <v>27667</v>
      </c>
      <c r="B56" s="21">
        <f>'1.NumberOfBinsHisto'!B58</f>
        <v>63390</v>
      </c>
    </row>
    <row r="57" spans="1:2" ht="15.6" x14ac:dyDescent="0.3">
      <c r="A57" s="12">
        <f ca="1">'1.NumberOfBinsHisto'!A59</f>
        <v>12207</v>
      </c>
      <c r="B57" s="21">
        <f>'1.NumberOfBinsHisto'!B59</f>
        <v>9497</v>
      </c>
    </row>
    <row r="58" spans="1:2" ht="15.6" x14ac:dyDescent="0.3">
      <c r="A58" s="12">
        <f ca="1">'1.NumberOfBinsHisto'!A60</f>
        <v>23138</v>
      </c>
      <c r="B58" s="21">
        <f>'1.NumberOfBinsHisto'!B60</f>
        <v>2921</v>
      </c>
    </row>
    <row r="59" spans="1:2" ht="15.6" x14ac:dyDescent="0.3">
      <c r="A59" s="12">
        <f ca="1">'1.NumberOfBinsHisto'!A61</f>
        <v>72272</v>
      </c>
      <c r="B59" s="21">
        <f>'1.NumberOfBinsHisto'!B61</f>
        <v>1239</v>
      </c>
    </row>
    <row r="60" spans="1:2" ht="15.6" x14ac:dyDescent="0.3">
      <c r="A60" s="12">
        <f ca="1">'1.NumberOfBinsHisto'!A62</f>
        <v>41636</v>
      </c>
      <c r="B60" s="21">
        <f>'1.NumberOfBinsHisto'!B62</f>
        <v>19379</v>
      </c>
    </row>
    <row r="61" spans="1:2" ht="15.6" x14ac:dyDescent="0.3">
      <c r="A61" s="12">
        <f ca="1">'1.NumberOfBinsHisto'!A63</f>
        <v>50386</v>
      </c>
      <c r="B61" s="21">
        <f>'1.NumberOfBinsHisto'!B63</f>
        <v>51818</v>
      </c>
    </row>
    <row r="62" spans="1:2" ht="15.6" x14ac:dyDescent="0.3">
      <c r="A62" s="12">
        <f ca="1">'1.NumberOfBinsHisto'!A64</f>
        <v>8074</v>
      </c>
      <c r="B62" s="21">
        <f>'1.NumberOfBinsHisto'!B64</f>
        <v>18030</v>
      </c>
    </row>
    <row r="63" spans="1:2" ht="15.6" x14ac:dyDescent="0.3">
      <c r="A63" s="12">
        <f ca="1">'1.NumberOfBinsHisto'!A65</f>
        <v>36443</v>
      </c>
      <c r="B63" s="21">
        <f>'1.NumberOfBinsHisto'!B65</f>
        <v>48313</v>
      </c>
    </row>
    <row r="64" spans="1:2" ht="15.6" x14ac:dyDescent="0.3">
      <c r="A64" s="12">
        <f ca="1">'1.NumberOfBinsHisto'!A66</f>
        <v>11149</v>
      </c>
      <c r="B64" s="21">
        <f>'1.NumberOfBinsHisto'!B66</f>
        <v>4595</v>
      </c>
    </row>
    <row r="65" spans="1:2" ht="15.6" x14ac:dyDescent="0.3">
      <c r="A65" s="12">
        <f ca="1">'1.NumberOfBinsHisto'!A67</f>
        <v>25703</v>
      </c>
      <c r="B65" s="21">
        <f>'1.NumberOfBinsHisto'!B67</f>
        <v>64903</v>
      </c>
    </row>
    <row r="66" spans="1:2" ht="15.6" x14ac:dyDescent="0.3">
      <c r="A66" s="12">
        <f ca="1">'1.NumberOfBinsHisto'!A68</f>
        <v>84923</v>
      </c>
      <c r="B66" s="21">
        <f>'1.NumberOfBinsHisto'!B68</f>
        <v>38435</v>
      </c>
    </row>
    <row r="67" spans="1:2" ht="15.6" x14ac:dyDescent="0.3">
      <c r="A67" s="12">
        <f ca="1">'1.NumberOfBinsHisto'!A69</f>
        <v>58451</v>
      </c>
      <c r="B67" s="21">
        <f>'1.NumberOfBinsHisto'!B69</f>
        <v>55776</v>
      </c>
    </row>
    <row r="68" spans="1:2" ht="15.6" x14ac:dyDescent="0.3">
      <c r="A68" s="12">
        <f ca="1">'1.NumberOfBinsHisto'!A70</f>
        <v>49607</v>
      </c>
      <c r="B68" s="21">
        <f>'1.NumberOfBinsHisto'!B70</f>
        <v>45909</v>
      </c>
    </row>
    <row r="69" spans="1:2" ht="15.6" x14ac:dyDescent="0.3">
      <c r="A69" s="12">
        <f ca="1">'1.NumberOfBinsHisto'!A71</f>
        <v>31666</v>
      </c>
      <c r="B69" s="21">
        <f>'1.NumberOfBinsHisto'!B71</f>
        <v>59423</v>
      </c>
    </row>
    <row r="70" spans="1:2" ht="15.6" x14ac:dyDescent="0.3">
      <c r="A70" s="12">
        <f ca="1">'1.NumberOfBinsHisto'!A72</f>
        <v>77007</v>
      </c>
      <c r="B70" s="21">
        <f>'1.NumberOfBinsHisto'!B72</f>
        <v>2965</v>
      </c>
    </row>
    <row r="71" spans="1:2" ht="15.6" x14ac:dyDescent="0.3">
      <c r="A71" s="12">
        <f ca="1">'1.NumberOfBinsHisto'!A73</f>
        <v>27744</v>
      </c>
      <c r="B71" s="21">
        <f>'1.NumberOfBinsHisto'!B73</f>
        <v>60516</v>
      </c>
    </row>
    <row r="72" spans="1:2" ht="15.6" x14ac:dyDescent="0.3">
      <c r="A72" s="12">
        <f ca="1">'1.NumberOfBinsHisto'!A74</f>
        <v>82434</v>
      </c>
      <c r="B72" s="21">
        <f>'1.NumberOfBinsHisto'!B74</f>
        <v>15064</v>
      </c>
    </row>
    <row r="73" spans="1:2" ht="15.6" x14ac:dyDescent="0.3">
      <c r="A73" s="12">
        <f ca="1">'1.NumberOfBinsHisto'!A75</f>
        <v>40664</v>
      </c>
      <c r="B73" s="21">
        <f>'1.NumberOfBinsHisto'!B75</f>
        <v>73295</v>
      </c>
    </row>
    <row r="74" spans="1:2" ht="15.6" x14ac:dyDescent="0.3">
      <c r="A74" s="12">
        <f ca="1">'1.NumberOfBinsHisto'!A76</f>
        <v>20935</v>
      </c>
      <c r="B74" s="21">
        <f>'1.NumberOfBinsHisto'!B76</f>
        <v>9075</v>
      </c>
    </row>
    <row r="75" spans="1:2" ht="15.6" x14ac:dyDescent="0.3">
      <c r="A75" s="12">
        <f ca="1">'1.NumberOfBinsHisto'!A77</f>
        <v>18352</v>
      </c>
      <c r="B75" s="21">
        <f>'1.NumberOfBinsHisto'!B77</f>
        <v>35282</v>
      </c>
    </row>
    <row r="76" spans="1:2" ht="15.6" x14ac:dyDescent="0.3">
      <c r="A76" s="12">
        <f ca="1">'1.NumberOfBinsHisto'!A78</f>
        <v>27385</v>
      </c>
      <c r="B76" s="21">
        <f>'1.NumberOfBinsHisto'!B78</f>
        <v>3426</v>
      </c>
    </row>
    <row r="77" spans="1:2" ht="15.6" x14ac:dyDescent="0.3">
      <c r="A77" s="12">
        <f ca="1">'1.NumberOfBinsHisto'!A79</f>
        <v>7106</v>
      </c>
      <c r="B77" s="21">
        <f>'1.NumberOfBinsHisto'!B79</f>
        <v>60945</v>
      </c>
    </row>
    <row r="78" spans="1:2" ht="15.6" x14ac:dyDescent="0.3">
      <c r="A78" s="12">
        <f ca="1">'1.NumberOfBinsHisto'!A80</f>
        <v>10317</v>
      </c>
      <c r="B78" s="21">
        <f>'1.NumberOfBinsHisto'!B80</f>
        <v>59278</v>
      </c>
    </row>
    <row r="79" spans="1:2" ht="15.6" x14ac:dyDescent="0.3">
      <c r="A79" s="12">
        <f ca="1">'1.NumberOfBinsHisto'!A81</f>
        <v>23364</v>
      </c>
      <c r="B79" s="21">
        <f>'1.NumberOfBinsHisto'!B81</f>
        <v>15953</v>
      </c>
    </row>
    <row r="80" spans="1:2" ht="15.6" x14ac:dyDescent="0.3">
      <c r="A80" s="12">
        <f ca="1">'1.NumberOfBinsHisto'!A82</f>
        <v>25649</v>
      </c>
      <c r="B80" s="21">
        <f>'1.NumberOfBinsHisto'!B82</f>
        <v>13594</v>
      </c>
    </row>
    <row r="81" spans="1:2" ht="15.6" x14ac:dyDescent="0.3">
      <c r="A81" s="12">
        <f ca="1">'1.NumberOfBinsHisto'!A83</f>
        <v>6191</v>
      </c>
      <c r="B81" s="21">
        <f>'1.NumberOfBinsHisto'!B83</f>
        <v>50606</v>
      </c>
    </row>
    <row r="82" spans="1:2" ht="15.6" x14ac:dyDescent="0.3">
      <c r="A82" s="12">
        <f ca="1">'1.NumberOfBinsHisto'!A84</f>
        <v>27620</v>
      </c>
      <c r="B82" s="21">
        <f>'1.NumberOfBinsHisto'!B84</f>
        <v>21568</v>
      </c>
    </row>
    <row r="83" spans="1:2" ht="15.6" x14ac:dyDescent="0.3">
      <c r="A83" s="12">
        <f ca="1">'1.NumberOfBinsHisto'!A85</f>
        <v>39502</v>
      </c>
      <c r="B83" s="21">
        <f>'1.NumberOfBinsHisto'!B85</f>
        <v>29343</v>
      </c>
    </row>
    <row r="84" spans="1:2" ht="15.6" x14ac:dyDescent="0.3">
      <c r="A84" s="12">
        <f ca="1">'1.NumberOfBinsHisto'!A86</f>
        <v>36872</v>
      </c>
      <c r="B84" s="21">
        <f>'1.NumberOfBinsHisto'!B86</f>
        <v>25148</v>
      </c>
    </row>
    <row r="85" spans="1:2" ht="15.6" x14ac:dyDescent="0.3">
      <c r="A85" s="12">
        <f ca="1">'1.NumberOfBinsHisto'!A87</f>
        <v>37830</v>
      </c>
      <c r="B85" s="21">
        <f>'1.NumberOfBinsHisto'!B87</f>
        <v>26945</v>
      </c>
    </row>
    <row r="86" spans="1:2" ht="15.6" x14ac:dyDescent="0.3">
      <c r="A86" s="12">
        <f ca="1">'1.NumberOfBinsHisto'!A88</f>
        <v>41607</v>
      </c>
      <c r="B86" s="21">
        <f>'1.NumberOfBinsHisto'!B88</f>
        <v>28045</v>
      </c>
    </row>
    <row r="87" spans="1:2" ht="15.6" x14ac:dyDescent="0.3">
      <c r="A87" s="12">
        <f ca="1">'1.NumberOfBinsHisto'!A89</f>
        <v>9939</v>
      </c>
      <c r="B87" s="21">
        <f>'1.NumberOfBinsHisto'!B89</f>
        <v>62252</v>
      </c>
    </row>
    <row r="88" spans="1:2" ht="15.6" x14ac:dyDescent="0.3">
      <c r="A88" s="12">
        <f ca="1">'1.NumberOfBinsHisto'!A90</f>
        <v>47929</v>
      </c>
      <c r="B88" s="21">
        <f>'1.NumberOfBinsHisto'!B90</f>
        <v>30195</v>
      </c>
    </row>
    <row r="89" spans="1:2" ht="15.6" x14ac:dyDescent="0.3">
      <c r="A89" s="12">
        <f ca="1">'1.NumberOfBinsHisto'!A91</f>
        <v>8403</v>
      </c>
      <c r="B89" s="21">
        <f>'1.NumberOfBinsHisto'!B91</f>
        <v>7634</v>
      </c>
    </row>
    <row r="90" spans="1:2" ht="15.6" x14ac:dyDescent="0.3">
      <c r="A90" s="12">
        <f ca="1">'1.NumberOfBinsHisto'!A92</f>
        <v>38891</v>
      </c>
      <c r="B90" s="21">
        <f>'1.NumberOfBinsHisto'!B92</f>
        <v>26429</v>
      </c>
    </row>
    <row r="91" spans="1:2" ht="15.6" x14ac:dyDescent="0.3">
      <c r="A91" s="12">
        <f ca="1">'1.NumberOfBinsHisto'!A93</f>
        <v>26235</v>
      </c>
      <c r="B91" s="21">
        <f>'1.NumberOfBinsHisto'!B93</f>
        <v>56285</v>
      </c>
    </row>
    <row r="92" spans="1:2" ht="15.6" x14ac:dyDescent="0.3">
      <c r="A92" s="12">
        <f ca="1">'1.NumberOfBinsHisto'!A94</f>
        <v>42497</v>
      </c>
      <c r="B92" s="21">
        <f>'1.NumberOfBinsHisto'!B94</f>
        <v>11649</v>
      </c>
    </row>
    <row r="93" spans="1:2" ht="15.6" x14ac:dyDescent="0.3">
      <c r="A93" s="12">
        <f ca="1">'1.NumberOfBinsHisto'!A95</f>
        <v>12284</v>
      </c>
      <c r="B93" s="21">
        <f>'1.NumberOfBinsHisto'!B95</f>
        <v>70698</v>
      </c>
    </row>
    <row r="94" spans="1:2" ht="15.6" x14ac:dyDescent="0.3">
      <c r="A94" s="12">
        <f ca="1">'1.NumberOfBinsHisto'!A96</f>
        <v>24577</v>
      </c>
      <c r="B94" s="21">
        <f>'1.NumberOfBinsHisto'!B96</f>
        <v>35674</v>
      </c>
    </row>
    <row r="95" spans="1:2" ht="15.6" x14ac:dyDescent="0.3">
      <c r="A95" s="12">
        <f ca="1">'1.NumberOfBinsHisto'!A97</f>
        <v>8664</v>
      </c>
      <c r="B95" s="21">
        <f>'1.NumberOfBinsHisto'!B97</f>
        <v>71928</v>
      </c>
    </row>
    <row r="96" spans="1:2" ht="15.6" x14ac:dyDescent="0.3">
      <c r="A96" s="12">
        <f ca="1">'1.NumberOfBinsHisto'!A98</f>
        <v>56452</v>
      </c>
      <c r="B96" s="21">
        <f>'1.NumberOfBinsHisto'!B98</f>
        <v>12986</v>
      </c>
    </row>
    <row r="97" spans="1:2" ht="15.6" x14ac:dyDescent="0.3">
      <c r="A97" s="12">
        <f ca="1">'1.NumberOfBinsHisto'!A99</f>
        <v>39362</v>
      </c>
      <c r="B97" s="21">
        <f>'1.NumberOfBinsHisto'!B99</f>
        <v>2522</v>
      </c>
    </row>
    <row r="98" spans="1:2" ht="15.6" x14ac:dyDescent="0.3">
      <c r="A98" s="12">
        <f ca="1">'1.NumberOfBinsHisto'!A100</f>
        <v>1292</v>
      </c>
      <c r="B98" s="21">
        <f>'1.NumberOfBinsHisto'!B100</f>
        <v>24901</v>
      </c>
    </row>
    <row r="99" spans="1:2" ht="15.6" x14ac:dyDescent="0.3">
      <c r="A99" s="12">
        <f ca="1">'1.NumberOfBinsHisto'!A101</f>
        <v>33974</v>
      </c>
      <c r="B99" s="21">
        <f>'1.NumberOfBinsHisto'!B101</f>
        <v>28170</v>
      </c>
    </row>
    <row r="100" spans="1:2" ht="15.6" x14ac:dyDescent="0.3">
      <c r="A100" s="12">
        <f ca="1">'1.NumberOfBinsHisto'!A102</f>
        <v>5452</v>
      </c>
      <c r="B100" s="21">
        <f>'1.NumberOfBinsHisto'!B102</f>
        <v>27541</v>
      </c>
    </row>
    <row r="101" spans="1:2" ht="15.6" x14ac:dyDescent="0.3">
      <c r="A101" s="12">
        <f ca="1">'1.NumberOfBinsHisto'!A103</f>
        <v>23310</v>
      </c>
      <c r="B101" s="21">
        <f>'1.NumberOfBinsHisto'!B103</f>
        <v>7006</v>
      </c>
    </row>
  </sheetData>
  <conditionalFormatting sqref="J4:K14">
    <cfRule type="expression" dxfId="9" priority="2">
      <formula>$I4=FALSE</formula>
    </cfRule>
  </conditionalFormatting>
  <conditionalFormatting sqref="I4:I14">
    <cfRule type="expression" dxfId="8" priority="1">
      <formula>$I4=FALSE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1"/>
  <sheetViews>
    <sheetView showGridLines="0" topLeftCell="C1" zoomScale="175" zoomScaleNormal="175" workbookViewId="0">
      <selection activeCell="C1" sqref="A1:XFD1"/>
    </sheetView>
  </sheetViews>
  <sheetFormatPr defaultColWidth="9.109375" defaultRowHeight="14.4" x14ac:dyDescent="0.3"/>
  <cols>
    <col min="1" max="2" width="12.88671875" style="14" customWidth="1"/>
    <col min="3" max="3" width="6" style="14" customWidth="1"/>
    <col min="4" max="4" width="10.44140625" style="14" customWidth="1"/>
    <col min="5" max="5" width="14" style="14" customWidth="1"/>
    <col min="6" max="6" width="12.44140625" style="14" customWidth="1"/>
    <col min="7" max="7" width="12.88671875" style="14" bestFit="1" customWidth="1"/>
    <col min="8" max="8" width="6.44140625" style="14" customWidth="1"/>
    <col min="9" max="9" width="10.5546875" style="14" bestFit="1" customWidth="1"/>
    <col min="10" max="10" width="12.5546875" style="14" customWidth="1"/>
    <col min="11" max="12" width="13.5546875" style="14" customWidth="1"/>
    <col min="13" max="13" width="5.6640625" style="15" customWidth="1"/>
    <col min="14" max="14" width="4.5546875" style="14" customWidth="1"/>
    <col min="15" max="15" width="3.88671875" style="14" customWidth="1"/>
    <col min="16" max="16" width="7.109375" style="14" customWidth="1"/>
    <col min="17" max="17" width="6.33203125" style="14" customWidth="1"/>
    <col min="18" max="18" width="5.109375" style="14" customWidth="1"/>
    <col min="19" max="19" width="6" style="14" customWidth="1"/>
    <col min="20" max="16384" width="9.109375" style="14"/>
  </cols>
  <sheetData>
    <row r="1" spans="1:21" ht="13.5" customHeight="1" thickBot="1" x14ac:dyDescent="0.35">
      <c r="A1" s="88"/>
      <c r="B1" s="89"/>
      <c r="I1" s="90" t="s">
        <v>9</v>
      </c>
      <c r="J1" s="91" t="s">
        <v>10</v>
      </c>
      <c r="K1" s="92"/>
      <c r="N1" s="15"/>
      <c r="O1" s="15"/>
      <c r="P1" s="15"/>
      <c r="Q1" s="15"/>
      <c r="R1" s="15"/>
      <c r="S1" s="15"/>
    </row>
    <row r="2" spans="1:21" ht="17.25" thickBot="1" x14ac:dyDescent="0.35">
      <c r="A2" s="12">
        <f ca="1">'1.NumberOfBinsHisto'!A4</f>
        <v>41558</v>
      </c>
      <c r="B2" s="21">
        <f ca="1">A2</f>
        <v>41558</v>
      </c>
      <c r="D2" s="61" t="s">
        <v>11</v>
      </c>
      <c r="E2" s="63">
        <f ca="1">COUNT(B2:B101)</f>
        <v>100</v>
      </c>
      <c r="I2" s="93">
        <f ca="1">VLOOKUP("stop",E11:F17,2,0)</f>
        <v>7</v>
      </c>
      <c r="J2" s="94">
        <f ca="1">ROUND(E7/I2,-(LEN(INT(E7/I2))-1))</f>
        <v>10000</v>
      </c>
      <c r="K2" s="95"/>
      <c r="L2" s="18"/>
      <c r="M2" s="96"/>
      <c r="N2" s="15"/>
      <c r="O2" s="15"/>
      <c r="P2" s="15"/>
      <c r="Q2" s="15"/>
      <c r="R2" s="15"/>
      <c r="S2" s="15"/>
    </row>
    <row r="3" spans="1:21" ht="17.25" thickBot="1" x14ac:dyDescent="0.35">
      <c r="A3" s="12">
        <f ca="1">'1.NumberOfBinsHisto'!A5</f>
        <v>77112</v>
      </c>
      <c r="B3" s="21">
        <f t="shared" ref="B3:B66" ca="1" si="0">A3</f>
        <v>77112</v>
      </c>
      <c r="D3" s="64" t="s">
        <v>3</v>
      </c>
      <c r="E3" s="66">
        <f ca="1">MIN(B2:B101)</f>
        <v>788</v>
      </c>
      <c r="I3" s="97"/>
      <c r="J3" s="98" t="s">
        <v>6</v>
      </c>
      <c r="K3" s="99" t="s">
        <v>7</v>
      </c>
      <c r="L3" s="18"/>
      <c r="M3" s="96"/>
      <c r="N3" s="59"/>
      <c r="O3" s="59"/>
      <c r="P3" s="59"/>
      <c r="Q3" s="59"/>
      <c r="R3" s="59"/>
      <c r="S3" s="59"/>
    </row>
    <row r="4" spans="1:21" ht="16.5" x14ac:dyDescent="0.3">
      <c r="A4" s="12">
        <f ca="1">'1.NumberOfBinsHisto'!A6</f>
        <v>47330</v>
      </c>
      <c r="B4" s="21">
        <f t="shared" ca="1" si="0"/>
        <v>47330</v>
      </c>
      <c r="D4" s="64" t="s">
        <v>2</v>
      </c>
      <c r="E4" s="66">
        <f ca="1">MAX(B2:B101)</f>
        <v>86789</v>
      </c>
      <c r="I4" s="105" t="b">
        <f ca="1">J4&lt;$E$4</f>
        <v>1</v>
      </c>
      <c r="J4" s="113">
        <f ca="1">INT(E3/J2)*J2</f>
        <v>0</v>
      </c>
      <c r="K4" s="107">
        <f ca="1">J4+$J$2</f>
        <v>10000</v>
      </c>
      <c r="L4" s="18"/>
      <c r="M4" s="96"/>
    </row>
    <row r="5" spans="1:21" ht="16.5" x14ac:dyDescent="0.3">
      <c r="A5" s="12">
        <f ca="1">'1.NumberOfBinsHisto'!A7</f>
        <v>44947</v>
      </c>
      <c r="B5" s="21">
        <f t="shared" ca="1" si="0"/>
        <v>44947</v>
      </c>
      <c r="D5" s="64" t="s">
        <v>0</v>
      </c>
      <c r="E5" s="67">
        <f ca="1">ROUND(AVERAGE($B$2:$B$94),2)</f>
        <v>37972.519999999997</v>
      </c>
      <c r="I5" s="105" t="b">
        <f t="shared" ref="I5:I14" ca="1" si="1">J5&lt;$E$4</f>
        <v>1</v>
      </c>
      <c r="J5" s="113">
        <f ca="1">K4</f>
        <v>10000</v>
      </c>
      <c r="K5" s="107">
        <f ca="1">J5+$J$2</f>
        <v>20000</v>
      </c>
      <c r="L5" s="18"/>
      <c r="M5" s="96"/>
    </row>
    <row r="6" spans="1:21" ht="16.5" x14ac:dyDescent="0.3">
      <c r="A6" s="12">
        <f ca="1">'1.NumberOfBinsHisto'!A8</f>
        <v>38015</v>
      </c>
      <c r="B6" s="21">
        <f t="shared" ca="1" si="0"/>
        <v>38015</v>
      </c>
      <c r="D6" s="64" t="s">
        <v>1</v>
      </c>
      <c r="E6" s="66">
        <f ca="1">MEDIAN($B$2:$B$94)</f>
        <v>38536</v>
      </c>
      <c r="I6" s="105" t="b">
        <f t="shared" ca="1" si="1"/>
        <v>1</v>
      </c>
      <c r="J6" s="113">
        <f t="shared" ref="J6:J14" ca="1" si="2">K5</f>
        <v>20000</v>
      </c>
      <c r="K6" s="107">
        <f t="shared" ref="K6:K14" ca="1" si="3">J6+$J$2</f>
        <v>30000</v>
      </c>
    </row>
    <row r="7" spans="1:21" ht="16.5" x14ac:dyDescent="0.3">
      <c r="A7" s="12">
        <f ca="1">'1.NumberOfBinsHisto'!A9</f>
        <v>10404</v>
      </c>
      <c r="B7" s="21">
        <f t="shared" ca="1" si="0"/>
        <v>10404</v>
      </c>
      <c r="D7" s="64" t="s">
        <v>5</v>
      </c>
      <c r="E7" s="66">
        <f ca="1">E4-E3</f>
        <v>86001</v>
      </c>
      <c r="I7" s="105" t="b">
        <f t="shared" ca="1" si="1"/>
        <v>1</v>
      </c>
      <c r="J7" s="113">
        <f t="shared" ca="1" si="2"/>
        <v>30000</v>
      </c>
      <c r="K7" s="107">
        <f t="shared" ca="1" si="3"/>
        <v>40000</v>
      </c>
      <c r="Q7" s="15"/>
      <c r="R7" s="15"/>
      <c r="S7" s="15"/>
      <c r="T7" s="15"/>
      <c r="U7" s="15"/>
    </row>
    <row r="8" spans="1:21" ht="17.25" thickBot="1" x14ac:dyDescent="0.35">
      <c r="A8" s="12">
        <f ca="1">'1.NumberOfBinsHisto'!A10</f>
        <v>48634</v>
      </c>
      <c r="B8" s="21">
        <f t="shared" ca="1" si="0"/>
        <v>48634</v>
      </c>
      <c r="D8" s="68" t="s">
        <v>4</v>
      </c>
      <c r="E8" s="70">
        <f ca="1">COUNT(B2:B101)</f>
        <v>100</v>
      </c>
      <c r="I8" s="105" t="b">
        <f t="shared" ca="1" si="1"/>
        <v>1</v>
      </c>
      <c r="J8" s="113">
        <f t="shared" ca="1" si="2"/>
        <v>40000</v>
      </c>
      <c r="K8" s="107">
        <f t="shared" ca="1" si="3"/>
        <v>50000</v>
      </c>
    </row>
    <row r="9" spans="1:21" ht="17.25" thickBot="1" x14ac:dyDescent="0.35">
      <c r="A9" s="12">
        <f ca="1">'1.NumberOfBinsHisto'!A11</f>
        <v>65538</v>
      </c>
      <c r="B9" s="21">
        <f t="shared" ca="1" si="0"/>
        <v>65538</v>
      </c>
      <c r="I9" s="105" t="b">
        <f t="shared" ca="1" si="1"/>
        <v>1</v>
      </c>
      <c r="J9" s="113">
        <f t="shared" ca="1" si="2"/>
        <v>50000</v>
      </c>
      <c r="K9" s="107">
        <f t="shared" ca="1" si="3"/>
        <v>60000</v>
      </c>
    </row>
    <row r="10" spans="1:21" ht="18.75" thickBot="1" x14ac:dyDescent="0.35">
      <c r="A10" s="12">
        <f ca="1">'1.NumberOfBinsHisto'!A12</f>
        <v>16025</v>
      </c>
      <c r="B10" s="21">
        <f t="shared" ca="1" si="0"/>
        <v>16025</v>
      </c>
      <c r="E10" s="71" t="s">
        <v>13</v>
      </c>
      <c r="F10" s="72" t="s">
        <v>8</v>
      </c>
      <c r="G10" s="71" t="s">
        <v>26</v>
      </c>
      <c r="I10" s="105" t="b">
        <f t="shared" ca="1" si="1"/>
        <v>1</v>
      </c>
      <c r="J10" s="113">
        <f t="shared" ca="1" si="2"/>
        <v>60000</v>
      </c>
      <c r="K10" s="107">
        <f t="shared" ca="1" si="3"/>
        <v>70000</v>
      </c>
    </row>
    <row r="11" spans="1:21" ht="16.5" x14ac:dyDescent="0.3">
      <c r="A11" s="12">
        <f ca="1">'1.NumberOfBinsHisto'!A13</f>
        <v>1581</v>
      </c>
      <c r="B11" s="21">
        <f t="shared" ca="1" si="0"/>
        <v>1581</v>
      </c>
      <c r="E11" s="74" t="str">
        <f t="shared" ref="E11:E17" ca="1" si="4">IF(G11&gt;$E$8,"Stop","Continue")</f>
        <v>Continue</v>
      </c>
      <c r="F11" s="115">
        <v>4</v>
      </c>
      <c r="G11" s="74">
        <f t="shared" ref="G11:G17" si="5">2^F11</f>
        <v>16</v>
      </c>
      <c r="I11" s="105" t="b">
        <f t="shared" ca="1" si="1"/>
        <v>1</v>
      </c>
      <c r="J11" s="113">
        <f t="shared" ca="1" si="2"/>
        <v>70000</v>
      </c>
      <c r="K11" s="107">
        <f t="shared" ca="1" si="3"/>
        <v>80000</v>
      </c>
      <c r="P11" s="77"/>
      <c r="Q11" s="77"/>
    </row>
    <row r="12" spans="1:21" ht="16.5" x14ac:dyDescent="0.3">
      <c r="A12" s="12">
        <f ca="1">'1.NumberOfBinsHisto'!A14</f>
        <v>33172</v>
      </c>
      <c r="B12" s="21">
        <f t="shared" ca="1" si="0"/>
        <v>33172</v>
      </c>
      <c r="E12" s="76" t="str">
        <f t="shared" ca="1" si="4"/>
        <v>Continue</v>
      </c>
      <c r="F12" s="116">
        <v>5</v>
      </c>
      <c r="G12" s="76">
        <f t="shared" si="5"/>
        <v>32</v>
      </c>
      <c r="I12" s="105" t="b">
        <f t="shared" ca="1" si="1"/>
        <v>1</v>
      </c>
      <c r="J12" s="113">
        <f t="shared" ca="1" si="2"/>
        <v>80000</v>
      </c>
      <c r="K12" s="107">
        <f t="shared" ca="1" si="3"/>
        <v>90000</v>
      </c>
    </row>
    <row r="13" spans="1:21" ht="16.5" x14ac:dyDescent="0.3">
      <c r="A13" s="12">
        <f ca="1">'1.NumberOfBinsHisto'!A15</f>
        <v>12258</v>
      </c>
      <c r="B13" s="21">
        <f t="shared" ca="1" si="0"/>
        <v>12258</v>
      </c>
      <c r="E13" s="76" t="str">
        <f t="shared" ca="1" si="4"/>
        <v>Continue</v>
      </c>
      <c r="F13" s="116">
        <v>6</v>
      </c>
      <c r="G13" s="76">
        <f t="shared" si="5"/>
        <v>64</v>
      </c>
      <c r="I13" s="105" t="b">
        <f t="shared" ca="1" si="1"/>
        <v>0</v>
      </c>
      <c r="J13" s="113">
        <f t="shared" ca="1" si="2"/>
        <v>90000</v>
      </c>
      <c r="K13" s="107">
        <f t="shared" ca="1" si="3"/>
        <v>100000</v>
      </c>
    </row>
    <row r="14" spans="1:21" ht="16.5" x14ac:dyDescent="0.3">
      <c r="A14" s="12">
        <f ca="1">'1.NumberOfBinsHisto'!A16</f>
        <v>53443</v>
      </c>
      <c r="B14" s="21">
        <f t="shared" ca="1" si="0"/>
        <v>53443</v>
      </c>
      <c r="E14" s="76" t="str">
        <f t="shared" ca="1" si="4"/>
        <v>Stop</v>
      </c>
      <c r="F14" s="116">
        <v>7</v>
      </c>
      <c r="G14" s="76">
        <f t="shared" si="5"/>
        <v>128</v>
      </c>
      <c r="I14" s="105" t="b">
        <f t="shared" ca="1" si="1"/>
        <v>0</v>
      </c>
      <c r="J14" s="113">
        <f t="shared" ca="1" si="2"/>
        <v>100000</v>
      </c>
      <c r="K14" s="107">
        <f t="shared" ca="1" si="3"/>
        <v>110000</v>
      </c>
    </row>
    <row r="15" spans="1:21" ht="16.5" x14ac:dyDescent="0.3">
      <c r="A15" s="12">
        <f ca="1">'1.NumberOfBinsHisto'!A17</f>
        <v>5323</v>
      </c>
      <c r="B15" s="21">
        <f t="shared" ca="1" si="0"/>
        <v>5323</v>
      </c>
      <c r="E15" s="76" t="str">
        <f t="shared" ca="1" si="4"/>
        <v>Stop</v>
      </c>
      <c r="F15" s="116">
        <v>8</v>
      </c>
      <c r="G15" s="76">
        <f t="shared" si="5"/>
        <v>256</v>
      </c>
    </row>
    <row r="16" spans="1:21" ht="15.6" x14ac:dyDescent="0.3">
      <c r="A16" s="12">
        <f ca="1">'1.NumberOfBinsHisto'!A18</f>
        <v>38963</v>
      </c>
      <c r="B16" s="21">
        <f t="shared" ca="1" si="0"/>
        <v>38963</v>
      </c>
      <c r="E16" s="76" t="str">
        <f t="shared" ca="1" si="4"/>
        <v>Stop</v>
      </c>
      <c r="F16" s="116">
        <v>9</v>
      </c>
      <c r="G16" s="76">
        <f t="shared" si="5"/>
        <v>512</v>
      </c>
    </row>
    <row r="17" spans="1:7" ht="16.2" thickBot="1" x14ac:dyDescent="0.35">
      <c r="A17" s="12">
        <f ca="1">'1.NumberOfBinsHisto'!A19</f>
        <v>73601</v>
      </c>
      <c r="B17" s="21">
        <f t="shared" ca="1" si="0"/>
        <v>73601</v>
      </c>
      <c r="E17" s="78" t="str">
        <f t="shared" ca="1" si="4"/>
        <v>Stop</v>
      </c>
      <c r="F17" s="123">
        <v>10</v>
      </c>
      <c r="G17" s="78">
        <f t="shared" si="5"/>
        <v>1024</v>
      </c>
    </row>
    <row r="18" spans="1:7" ht="15.6" x14ac:dyDescent="0.3">
      <c r="A18" s="12">
        <f ca="1">'1.NumberOfBinsHisto'!A20</f>
        <v>51765</v>
      </c>
      <c r="B18" s="21">
        <f t="shared" ca="1" si="0"/>
        <v>51765</v>
      </c>
    </row>
    <row r="19" spans="1:7" ht="15.6" x14ac:dyDescent="0.3">
      <c r="A19" s="12">
        <f ca="1">'1.NumberOfBinsHisto'!A21</f>
        <v>38536</v>
      </c>
      <c r="B19" s="21">
        <f t="shared" ca="1" si="0"/>
        <v>38536</v>
      </c>
    </row>
    <row r="20" spans="1:7" ht="15.6" x14ac:dyDescent="0.3">
      <c r="A20" s="12">
        <f ca="1">'1.NumberOfBinsHisto'!A22</f>
        <v>52813</v>
      </c>
      <c r="B20" s="21">
        <f t="shared" ca="1" si="0"/>
        <v>52813</v>
      </c>
    </row>
    <row r="21" spans="1:7" ht="16.5" customHeight="1" x14ac:dyDescent="0.3">
      <c r="A21" s="12">
        <f ca="1">'1.NumberOfBinsHisto'!A23</f>
        <v>54203</v>
      </c>
      <c r="B21" s="21">
        <f t="shared" ca="1" si="0"/>
        <v>54203</v>
      </c>
    </row>
    <row r="22" spans="1:7" ht="15.6" x14ac:dyDescent="0.3">
      <c r="A22" s="12">
        <f ca="1">'1.NumberOfBinsHisto'!A24</f>
        <v>59569</v>
      </c>
      <c r="B22" s="21">
        <f t="shared" ca="1" si="0"/>
        <v>59569</v>
      </c>
    </row>
    <row r="23" spans="1:7" ht="15.6" x14ac:dyDescent="0.3">
      <c r="A23" s="12">
        <f ca="1">'1.NumberOfBinsHisto'!A25</f>
        <v>17069</v>
      </c>
      <c r="B23" s="21">
        <f t="shared" ca="1" si="0"/>
        <v>17069</v>
      </c>
    </row>
    <row r="24" spans="1:7" ht="15.6" x14ac:dyDescent="0.3">
      <c r="A24" s="12">
        <f ca="1">'1.NumberOfBinsHisto'!A26</f>
        <v>54524</v>
      </c>
      <c r="B24" s="21">
        <f t="shared" ca="1" si="0"/>
        <v>54524</v>
      </c>
    </row>
    <row r="25" spans="1:7" ht="15.6" x14ac:dyDescent="0.3">
      <c r="A25" s="12">
        <f ca="1">'1.NumberOfBinsHisto'!A27</f>
        <v>52310</v>
      </c>
      <c r="B25" s="21">
        <f t="shared" ca="1" si="0"/>
        <v>52310</v>
      </c>
    </row>
    <row r="26" spans="1:7" ht="15.6" x14ac:dyDescent="0.3">
      <c r="A26" s="12">
        <f ca="1">'1.NumberOfBinsHisto'!A28</f>
        <v>42813</v>
      </c>
      <c r="B26" s="21">
        <f t="shared" ca="1" si="0"/>
        <v>42813</v>
      </c>
    </row>
    <row r="27" spans="1:7" ht="15.6" x14ac:dyDescent="0.3">
      <c r="A27" s="12">
        <f ca="1">'1.NumberOfBinsHisto'!A29</f>
        <v>39251</v>
      </c>
      <c r="B27" s="21">
        <f t="shared" ca="1" si="0"/>
        <v>39251</v>
      </c>
    </row>
    <row r="28" spans="1:7" ht="15.6" x14ac:dyDescent="0.3">
      <c r="A28" s="12">
        <f ca="1">'1.NumberOfBinsHisto'!A30</f>
        <v>10491</v>
      </c>
      <c r="B28" s="21">
        <f t="shared" ca="1" si="0"/>
        <v>10491</v>
      </c>
    </row>
    <row r="29" spans="1:7" ht="15.6" x14ac:dyDescent="0.3">
      <c r="A29" s="12">
        <f ca="1">'1.NumberOfBinsHisto'!A31</f>
        <v>68697</v>
      </c>
      <c r="B29" s="21">
        <f t="shared" ca="1" si="0"/>
        <v>68697</v>
      </c>
    </row>
    <row r="30" spans="1:7" ht="15.6" x14ac:dyDescent="0.3">
      <c r="A30" s="12">
        <f ca="1">'1.NumberOfBinsHisto'!A32</f>
        <v>35123</v>
      </c>
      <c r="B30" s="21">
        <f t="shared" ca="1" si="0"/>
        <v>35123</v>
      </c>
    </row>
    <row r="31" spans="1:7" ht="15.6" x14ac:dyDescent="0.3">
      <c r="A31" s="12">
        <f ca="1">'1.NumberOfBinsHisto'!A33</f>
        <v>62102</v>
      </c>
      <c r="B31" s="21">
        <f t="shared" ca="1" si="0"/>
        <v>62102</v>
      </c>
    </row>
    <row r="32" spans="1:7" ht="15.6" x14ac:dyDescent="0.3">
      <c r="A32" s="12">
        <f ca="1">'1.NumberOfBinsHisto'!A34</f>
        <v>63213</v>
      </c>
      <c r="B32" s="21">
        <f t="shared" ca="1" si="0"/>
        <v>63213</v>
      </c>
    </row>
    <row r="33" spans="1:2" ht="15.6" x14ac:dyDescent="0.3">
      <c r="A33" s="12">
        <f ca="1">'1.NumberOfBinsHisto'!A35</f>
        <v>62546</v>
      </c>
      <c r="B33" s="21">
        <f t="shared" ca="1" si="0"/>
        <v>62546</v>
      </c>
    </row>
    <row r="34" spans="1:2" ht="15.6" x14ac:dyDescent="0.3">
      <c r="A34" s="12">
        <f ca="1">'1.NumberOfBinsHisto'!A36</f>
        <v>24145</v>
      </c>
      <c r="B34" s="21">
        <f t="shared" ca="1" si="0"/>
        <v>24145</v>
      </c>
    </row>
    <row r="35" spans="1:2" ht="15.6" x14ac:dyDescent="0.3">
      <c r="A35" s="12">
        <f ca="1">'1.NumberOfBinsHisto'!A37</f>
        <v>47685</v>
      </c>
      <c r="B35" s="21">
        <f t="shared" ca="1" si="0"/>
        <v>47685</v>
      </c>
    </row>
    <row r="36" spans="1:2" ht="15.6" x14ac:dyDescent="0.3">
      <c r="A36" s="12">
        <f ca="1">'1.NumberOfBinsHisto'!A38</f>
        <v>21936</v>
      </c>
      <c r="B36" s="21">
        <f t="shared" ca="1" si="0"/>
        <v>21936</v>
      </c>
    </row>
    <row r="37" spans="1:2" ht="15.6" x14ac:dyDescent="0.3">
      <c r="A37" s="12">
        <f ca="1">'1.NumberOfBinsHisto'!A39</f>
        <v>63529</v>
      </c>
      <c r="B37" s="21">
        <f t="shared" ca="1" si="0"/>
        <v>63529</v>
      </c>
    </row>
    <row r="38" spans="1:2" ht="15.6" x14ac:dyDescent="0.3">
      <c r="A38" s="12">
        <f ca="1">'1.NumberOfBinsHisto'!A40</f>
        <v>54275</v>
      </c>
      <c r="B38" s="21">
        <f t="shared" ca="1" si="0"/>
        <v>54275</v>
      </c>
    </row>
    <row r="39" spans="1:2" ht="15.6" x14ac:dyDescent="0.3">
      <c r="A39" s="12">
        <f ca="1">'1.NumberOfBinsHisto'!A41</f>
        <v>27261</v>
      </c>
      <c r="B39" s="21">
        <f t="shared" ca="1" si="0"/>
        <v>27261</v>
      </c>
    </row>
    <row r="40" spans="1:2" ht="15.6" x14ac:dyDescent="0.3">
      <c r="A40" s="12">
        <f ca="1">'1.NumberOfBinsHisto'!A42</f>
        <v>43536</v>
      </c>
      <c r="B40" s="21">
        <f t="shared" ca="1" si="0"/>
        <v>43536</v>
      </c>
    </row>
    <row r="41" spans="1:2" ht="15.6" x14ac:dyDescent="0.3">
      <c r="A41" s="12">
        <f ca="1">'1.NumberOfBinsHisto'!A43</f>
        <v>788</v>
      </c>
      <c r="B41" s="21">
        <f t="shared" ca="1" si="0"/>
        <v>788</v>
      </c>
    </row>
    <row r="42" spans="1:2" ht="15.6" x14ac:dyDescent="0.3">
      <c r="A42" s="12">
        <f ca="1">'1.NumberOfBinsHisto'!A44</f>
        <v>86789</v>
      </c>
      <c r="B42" s="21">
        <f t="shared" ca="1" si="0"/>
        <v>86789</v>
      </c>
    </row>
    <row r="43" spans="1:2" ht="15.6" x14ac:dyDescent="0.3">
      <c r="A43" s="12">
        <f ca="1">'1.NumberOfBinsHisto'!A45</f>
        <v>86159</v>
      </c>
      <c r="B43" s="21">
        <f t="shared" ca="1" si="0"/>
        <v>86159</v>
      </c>
    </row>
    <row r="44" spans="1:2" ht="15.6" x14ac:dyDescent="0.3">
      <c r="A44" s="12">
        <f ca="1">'1.NumberOfBinsHisto'!A46</f>
        <v>7428</v>
      </c>
      <c r="B44" s="21">
        <f t="shared" ca="1" si="0"/>
        <v>7428</v>
      </c>
    </row>
    <row r="45" spans="1:2" ht="15.6" x14ac:dyDescent="0.3">
      <c r="A45" s="12">
        <f ca="1">'1.NumberOfBinsHisto'!A47</f>
        <v>5834</v>
      </c>
      <c r="B45" s="21">
        <f t="shared" ca="1" si="0"/>
        <v>5834</v>
      </c>
    </row>
    <row r="46" spans="1:2" ht="15.6" x14ac:dyDescent="0.3">
      <c r="A46" s="12">
        <f ca="1">'1.NumberOfBinsHisto'!A48</f>
        <v>7159</v>
      </c>
      <c r="B46" s="21">
        <f t="shared" ca="1" si="0"/>
        <v>7159</v>
      </c>
    </row>
    <row r="47" spans="1:2" ht="15.6" x14ac:dyDescent="0.3">
      <c r="A47" s="12">
        <f ca="1">'1.NumberOfBinsHisto'!A49</f>
        <v>8758</v>
      </c>
      <c r="B47" s="21">
        <f t="shared" ca="1" si="0"/>
        <v>8758</v>
      </c>
    </row>
    <row r="48" spans="1:2" ht="15.6" x14ac:dyDescent="0.3">
      <c r="A48" s="12">
        <f ca="1">'1.NumberOfBinsHisto'!A50</f>
        <v>56099</v>
      </c>
      <c r="B48" s="21">
        <f t="shared" ca="1" si="0"/>
        <v>56099</v>
      </c>
    </row>
    <row r="49" spans="1:2" ht="15.6" x14ac:dyDescent="0.3">
      <c r="A49" s="12">
        <f ca="1">'1.NumberOfBinsHisto'!A51</f>
        <v>68941</v>
      </c>
      <c r="B49" s="21">
        <f t="shared" ca="1" si="0"/>
        <v>68941</v>
      </c>
    </row>
    <row r="50" spans="1:2" ht="15.6" x14ac:dyDescent="0.3">
      <c r="A50" s="12">
        <f ca="1">'1.NumberOfBinsHisto'!A52</f>
        <v>65366</v>
      </c>
      <c r="B50" s="21">
        <f t="shared" ca="1" si="0"/>
        <v>65366</v>
      </c>
    </row>
    <row r="51" spans="1:2" ht="15.6" x14ac:dyDescent="0.3">
      <c r="A51" s="12">
        <f ca="1">'1.NumberOfBinsHisto'!A53</f>
        <v>77076</v>
      </c>
      <c r="B51" s="21">
        <f t="shared" ca="1" si="0"/>
        <v>77076</v>
      </c>
    </row>
    <row r="52" spans="1:2" ht="15.6" x14ac:dyDescent="0.3">
      <c r="A52" s="12">
        <f ca="1">'1.NumberOfBinsHisto'!A54</f>
        <v>9132</v>
      </c>
      <c r="B52" s="21">
        <f t="shared" ca="1" si="0"/>
        <v>9132</v>
      </c>
    </row>
    <row r="53" spans="1:2" ht="15.6" x14ac:dyDescent="0.3">
      <c r="A53" s="12">
        <f ca="1">'1.NumberOfBinsHisto'!A55</f>
        <v>41334</v>
      </c>
      <c r="B53" s="21">
        <f t="shared" ca="1" si="0"/>
        <v>41334</v>
      </c>
    </row>
    <row r="54" spans="1:2" ht="15.6" x14ac:dyDescent="0.3">
      <c r="A54" s="12">
        <f ca="1">'1.NumberOfBinsHisto'!A56</f>
        <v>22685</v>
      </c>
      <c r="B54" s="21">
        <f t="shared" ca="1" si="0"/>
        <v>22685</v>
      </c>
    </row>
    <row r="55" spans="1:2" ht="15.6" x14ac:dyDescent="0.3">
      <c r="A55" s="12">
        <f ca="1">'1.NumberOfBinsHisto'!A57</f>
        <v>37944</v>
      </c>
      <c r="B55" s="21">
        <f t="shared" ca="1" si="0"/>
        <v>37944</v>
      </c>
    </row>
    <row r="56" spans="1:2" ht="15.6" x14ac:dyDescent="0.3">
      <c r="A56" s="12">
        <f ca="1">'1.NumberOfBinsHisto'!A58</f>
        <v>27667</v>
      </c>
      <c r="B56" s="21">
        <f t="shared" ca="1" si="0"/>
        <v>27667</v>
      </c>
    </row>
    <row r="57" spans="1:2" ht="15.6" x14ac:dyDescent="0.3">
      <c r="A57" s="12">
        <f ca="1">'1.NumberOfBinsHisto'!A59</f>
        <v>12207</v>
      </c>
      <c r="B57" s="21">
        <f t="shared" ca="1" si="0"/>
        <v>12207</v>
      </c>
    </row>
    <row r="58" spans="1:2" ht="15.6" x14ac:dyDescent="0.3">
      <c r="A58" s="12">
        <f ca="1">'1.NumberOfBinsHisto'!A60</f>
        <v>23138</v>
      </c>
      <c r="B58" s="21">
        <f t="shared" ca="1" si="0"/>
        <v>23138</v>
      </c>
    </row>
    <row r="59" spans="1:2" ht="15.6" x14ac:dyDescent="0.3">
      <c r="A59" s="12">
        <f ca="1">'1.NumberOfBinsHisto'!A61</f>
        <v>72272</v>
      </c>
      <c r="B59" s="21">
        <f t="shared" ca="1" si="0"/>
        <v>72272</v>
      </c>
    </row>
    <row r="60" spans="1:2" ht="15.6" x14ac:dyDescent="0.3">
      <c r="A60" s="12">
        <f ca="1">'1.NumberOfBinsHisto'!A62</f>
        <v>41636</v>
      </c>
      <c r="B60" s="21">
        <f t="shared" ca="1" si="0"/>
        <v>41636</v>
      </c>
    </row>
    <row r="61" spans="1:2" ht="15.6" x14ac:dyDescent="0.3">
      <c r="A61" s="12">
        <f ca="1">'1.NumberOfBinsHisto'!A63</f>
        <v>50386</v>
      </c>
      <c r="B61" s="21">
        <f t="shared" ca="1" si="0"/>
        <v>50386</v>
      </c>
    </row>
    <row r="62" spans="1:2" ht="15.6" x14ac:dyDescent="0.3">
      <c r="A62" s="12">
        <f ca="1">'1.NumberOfBinsHisto'!A64</f>
        <v>8074</v>
      </c>
      <c r="B62" s="21">
        <f t="shared" ca="1" si="0"/>
        <v>8074</v>
      </c>
    </row>
    <row r="63" spans="1:2" ht="15.6" x14ac:dyDescent="0.3">
      <c r="A63" s="12">
        <f ca="1">'1.NumberOfBinsHisto'!A65</f>
        <v>36443</v>
      </c>
      <c r="B63" s="21">
        <f t="shared" ca="1" si="0"/>
        <v>36443</v>
      </c>
    </row>
    <row r="64" spans="1:2" ht="15.6" x14ac:dyDescent="0.3">
      <c r="A64" s="12">
        <f ca="1">'1.NumberOfBinsHisto'!A66</f>
        <v>11149</v>
      </c>
      <c r="B64" s="21">
        <f t="shared" ca="1" si="0"/>
        <v>11149</v>
      </c>
    </row>
    <row r="65" spans="1:2" ht="15.6" x14ac:dyDescent="0.3">
      <c r="A65" s="12">
        <f ca="1">'1.NumberOfBinsHisto'!A67</f>
        <v>25703</v>
      </c>
      <c r="B65" s="21">
        <f t="shared" ca="1" si="0"/>
        <v>25703</v>
      </c>
    </row>
    <row r="66" spans="1:2" ht="15.6" x14ac:dyDescent="0.3">
      <c r="A66" s="12">
        <f ca="1">'1.NumberOfBinsHisto'!A68</f>
        <v>84923</v>
      </c>
      <c r="B66" s="21">
        <f t="shared" ca="1" si="0"/>
        <v>84923</v>
      </c>
    </row>
    <row r="67" spans="1:2" ht="15.6" x14ac:dyDescent="0.3">
      <c r="A67" s="12">
        <f ca="1">'1.NumberOfBinsHisto'!A69</f>
        <v>58451</v>
      </c>
      <c r="B67" s="21">
        <f t="shared" ref="B67:B101" ca="1" si="6">A67</f>
        <v>58451</v>
      </c>
    </row>
    <row r="68" spans="1:2" ht="15.6" x14ac:dyDescent="0.3">
      <c r="A68" s="12">
        <f ca="1">'1.NumberOfBinsHisto'!A70</f>
        <v>49607</v>
      </c>
      <c r="B68" s="21">
        <f t="shared" ca="1" si="6"/>
        <v>49607</v>
      </c>
    </row>
    <row r="69" spans="1:2" ht="15.6" x14ac:dyDescent="0.3">
      <c r="A69" s="12">
        <f ca="1">'1.NumberOfBinsHisto'!A71</f>
        <v>31666</v>
      </c>
      <c r="B69" s="21">
        <f t="shared" ca="1" si="6"/>
        <v>31666</v>
      </c>
    </row>
    <row r="70" spans="1:2" ht="15.6" x14ac:dyDescent="0.3">
      <c r="A70" s="12">
        <f ca="1">'1.NumberOfBinsHisto'!A72</f>
        <v>77007</v>
      </c>
      <c r="B70" s="21">
        <f t="shared" ca="1" si="6"/>
        <v>77007</v>
      </c>
    </row>
    <row r="71" spans="1:2" ht="15.6" x14ac:dyDescent="0.3">
      <c r="A71" s="12">
        <f ca="1">'1.NumberOfBinsHisto'!A73</f>
        <v>27744</v>
      </c>
      <c r="B71" s="21">
        <f t="shared" ca="1" si="6"/>
        <v>27744</v>
      </c>
    </row>
    <row r="72" spans="1:2" ht="15.6" x14ac:dyDescent="0.3">
      <c r="A72" s="12">
        <f ca="1">'1.NumberOfBinsHisto'!A74</f>
        <v>82434</v>
      </c>
      <c r="B72" s="21">
        <f t="shared" ca="1" si="6"/>
        <v>82434</v>
      </c>
    </row>
    <row r="73" spans="1:2" ht="15.6" x14ac:dyDescent="0.3">
      <c r="A73" s="12">
        <f ca="1">'1.NumberOfBinsHisto'!A75</f>
        <v>40664</v>
      </c>
      <c r="B73" s="21">
        <f t="shared" ca="1" si="6"/>
        <v>40664</v>
      </c>
    </row>
    <row r="74" spans="1:2" ht="15.6" x14ac:dyDescent="0.3">
      <c r="A74" s="12">
        <f ca="1">'1.NumberOfBinsHisto'!A76</f>
        <v>20935</v>
      </c>
      <c r="B74" s="21">
        <f t="shared" ca="1" si="6"/>
        <v>20935</v>
      </c>
    </row>
    <row r="75" spans="1:2" ht="15.6" x14ac:dyDescent="0.3">
      <c r="A75" s="12">
        <f ca="1">'1.NumberOfBinsHisto'!A77</f>
        <v>18352</v>
      </c>
      <c r="B75" s="21">
        <f t="shared" ca="1" si="6"/>
        <v>18352</v>
      </c>
    </row>
    <row r="76" spans="1:2" ht="15.6" x14ac:dyDescent="0.3">
      <c r="A76" s="12">
        <f ca="1">'1.NumberOfBinsHisto'!A78</f>
        <v>27385</v>
      </c>
      <c r="B76" s="21">
        <f t="shared" ca="1" si="6"/>
        <v>27385</v>
      </c>
    </row>
    <row r="77" spans="1:2" ht="15.6" x14ac:dyDescent="0.3">
      <c r="A77" s="12">
        <f ca="1">'1.NumberOfBinsHisto'!A79</f>
        <v>7106</v>
      </c>
      <c r="B77" s="21">
        <f t="shared" ca="1" si="6"/>
        <v>7106</v>
      </c>
    </row>
    <row r="78" spans="1:2" ht="15.6" x14ac:dyDescent="0.3">
      <c r="A78" s="12">
        <f ca="1">'1.NumberOfBinsHisto'!A80</f>
        <v>10317</v>
      </c>
      <c r="B78" s="21">
        <f t="shared" ca="1" si="6"/>
        <v>10317</v>
      </c>
    </row>
    <row r="79" spans="1:2" ht="15.6" x14ac:dyDescent="0.3">
      <c r="A79" s="12">
        <f ca="1">'1.NumberOfBinsHisto'!A81</f>
        <v>23364</v>
      </c>
      <c r="B79" s="21">
        <f t="shared" ca="1" si="6"/>
        <v>23364</v>
      </c>
    </row>
    <row r="80" spans="1:2" ht="15.6" x14ac:dyDescent="0.3">
      <c r="A80" s="12">
        <f ca="1">'1.NumberOfBinsHisto'!A82</f>
        <v>25649</v>
      </c>
      <c r="B80" s="21">
        <f t="shared" ca="1" si="6"/>
        <v>25649</v>
      </c>
    </row>
    <row r="81" spans="1:2" ht="15.6" x14ac:dyDescent="0.3">
      <c r="A81" s="12">
        <f ca="1">'1.NumberOfBinsHisto'!A83</f>
        <v>6191</v>
      </c>
      <c r="B81" s="21">
        <f t="shared" ca="1" si="6"/>
        <v>6191</v>
      </c>
    </row>
    <row r="82" spans="1:2" ht="15.6" x14ac:dyDescent="0.3">
      <c r="A82" s="12">
        <f ca="1">'1.NumberOfBinsHisto'!A84</f>
        <v>27620</v>
      </c>
      <c r="B82" s="21">
        <f t="shared" ca="1" si="6"/>
        <v>27620</v>
      </c>
    </row>
    <row r="83" spans="1:2" ht="15.6" x14ac:dyDescent="0.3">
      <c r="A83" s="12">
        <f ca="1">'1.NumberOfBinsHisto'!A85</f>
        <v>39502</v>
      </c>
      <c r="B83" s="21">
        <f t="shared" ca="1" si="6"/>
        <v>39502</v>
      </c>
    </row>
    <row r="84" spans="1:2" ht="15.6" x14ac:dyDescent="0.3">
      <c r="A84" s="12">
        <f ca="1">'1.NumberOfBinsHisto'!A86</f>
        <v>36872</v>
      </c>
      <c r="B84" s="21">
        <f t="shared" ca="1" si="6"/>
        <v>36872</v>
      </c>
    </row>
    <row r="85" spans="1:2" ht="15.6" x14ac:dyDescent="0.3">
      <c r="A85" s="12">
        <f ca="1">'1.NumberOfBinsHisto'!A87</f>
        <v>37830</v>
      </c>
      <c r="B85" s="21">
        <f t="shared" ca="1" si="6"/>
        <v>37830</v>
      </c>
    </row>
    <row r="86" spans="1:2" ht="15.6" x14ac:dyDescent="0.3">
      <c r="A86" s="12">
        <f ca="1">'1.NumberOfBinsHisto'!A88</f>
        <v>41607</v>
      </c>
      <c r="B86" s="21">
        <f t="shared" ca="1" si="6"/>
        <v>41607</v>
      </c>
    </row>
    <row r="87" spans="1:2" ht="15.6" x14ac:dyDescent="0.3">
      <c r="A87" s="12">
        <f ca="1">'1.NumberOfBinsHisto'!A89</f>
        <v>9939</v>
      </c>
      <c r="B87" s="21">
        <f t="shared" ca="1" si="6"/>
        <v>9939</v>
      </c>
    </row>
    <row r="88" spans="1:2" ht="15.6" x14ac:dyDescent="0.3">
      <c r="A88" s="12">
        <f ca="1">'1.NumberOfBinsHisto'!A90</f>
        <v>47929</v>
      </c>
      <c r="B88" s="21">
        <f t="shared" ca="1" si="6"/>
        <v>47929</v>
      </c>
    </row>
    <row r="89" spans="1:2" ht="15.6" x14ac:dyDescent="0.3">
      <c r="A89" s="12">
        <f ca="1">'1.NumberOfBinsHisto'!A91</f>
        <v>8403</v>
      </c>
      <c r="B89" s="21">
        <f t="shared" ca="1" si="6"/>
        <v>8403</v>
      </c>
    </row>
    <row r="90" spans="1:2" ht="15.6" x14ac:dyDescent="0.3">
      <c r="A90" s="12">
        <f ca="1">'1.NumberOfBinsHisto'!A92</f>
        <v>38891</v>
      </c>
      <c r="B90" s="21">
        <f t="shared" ca="1" si="6"/>
        <v>38891</v>
      </c>
    </row>
    <row r="91" spans="1:2" ht="15.6" x14ac:dyDescent="0.3">
      <c r="A91" s="12">
        <f ca="1">'1.NumberOfBinsHisto'!A93</f>
        <v>26235</v>
      </c>
      <c r="B91" s="21">
        <f t="shared" ca="1" si="6"/>
        <v>26235</v>
      </c>
    </row>
    <row r="92" spans="1:2" ht="15.6" x14ac:dyDescent="0.3">
      <c r="A92" s="12">
        <f ca="1">'1.NumberOfBinsHisto'!A94</f>
        <v>42497</v>
      </c>
      <c r="B92" s="21">
        <f t="shared" ca="1" si="6"/>
        <v>42497</v>
      </c>
    </row>
    <row r="93" spans="1:2" ht="15.6" x14ac:dyDescent="0.3">
      <c r="A93" s="12">
        <f ca="1">'1.NumberOfBinsHisto'!A95</f>
        <v>12284</v>
      </c>
      <c r="B93" s="21">
        <f t="shared" ca="1" si="6"/>
        <v>12284</v>
      </c>
    </row>
    <row r="94" spans="1:2" ht="15.6" x14ac:dyDescent="0.3">
      <c r="A94" s="12">
        <f ca="1">'1.NumberOfBinsHisto'!A96</f>
        <v>24577</v>
      </c>
      <c r="B94" s="21">
        <f t="shared" ca="1" si="6"/>
        <v>24577</v>
      </c>
    </row>
    <row r="95" spans="1:2" ht="15.6" x14ac:dyDescent="0.3">
      <c r="A95" s="12">
        <f ca="1">'1.NumberOfBinsHisto'!A97</f>
        <v>8664</v>
      </c>
      <c r="B95" s="21">
        <f t="shared" ca="1" si="6"/>
        <v>8664</v>
      </c>
    </row>
    <row r="96" spans="1:2" ht="15.6" x14ac:dyDescent="0.3">
      <c r="A96" s="12">
        <f ca="1">'1.NumberOfBinsHisto'!A98</f>
        <v>56452</v>
      </c>
      <c r="B96" s="21">
        <f t="shared" ca="1" si="6"/>
        <v>56452</v>
      </c>
    </row>
    <row r="97" spans="1:2" ht="15.6" x14ac:dyDescent="0.3">
      <c r="A97" s="12">
        <f ca="1">'1.NumberOfBinsHisto'!A99</f>
        <v>39362</v>
      </c>
      <c r="B97" s="21">
        <f t="shared" ca="1" si="6"/>
        <v>39362</v>
      </c>
    </row>
    <row r="98" spans="1:2" ht="15.6" x14ac:dyDescent="0.3">
      <c r="A98" s="12">
        <f ca="1">'1.NumberOfBinsHisto'!A100</f>
        <v>1292</v>
      </c>
      <c r="B98" s="21">
        <f t="shared" ca="1" si="6"/>
        <v>1292</v>
      </c>
    </row>
    <row r="99" spans="1:2" ht="15.6" x14ac:dyDescent="0.3">
      <c r="A99" s="12">
        <f ca="1">'1.NumberOfBinsHisto'!A101</f>
        <v>33974</v>
      </c>
      <c r="B99" s="21">
        <f t="shared" ca="1" si="6"/>
        <v>33974</v>
      </c>
    </row>
    <row r="100" spans="1:2" ht="15.6" x14ac:dyDescent="0.3">
      <c r="A100" s="12">
        <f ca="1">'1.NumberOfBinsHisto'!A102</f>
        <v>5452</v>
      </c>
      <c r="B100" s="21">
        <f t="shared" ca="1" si="6"/>
        <v>5452</v>
      </c>
    </row>
    <row r="101" spans="1:2" ht="15.6" x14ac:dyDescent="0.3">
      <c r="A101" s="12">
        <f ca="1">'1.NumberOfBinsHisto'!A103</f>
        <v>23310</v>
      </c>
      <c r="B101" s="21">
        <f t="shared" ca="1" si="6"/>
        <v>23310</v>
      </c>
    </row>
  </sheetData>
  <conditionalFormatting sqref="J4:K14">
    <cfRule type="expression" dxfId="7" priority="2">
      <formula>$I4=FALSE</formula>
    </cfRule>
  </conditionalFormatting>
  <conditionalFormatting sqref="I4:I14">
    <cfRule type="expression" dxfId="6" priority="1">
      <formula>$I4=FALSE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1"/>
  <sheetViews>
    <sheetView showGridLines="0" zoomScale="175" zoomScaleNormal="175" workbookViewId="0">
      <selection sqref="A1:XFD1"/>
    </sheetView>
  </sheetViews>
  <sheetFormatPr defaultColWidth="9.109375" defaultRowHeight="14.4" x14ac:dyDescent="0.3"/>
  <cols>
    <col min="1" max="2" width="12.88671875" style="14" customWidth="1"/>
    <col min="3" max="3" width="6" style="14" customWidth="1"/>
    <col min="4" max="4" width="10.44140625" style="14" customWidth="1"/>
    <col min="5" max="5" width="14" style="14" customWidth="1"/>
    <col min="6" max="6" width="12.44140625" style="14" customWidth="1"/>
    <col min="7" max="7" width="12.88671875" style="14" bestFit="1" customWidth="1"/>
    <col min="8" max="8" width="6.44140625" style="14" customWidth="1"/>
    <col min="9" max="9" width="10.5546875" style="14" bestFit="1" customWidth="1"/>
    <col min="10" max="10" width="12.5546875" style="14" customWidth="1"/>
    <col min="11" max="11" width="13.5546875" style="14" customWidth="1"/>
    <col min="12" max="12" width="4" style="14" customWidth="1"/>
    <col min="13" max="13" width="20" style="15" bestFit="1" customWidth="1"/>
    <col min="14" max="14" width="7.5546875" style="14" bestFit="1" customWidth="1"/>
    <col min="15" max="15" width="9.109375" style="14" bestFit="1" customWidth="1"/>
    <col min="16" max="16" width="8.44140625" style="14" bestFit="1" customWidth="1"/>
    <col min="17" max="17" width="9" style="14" bestFit="1" customWidth="1"/>
    <col min="18" max="18" width="7.88671875" style="14" bestFit="1" customWidth="1"/>
    <col min="19" max="19" width="20.44140625" style="14" customWidth="1"/>
    <col min="20" max="16384" width="9.109375" style="14"/>
  </cols>
  <sheetData>
    <row r="1" spans="1:21" ht="13.5" customHeight="1" thickBot="1" x14ac:dyDescent="0.35">
      <c r="A1" s="88"/>
      <c r="B1" s="89"/>
      <c r="I1" s="90" t="s">
        <v>9</v>
      </c>
      <c r="J1" s="91" t="s">
        <v>10</v>
      </c>
      <c r="K1" s="92"/>
      <c r="N1" s="15"/>
      <c r="O1" s="15"/>
      <c r="P1" s="15"/>
      <c r="Q1" s="15"/>
      <c r="R1" s="15"/>
      <c r="S1" s="15"/>
    </row>
    <row r="2" spans="1:21" ht="17.25" thickBot="1" x14ac:dyDescent="0.35">
      <c r="A2" s="12">
        <f ca="1">'1.NumberOfBinsHisto'!A4</f>
        <v>41558</v>
      </c>
      <c r="B2" s="21">
        <f>'1.NumberOfBinsHisto'!B4</f>
        <v>42285</v>
      </c>
      <c r="D2" s="61" t="s">
        <v>11</v>
      </c>
      <c r="E2" s="63">
        <f>COUNT(B2:B101)</f>
        <v>100</v>
      </c>
      <c r="I2" s="93">
        <f>VLOOKUP("stop",E11:F17,2,0)</f>
        <v>7</v>
      </c>
      <c r="J2" s="94">
        <f>ROUND(INT(E7/I2),-(LEN(INT(E7/I2))-1))</f>
        <v>10000</v>
      </c>
      <c r="K2" s="95"/>
      <c r="L2" s="18"/>
      <c r="M2" s="96"/>
      <c r="N2" s="15"/>
      <c r="O2" s="15"/>
      <c r="P2" s="15"/>
      <c r="Q2" s="15"/>
      <c r="R2" s="15"/>
      <c r="S2" s="15"/>
    </row>
    <row r="3" spans="1:21" ht="17.25" thickBot="1" x14ac:dyDescent="0.35">
      <c r="A3" s="12">
        <f ca="1">'1.NumberOfBinsHisto'!A5</f>
        <v>77112</v>
      </c>
      <c r="B3" s="21">
        <f>'1.NumberOfBinsHisto'!B5</f>
        <v>67472</v>
      </c>
      <c r="D3" s="64" t="s">
        <v>3</v>
      </c>
      <c r="E3" s="66">
        <f>MIN($B$2:$B$94)</f>
        <v>1009</v>
      </c>
      <c r="I3" s="97"/>
      <c r="J3" s="98" t="s">
        <v>6</v>
      </c>
      <c r="K3" s="99" t="s">
        <v>7</v>
      </c>
      <c r="L3" s="18"/>
      <c r="M3" s="100" t="s">
        <v>5</v>
      </c>
      <c r="N3" s="101" t="s">
        <v>23</v>
      </c>
      <c r="O3" s="102" t="s">
        <v>22</v>
      </c>
      <c r="P3" s="101" t="s">
        <v>24</v>
      </c>
      <c r="Q3" s="103" t="s">
        <v>21</v>
      </c>
      <c r="R3" s="103" t="s">
        <v>25</v>
      </c>
      <c r="S3" s="104" t="str">
        <f>R3</f>
        <v>RelFreq</v>
      </c>
    </row>
    <row r="4" spans="1:21" ht="16.5" x14ac:dyDescent="0.3">
      <c r="A4" s="12">
        <f ca="1">'1.NumberOfBinsHisto'!A6</f>
        <v>47330</v>
      </c>
      <c r="B4" s="21">
        <f>'1.NumberOfBinsHisto'!B6</f>
        <v>46901</v>
      </c>
      <c r="D4" s="64" t="s">
        <v>2</v>
      </c>
      <c r="E4" s="66">
        <f>MAX($B$2:$B$94)</f>
        <v>84014</v>
      </c>
      <c r="I4" s="105" t="b">
        <f t="shared" ref="I4:I14" si="0">J4&lt;=$E$4</f>
        <v>1</v>
      </c>
      <c r="J4" s="106">
        <f>INT(E3/J2)*J2</f>
        <v>0</v>
      </c>
      <c r="K4" s="107">
        <f>J4+$J$2</f>
        <v>10000</v>
      </c>
      <c r="L4" s="18"/>
      <c r="M4" s="108" t="str">
        <f>"From "&amp;J4&amp;" To "&amp;K4</f>
        <v>From 0 To 10000</v>
      </c>
      <c r="N4" s="109">
        <f>COUNTIF($B$2:$B$101,"&lt;="&amp;K4)</f>
        <v>21</v>
      </c>
      <c r="O4" s="110">
        <f>N4</f>
        <v>21</v>
      </c>
      <c r="P4" s="109">
        <f>COUNTIFS($B$2:$B$101,"&gt;="&amp;J4,$B$2:$B$101,"&lt;="&amp;K4)</f>
        <v>21</v>
      </c>
      <c r="Q4" s="109">
        <f>N4/$N$12</f>
        <v>0.21</v>
      </c>
      <c r="R4" s="111">
        <f>O4/$N$12</f>
        <v>0.21</v>
      </c>
      <c r="S4" s="112">
        <f>R4</f>
        <v>0.21</v>
      </c>
    </row>
    <row r="5" spans="1:21" ht="16.5" x14ac:dyDescent="0.3">
      <c r="A5" s="12">
        <f ca="1">'1.NumberOfBinsHisto'!A7</f>
        <v>44947</v>
      </c>
      <c r="B5" s="21">
        <f>'1.NumberOfBinsHisto'!B7</f>
        <v>60678</v>
      </c>
      <c r="D5" s="64" t="s">
        <v>0</v>
      </c>
      <c r="E5" s="67">
        <f>ROUND(AVERAGE($B$2:$B$94),2)</f>
        <v>32054.31</v>
      </c>
      <c r="I5" s="105" t="b">
        <f t="shared" si="0"/>
        <v>1</v>
      </c>
      <c r="J5" s="113">
        <f>K4</f>
        <v>10000</v>
      </c>
      <c r="K5" s="107">
        <f>J5+$J$2</f>
        <v>20000</v>
      </c>
      <c r="L5" s="18"/>
      <c r="M5" s="108" t="str">
        <f t="shared" ref="M5:M12" si="1">"From "&amp;J5&amp;" To "&amp;K5</f>
        <v>From 10000 To 20000</v>
      </c>
      <c r="N5" s="109">
        <f t="shared" ref="N5:N12" si="2">COUNTIF($B$2:$B$101,"&lt;="&amp;K5)</f>
        <v>37</v>
      </c>
      <c r="O5" s="110">
        <f>N5-N4</f>
        <v>16</v>
      </c>
      <c r="P5" s="109">
        <f t="shared" ref="P5:P12" si="3">COUNTIFS($B$2:$B$101,"&gt;="&amp;J5,$B$2:$B$101,"&lt;="&amp;K5)</f>
        <v>16</v>
      </c>
      <c r="Q5" s="109">
        <f t="shared" ref="Q5:Q12" si="4">N5/$N$12</f>
        <v>0.37</v>
      </c>
      <c r="R5" s="111">
        <f t="shared" ref="R5:R12" si="5">O5/$N$12</f>
        <v>0.16</v>
      </c>
      <c r="S5" s="114">
        <f t="shared" ref="S5:S12" si="6">R5</f>
        <v>0.16</v>
      </c>
    </row>
    <row r="6" spans="1:21" ht="16.5" x14ac:dyDescent="0.3">
      <c r="A6" s="12">
        <f ca="1">'1.NumberOfBinsHisto'!A8</f>
        <v>38015</v>
      </c>
      <c r="B6" s="21">
        <f>'1.NumberOfBinsHisto'!B8</f>
        <v>24544</v>
      </c>
      <c r="D6" s="64" t="s">
        <v>1</v>
      </c>
      <c r="E6" s="66">
        <f>MEDIAN($B$2:$B$94)</f>
        <v>28045</v>
      </c>
      <c r="I6" s="105" t="b">
        <f t="shared" si="0"/>
        <v>1</v>
      </c>
      <c r="J6" s="113">
        <f t="shared" ref="J6:J14" si="7">K5</f>
        <v>20000</v>
      </c>
      <c r="K6" s="107">
        <f t="shared" ref="K6:K14" si="8">J6+$J$2</f>
        <v>30000</v>
      </c>
      <c r="M6" s="108" t="str">
        <f t="shared" si="1"/>
        <v>From 20000 To 30000</v>
      </c>
      <c r="N6" s="109">
        <f t="shared" si="2"/>
        <v>57</v>
      </c>
      <c r="O6" s="110">
        <f t="shared" ref="O6:O12" si="9">N6-N5</f>
        <v>20</v>
      </c>
      <c r="P6" s="109">
        <f t="shared" si="3"/>
        <v>20</v>
      </c>
      <c r="Q6" s="109">
        <f t="shared" si="4"/>
        <v>0.56999999999999995</v>
      </c>
      <c r="R6" s="111">
        <f t="shared" si="5"/>
        <v>0.2</v>
      </c>
      <c r="S6" s="114">
        <f t="shared" si="6"/>
        <v>0.2</v>
      </c>
    </row>
    <row r="7" spans="1:21" ht="16.5" x14ac:dyDescent="0.3">
      <c r="A7" s="12">
        <f ca="1">'1.NumberOfBinsHisto'!A9</f>
        <v>10404</v>
      </c>
      <c r="B7" s="21">
        <f>'1.NumberOfBinsHisto'!B9</f>
        <v>10713</v>
      </c>
      <c r="D7" s="64" t="s">
        <v>5</v>
      </c>
      <c r="E7" s="66">
        <f>E4-E3</f>
        <v>83005</v>
      </c>
      <c r="I7" s="105" t="b">
        <f t="shared" si="0"/>
        <v>1</v>
      </c>
      <c r="J7" s="113">
        <f t="shared" si="7"/>
        <v>30000</v>
      </c>
      <c r="K7" s="107">
        <f t="shared" si="8"/>
        <v>40000</v>
      </c>
      <c r="M7" s="108" t="str">
        <f t="shared" si="1"/>
        <v>From 30000 To 40000</v>
      </c>
      <c r="N7" s="109">
        <f t="shared" si="2"/>
        <v>68</v>
      </c>
      <c r="O7" s="110">
        <f t="shared" si="9"/>
        <v>11</v>
      </c>
      <c r="P7" s="109">
        <f t="shared" si="3"/>
        <v>11</v>
      </c>
      <c r="Q7" s="109">
        <f t="shared" si="4"/>
        <v>0.68</v>
      </c>
      <c r="R7" s="111">
        <f t="shared" si="5"/>
        <v>0.11</v>
      </c>
      <c r="S7" s="114">
        <f t="shared" si="6"/>
        <v>0.11</v>
      </c>
      <c r="T7" s="15"/>
      <c r="U7" s="15"/>
    </row>
    <row r="8" spans="1:21" ht="17.25" thickBot="1" x14ac:dyDescent="0.35">
      <c r="A8" s="12">
        <f ca="1">'1.NumberOfBinsHisto'!A10</f>
        <v>48634</v>
      </c>
      <c r="B8" s="21">
        <f>'1.NumberOfBinsHisto'!B10</f>
        <v>1803</v>
      </c>
      <c r="D8" s="68" t="s">
        <v>4</v>
      </c>
      <c r="E8" s="70">
        <f>COUNT(B2:B101)</f>
        <v>100</v>
      </c>
      <c r="I8" s="105" t="b">
        <f t="shared" si="0"/>
        <v>1</v>
      </c>
      <c r="J8" s="113">
        <f t="shared" si="7"/>
        <v>40000</v>
      </c>
      <c r="K8" s="107">
        <f t="shared" si="8"/>
        <v>50000</v>
      </c>
      <c r="M8" s="108" t="str">
        <f t="shared" si="1"/>
        <v>From 40000 To 50000</v>
      </c>
      <c r="N8" s="109">
        <f t="shared" si="2"/>
        <v>76</v>
      </c>
      <c r="O8" s="110">
        <f t="shared" si="9"/>
        <v>8</v>
      </c>
      <c r="P8" s="109">
        <f t="shared" si="3"/>
        <v>8</v>
      </c>
      <c r="Q8" s="109">
        <f t="shared" si="4"/>
        <v>0.76</v>
      </c>
      <c r="R8" s="111">
        <f t="shared" si="5"/>
        <v>0.08</v>
      </c>
      <c r="S8" s="114">
        <f t="shared" si="6"/>
        <v>0.08</v>
      </c>
    </row>
    <row r="9" spans="1:21" ht="17.25" thickBot="1" x14ac:dyDescent="0.35">
      <c r="A9" s="12">
        <f ca="1">'1.NumberOfBinsHisto'!A11</f>
        <v>65538</v>
      </c>
      <c r="B9" s="21">
        <f>'1.NumberOfBinsHisto'!B11</f>
        <v>31659</v>
      </c>
      <c r="I9" s="105" t="b">
        <f t="shared" si="0"/>
        <v>1</v>
      </c>
      <c r="J9" s="113">
        <f t="shared" si="7"/>
        <v>50000</v>
      </c>
      <c r="K9" s="107">
        <f t="shared" si="8"/>
        <v>60000</v>
      </c>
      <c r="M9" s="108" t="str">
        <f t="shared" si="1"/>
        <v>From 50000 To 60000</v>
      </c>
      <c r="N9" s="109">
        <f t="shared" si="2"/>
        <v>85</v>
      </c>
      <c r="O9" s="110">
        <f t="shared" si="9"/>
        <v>9</v>
      </c>
      <c r="P9" s="109">
        <f t="shared" si="3"/>
        <v>9</v>
      </c>
      <c r="Q9" s="109">
        <f t="shared" si="4"/>
        <v>0.85</v>
      </c>
      <c r="R9" s="111">
        <f t="shared" si="5"/>
        <v>0.09</v>
      </c>
      <c r="S9" s="114">
        <f t="shared" si="6"/>
        <v>0.09</v>
      </c>
    </row>
    <row r="10" spans="1:21" ht="18.75" thickBot="1" x14ac:dyDescent="0.35">
      <c r="A10" s="12">
        <f ca="1">'1.NumberOfBinsHisto'!A12</f>
        <v>16025</v>
      </c>
      <c r="B10" s="21">
        <f>'1.NumberOfBinsHisto'!B12</f>
        <v>45655</v>
      </c>
      <c r="E10" s="71" t="s">
        <v>13</v>
      </c>
      <c r="F10" s="72" t="s">
        <v>8</v>
      </c>
      <c r="G10" s="71" t="s">
        <v>26</v>
      </c>
      <c r="I10" s="105" t="b">
        <f t="shared" si="0"/>
        <v>1</v>
      </c>
      <c r="J10" s="113">
        <f t="shared" si="7"/>
        <v>60000</v>
      </c>
      <c r="K10" s="107">
        <f t="shared" si="8"/>
        <v>70000</v>
      </c>
      <c r="M10" s="108" t="str">
        <f t="shared" si="1"/>
        <v>From 60000 To 70000</v>
      </c>
      <c r="N10" s="109">
        <f t="shared" si="2"/>
        <v>94</v>
      </c>
      <c r="O10" s="110">
        <f t="shared" si="9"/>
        <v>9</v>
      </c>
      <c r="P10" s="109">
        <f t="shared" si="3"/>
        <v>9</v>
      </c>
      <c r="Q10" s="109">
        <f t="shared" si="4"/>
        <v>0.94</v>
      </c>
      <c r="R10" s="111">
        <f t="shared" si="5"/>
        <v>0.09</v>
      </c>
      <c r="S10" s="114">
        <f t="shared" si="6"/>
        <v>0.09</v>
      </c>
    </row>
    <row r="11" spans="1:21" ht="16.5" x14ac:dyDescent="0.3">
      <c r="A11" s="12">
        <f ca="1">'1.NumberOfBinsHisto'!A13</f>
        <v>1581</v>
      </c>
      <c r="B11" s="21">
        <f>'1.NumberOfBinsHisto'!B13</f>
        <v>20628</v>
      </c>
      <c r="E11" s="74" t="str">
        <f t="shared" ref="E11:E17" si="10">IF(G11&gt;$E$8,"Stop","Continue")</f>
        <v>Continue</v>
      </c>
      <c r="F11" s="115">
        <v>4</v>
      </c>
      <c r="G11" s="74">
        <f t="shared" ref="G11:G17" si="11">2^F11</f>
        <v>16</v>
      </c>
      <c r="I11" s="105" t="b">
        <f t="shared" si="0"/>
        <v>1</v>
      </c>
      <c r="J11" s="113">
        <f t="shared" si="7"/>
        <v>70000</v>
      </c>
      <c r="K11" s="107">
        <f t="shared" si="8"/>
        <v>80000</v>
      </c>
      <c r="M11" s="108" t="str">
        <f t="shared" si="1"/>
        <v>From 70000 To 80000</v>
      </c>
      <c r="N11" s="109">
        <f t="shared" si="2"/>
        <v>98</v>
      </c>
      <c r="O11" s="110">
        <f t="shared" si="9"/>
        <v>4</v>
      </c>
      <c r="P11" s="109">
        <f t="shared" si="3"/>
        <v>4</v>
      </c>
      <c r="Q11" s="109">
        <f t="shared" si="4"/>
        <v>0.98</v>
      </c>
      <c r="R11" s="111">
        <f t="shared" si="5"/>
        <v>0.04</v>
      </c>
      <c r="S11" s="114">
        <f t="shared" si="6"/>
        <v>0.04</v>
      </c>
    </row>
    <row r="12" spans="1:21" ht="17.25" thickBot="1" x14ac:dyDescent="0.35">
      <c r="A12" s="12">
        <f ca="1">'1.NumberOfBinsHisto'!A14</f>
        <v>33172</v>
      </c>
      <c r="B12" s="21">
        <f>'1.NumberOfBinsHisto'!B14</f>
        <v>17786</v>
      </c>
      <c r="E12" s="76" t="str">
        <f t="shared" si="10"/>
        <v>Continue</v>
      </c>
      <c r="F12" s="116">
        <v>5</v>
      </c>
      <c r="G12" s="76">
        <f t="shared" si="11"/>
        <v>32</v>
      </c>
      <c r="I12" s="105" t="b">
        <f t="shared" si="0"/>
        <v>1</v>
      </c>
      <c r="J12" s="113">
        <f t="shared" si="7"/>
        <v>80000</v>
      </c>
      <c r="K12" s="107">
        <f t="shared" si="8"/>
        <v>90000</v>
      </c>
      <c r="M12" s="117" t="str">
        <f t="shared" si="1"/>
        <v>From 80000 To 90000</v>
      </c>
      <c r="N12" s="118">
        <f t="shared" si="2"/>
        <v>100</v>
      </c>
      <c r="O12" s="119">
        <f t="shared" si="9"/>
        <v>2</v>
      </c>
      <c r="P12" s="118">
        <f t="shared" si="3"/>
        <v>2</v>
      </c>
      <c r="Q12" s="118">
        <f t="shared" si="4"/>
        <v>1</v>
      </c>
      <c r="R12" s="120">
        <f t="shared" si="5"/>
        <v>0.02</v>
      </c>
      <c r="S12" s="121">
        <f t="shared" si="6"/>
        <v>0.02</v>
      </c>
    </row>
    <row r="13" spans="1:21" ht="15.6" x14ac:dyDescent="0.3">
      <c r="A13" s="12">
        <f ca="1">'1.NumberOfBinsHisto'!A15</f>
        <v>12258</v>
      </c>
      <c r="B13" s="21">
        <f>'1.NumberOfBinsHisto'!B15</f>
        <v>28311</v>
      </c>
      <c r="E13" s="76" t="str">
        <f t="shared" si="10"/>
        <v>Continue</v>
      </c>
      <c r="F13" s="116">
        <v>6</v>
      </c>
      <c r="G13" s="76">
        <f t="shared" si="11"/>
        <v>64</v>
      </c>
      <c r="I13" s="105" t="b">
        <f t="shared" si="0"/>
        <v>0</v>
      </c>
      <c r="J13" s="113">
        <f t="shared" si="7"/>
        <v>90000</v>
      </c>
      <c r="K13" s="107">
        <f t="shared" si="8"/>
        <v>100000</v>
      </c>
    </row>
    <row r="14" spans="1:21" ht="16.2" thickBot="1" x14ac:dyDescent="0.35">
      <c r="A14" s="12">
        <f ca="1">'1.NumberOfBinsHisto'!A16</f>
        <v>53443</v>
      </c>
      <c r="B14" s="21">
        <f>'1.NumberOfBinsHisto'!B16</f>
        <v>29426</v>
      </c>
      <c r="E14" s="76" t="str">
        <f t="shared" si="10"/>
        <v>Stop</v>
      </c>
      <c r="F14" s="116">
        <v>7</v>
      </c>
      <c r="G14" s="76">
        <f t="shared" si="11"/>
        <v>128</v>
      </c>
      <c r="I14" s="122" t="b">
        <f t="shared" si="0"/>
        <v>0</v>
      </c>
      <c r="J14" s="113">
        <f t="shared" si="7"/>
        <v>100000</v>
      </c>
      <c r="K14" s="107">
        <f t="shared" si="8"/>
        <v>110000</v>
      </c>
    </row>
    <row r="15" spans="1:21" ht="15.6" x14ac:dyDescent="0.3">
      <c r="A15" s="12">
        <f ca="1">'1.NumberOfBinsHisto'!A17</f>
        <v>5323</v>
      </c>
      <c r="B15" s="21">
        <f>'1.NumberOfBinsHisto'!B17</f>
        <v>7451</v>
      </c>
      <c r="E15" s="76" t="str">
        <f t="shared" si="10"/>
        <v>Stop</v>
      </c>
      <c r="F15" s="116">
        <v>8</v>
      </c>
      <c r="G15" s="76">
        <f t="shared" si="11"/>
        <v>256</v>
      </c>
    </row>
    <row r="16" spans="1:21" ht="15.6" x14ac:dyDescent="0.3">
      <c r="A16" s="12">
        <f ca="1">'1.NumberOfBinsHisto'!A18</f>
        <v>38963</v>
      </c>
      <c r="B16" s="21">
        <f>'1.NumberOfBinsHisto'!B18</f>
        <v>1059</v>
      </c>
      <c r="E16" s="76" t="str">
        <f t="shared" si="10"/>
        <v>Stop</v>
      </c>
      <c r="F16" s="116">
        <v>9</v>
      </c>
      <c r="G16" s="76">
        <f t="shared" si="11"/>
        <v>512</v>
      </c>
    </row>
    <row r="17" spans="1:7" ht="16.2" thickBot="1" x14ac:dyDescent="0.35">
      <c r="A17" s="12">
        <f ca="1">'1.NumberOfBinsHisto'!A19</f>
        <v>73601</v>
      </c>
      <c r="B17" s="21">
        <f>'1.NumberOfBinsHisto'!B19</f>
        <v>5439</v>
      </c>
      <c r="E17" s="78" t="str">
        <f t="shared" si="10"/>
        <v>Stop</v>
      </c>
      <c r="F17" s="123">
        <v>10</v>
      </c>
      <c r="G17" s="78">
        <f t="shared" si="11"/>
        <v>1024</v>
      </c>
    </row>
    <row r="18" spans="1:7" ht="15.6" x14ac:dyDescent="0.3">
      <c r="A18" s="12">
        <f ca="1">'1.NumberOfBinsHisto'!A20</f>
        <v>51765</v>
      </c>
      <c r="B18" s="21">
        <f>'1.NumberOfBinsHisto'!B20</f>
        <v>14393</v>
      </c>
    </row>
    <row r="19" spans="1:7" ht="15.6" x14ac:dyDescent="0.3">
      <c r="A19" s="12">
        <f ca="1">'1.NumberOfBinsHisto'!A21</f>
        <v>38536</v>
      </c>
      <c r="B19" s="21">
        <f>'1.NumberOfBinsHisto'!B21</f>
        <v>84014</v>
      </c>
    </row>
    <row r="20" spans="1:7" ht="15.6" x14ac:dyDescent="0.3">
      <c r="A20" s="12">
        <f ca="1">'1.NumberOfBinsHisto'!A22</f>
        <v>52813</v>
      </c>
      <c r="B20" s="21">
        <f>'1.NumberOfBinsHisto'!B22</f>
        <v>23544</v>
      </c>
    </row>
    <row r="21" spans="1:7" ht="16.5" customHeight="1" x14ac:dyDescent="0.3">
      <c r="A21" s="12">
        <f ca="1">'1.NumberOfBinsHisto'!A23</f>
        <v>54203</v>
      </c>
      <c r="B21" s="21">
        <f>'1.NumberOfBinsHisto'!B23</f>
        <v>8302</v>
      </c>
    </row>
    <row r="22" spans="1:7" ht="15.6" x14ac:dyDescent="0.3">
      <c r="A22" s="12">
        <f ca="1">'1.NumberOfBinsHisto'!A24</f>
        <v>59569</v>
      </c>
      <c r="B22" s="21">
        <f>'1.NumberOfBinsHisto'!B24</f>
        <v>7326</v>
      </c>
    </row>
    <row r="23" spans="1:7" ht="15.6" x14ac:dyDescent="0.3">
      <c r="A23" s="12">
        <f ca="1">'1.NumberOfBinsHisto'!A25</f>
        <v>17069</v>
      </c>
      <c r="B23" s="21">
        <f>'1.NumberOfBinsHisto'!B25</f>
        <v>6749</v>
      </c>
    </row>
    <row r="24" spans="1:7" ht="15.6" x14ac:dyDescent="0.3">
      <c r="A24" s="12">
        <f ca="1">'1.NumberOfBinsHisto'!A26</f>
        <v>54524</v>
      </c>
      <c r="B24" s="21">
        <f>'1.NumberOfBinsHisto'!B26</f>
        <v>9936</v>
      </c>
    </row>
    <row r="25" spans="1:7" ht="15.6" x14ac:dyDescent="0.3">
      <c r="A25" s="12">
        <f ca="1">'1.NumberOfBinsHisto'!A27</f>
        <v>52310</v>
      </c>
      <c r="B25" s="21">
        <f>'1.NumberOfBinsHisto'!B27</f>
        <v>1009</v>
      </c>
    </row>
    <row r="26" spans="1:7" ht="15.6" x14ac:dyDescent="0.3">
      <c r="A26" s="12">
        <f ca="1">'1.NumberOfBinsHisto'!A28</f>
        <v>42813</v>
      </c>
      <c r="B26" s="21">
        <f>'1.NumberOfBinsHisto'!B28</f>
        <v>48248</v>
      </c>
    </row>
    <row r="27" spans="1:7" ht="15.6" x14ac:dyDescent="0.3">
      <c r="A27" s="12">
        <f ca="1">'1.NumberOfBinsHisto'!A29</f>
        <v>39251</v>
      </c>
      <c r="B27" s="21">
        <f>'1.NumberOfBinsHisto'!B29</f>
        <v>18589</v>
      </c>
    </row>
    <row r="28" spans="1:7" ht="15.6" x14ac:dyDescent="0.3">
      <c r="A28" s="12">
        <f ca="1">'1.NumberOfBinsHisto'!A30</f>
        <v>10491</v>
      </c>
      <c r="B28" s="21">
        <f>'1.NumberOfBinsHisto'!B30</f>
        <v>47963</v>
      </c>
    </row>
    <row r="29" spans="1:7" ht="15.6" x14ac:dyDescent="0.3">
      <c r="A29" s="12">
        <f ca="1">'1.NumberOfBinsHisto'!A31</f>
        <v>68697</v>
      </c>
      <c r="B29" s="21">
        <f>'1.NumberOfBinsHisto'!B31</f>
        <v>22037</v>
      </c>
    </row>
    <row r="30" spans="1:7" ht="15.6" x14ac:dyDescent="0.3">
      <c r="A30" s="12">
        <f ca="1">'1.NumberOfBinsHisto'!A32</f>
        <v>35123</v>
      </c>
      <c r="B30" s="21">
        <f>'1.NumberOfBinsHisto'!B32</f>
        <v>13611</v>
      </c>
    </row>
    <row r="31" spans="1:7" ht="15.6" x14ac:dyDescent="0.3">
      <c r="A31" s="12">
        <f ca="1">'1.NumberOfBinsHisto'!A33</f>
        <v>62102</v>
      </c>
      <c r="B31" s="21">
        <f>'1.NumberOfBinsHisto'!B33</f>
        <v>13401</v>
      </c>
    </row>
    <row r="32" spans="1:7" ht="15.6" x14ac:dyDescent="0.3">
      <c r="A32" s="12">
        <f ca="1">'1.NumberOfBinsHisto'!A34</f>
        <v>63213</v>
      </c>
      <c r="B32" s="21">
        <f>'1.NumberOfBinsHisto'!B34</f>
        <v>69399</v>
      </c>
    </row>
    <row r="33" spans="1:2" ht="15.6" x14ac:dyDescent="0.3">
      <c r="A33" s="12">
        <f ca="1">'1.NumberOfBinsHisto'!A35</f>
        <v>62546</v>
      </c>
      <c r="B33" s="21">
        <f>'1.NumberOfBinsHisto'!B35</f>
        <v>20326</v>
      </c>
    </row>
    <row r="34" spans="1:2" ht="15.6" x14ac:dyDescent="0.3">
      <c r="A34" s="12">
        <f ca="1">'1.NumberOfBinsHisto'!A36</f>
        <v>24145</v>
      </c>
      <c r="B34" s="21">
        <f>'1.NumberOfBinsHisto'!B36</f>
        <v>64651</v>
      </c>
    </row>
    <row r="35" spans="1:2" ht="15.6" x14ac:dyDescent="0.3">
      <c r="A35" s="12">
        <f ca="1">'1.NumberOfBinsHisto'!A37</f>
        <v>47685</v>
      </c>
      <c r="B35" s="21">
        <f>'1.NumberOfBinsHisto'!B37</f>
        <v>35849</v>
      </c>
    </row>
    <row r="36" spans="1:2" ht="15.6" x14ac:dyDescent="0.3">
      <c r="A36" s="12">
        <f ca="1">'1.NumberOfBinsHisto'!A38</f>
        <v>21936</v>
      </c>
      <c r="B36" s="21">
        <f>'1.NumberOfBinsHisto'!B38</f>
        <v>25057</v>
      </c>
    </row>
    <row r="37" spans="1:2" ht="15.6" x14ac:dyDescent="0.3">
      <c r="A37" s="12">
        <f ca="1">'1.NumberOfBinsHisto'!A39</f>
        <v>63529</v>
      </c>
      <c r="B37" s="21">
        <f>'1.NumberOfBinsHisto'!B39</f>
        <v>50809</v>
      </c>
    </row>
    <row r="38" spans="1:2" ht="15.6" x14ac:dyDescent="0.3">
      <c r="A38" s="12">
        <f ca="1">'1.NumberOfBinsHisto'!A40</f>
        <v>54275</v>
      </c>
      <c r="B38" s="21">
        <f>'1.NumberOfBinsHisto'!B40</f>
        <v>36614</v>
      </c>
    </row>
    <row r="39" spans="1:2" ht="15.6" x14ac:dyDescent="0.3">
      <c r="A39" s="12">
        <f ca="1">'1.NumberOfBinsHisto'!A41</f>
        <v>27261</v>
      </c>
      <c r="B39" s="21">
        <f>'1.NumberOfBinsHisto'!B41</f>
        <v>22939</v>
      </c>
    </row>
    <row r="40" spans="1:2" ht="15.6" x14ac:dyDescent="0.3">
      <c r="A40" s="12">
        <f ca="1">'1.NumberOfBinsHisto'!A42</f>
        <v>43536</v>
      </c>
      <c r="B40" s="21">
        <f>'1.NumberOfBinsHisto'!B42</f>
        <v>73090</v>
      </c>
    </row>
    <row r="41" spans="1:2" ht="15.6" x14ac:dyDescent="0.3">
      <c r="A41" s="12">
        <f ca="1">'1.NumberOfBinsHisto'!A43</f>
        <v>788</v>
      </c>
      <c r="B41" s="21">
        <f>'1.NumberOfBinsHisto'!B43</f>
        <v>3742</v>
      </c>
    </row>
    <row r="42" spans="1:2" ht="15.6" x14ac:dyDescent="0.3">
      <c r="A42" s="12">
        <f ca="1">'1.NumberOfBinsHisto'!A44</f>
        <v>86789</v>
      </c>
      <c r="B42" s="21">
        <f>'1.NumberOfBinsHisto'!B44</f>
        <v>32812</v>
      </c>
    </row>
    <row r="43" spans="1:2" ht="15.6" x14ac:dyDescent="0.3">
      <c r="A43" s="12">
        <f ca="1">'1.NumberOfBinsHisto'!A45</f>
        <v>86159</v>
      </c>
      <c r="B43" s="21">
        <f>'1.NumberOfBinsHisto'!B45</f>
        <v>59293</v>
      </c>
    </row>
    <row r="44" spans="1:2" ht="15.6" x14ac:dyDescent="0.3">
      <c r="A44" s="12">
        <f ca="1">'1.NumberOfBinsHisto'!A46</f>
        <v>7428</v>
      </c>
      <c r="B44" s="21">
        <f>'1.NumberOfBinsHisto'!B46</f>
        <v>33165</v>
      </c>
    </row>
    <row r="45" spans="1:2" ht="15.6" x14ac:dyDescent="0.3">
      <c r="A45" s="12">
        <f ca="1">'1.NumberOfBinsHisto'!A47</f>
        <v>5834</v>
      </c>
      <c r="B45" s="21">
        <f>'1.NumberOfBinsHisto'!B47</f>
        <v>18108</v>
      </c>
    </row>
    <row r="46" spans="1:2" ht="15.6" x14ac:dyDescent="0.3">
      <c r="A46" s="12">
        <f ca="1">'1.NumberOfBinsHisto'!A48</f>
        <v>7159</v>
      </c>
      <c r="B46" s="21">
        <f>'1.NumberOfBinsHisto'!B48</f>
        <v>17076</v>
      </c>
    </row>
    <row r="47" spans="1:2" ht="15.6" x14ac:dyDescent="0.3">
      <c r="A47" s="12">
        <f ca="1">'1.NumberOfBinsHisto'!A49</f>
        <v>8758</v>
      </c>
      <c r="B47" s="21">
        <f>'1.NumberOfBinsHisto'!B49</f>
        <v>39871</v>
      </c>
    </row>
    <row r="48" spans="1:2" ht="15.6" x14ac:dyDescent="0.3">
      <c r="A48" s="12">
        <f ca="1">'1.NumberOfBinsHisto'!A50</f>
        <v>56099</v>
      </c>
      <c r="B48" s="21">
        <f>'1.NumberOfBinsHisto'!B50</f>
        <v>19533</v>
      </c>
    </row>
    <row r="49" spans="1:2" ht="15.6" x14ac:dyDescent="0.3">
      <c r="A49" s="12">
        <f ca="1">'1.NumberOfBinsHisto'!A51</f>
        <v>68941</v>
      </c>
      <c r="B49" s="21">
        <f>'1.NumberOfBinsHisto'!B51</f>
        <v>26519</v>
      </c>
    </row>
    <row r="50" spans="1:2" ht="15.6" x14ac:dyDescent="0.3">
      <c r="A50" s="12">
        <f ca="1">'1.NumberOfBinsHisto'!A52</f>
        <v>65366</v>
      </c>
      <c r="B50" s="21">
        <f>'1.NumberOfBinsHisto'!B52</f>
        <v>58364</v>
      </c>
    </row>
    <row r="51" spans="1:2" ht="15.6" x14ac:dyDescent="0.3">
      <c r="A51" s="12">
        <f ca="1">'1.NumberOfBinsHisto'!A53</f>
        <v>77076</v>
      </c>
      <c r="B51" s="21">
        <f>'1.NumberOfBinsHisto'!B53</f>
        <v>43370</v>
      </c>
    </row>
    <row r="52" spans="1:2" ht="15.6" x14ac:dyDescent="0.3">
      <c r="A52" s="12">
        <f ca="1">'1.NumberOfBinsHisto'!A54</f>
        <v>9132</v>
      </c>
      <c r="B52" s="21">
        <f>'1.NumberOfBinsHisto'!B54</f>
        <v>29221</v>
      </c>
    </row>
    <row r="53" spans="1:2" ht="15.6" x14ac:dyDescent="0.3">
      <c r="A53" s="12">
        <f ca="1">'1.NumberOfBinsHisto'!A55</f>
        <v>41334</v>
      </c>
      <c r="B53" s="21">
        <f>'1.NumberOfBinsHisto'!B55</f>
        <v>5640</v>
      </c>
    </row>
    <row r="54" spans="1:2" ht="15.6" x14ac:dyDescent="0.3">
      <c r="A54" s="12">
        <f ca="1">'1.NumberOfBinsHisto'!A56</f>
        <v>22685</v>
      </c>
      <c r="B54" s="21">
        <f>'1.NumberOfBinsHisto'!B56</f>
        <v>83805</v>
      </c>
    </row>
    <row r="55" spans="1:2" ht="15.6" x14ac:dyDescent="0.3">
      <c r="A55" s="12">
        <f ca="1">'1.NumberOfBinsHisto'!A57</f>
        <v>37944</v>
      </c>
      <c r="B55" s="21">
        <f>'1.NumberOfBinsHisto'!B57</f>
        <v>35374</v>
      </c>
    </row>
    <row r="56" spans="1:2" ht="15.6" x14ac:dyDescent="0.3">
      <c r="A56" s="12">
        <f ca="1">'1.NumberOfBinsHisto'!A58</f>
        <v>27667</v>
      </c>
      <c r="B56" s="21">
        <f>'1.NumberOfBinsHisto'!B58</f>
        <v>63390</v>
      </c>
    </row>
    <row r="57" spans="1:2" ht="15.6" x14ac:dyDescent="0.3">
      <c r="A57" s="12">
        <f ca="1">'1.NumberOfBinsHisto'!A59</f>
        <v>12207</v>
      </c>
      <c r="B57" s="21">
        <f>'1.NumberOfBinsHisto'!B59</f>
        <v>9497</v>
      </c>
    </row>
    <row r="58" spans="1:2" ht="15.6" x14ac:dyDescent="0.3">
      <c r="A58" s="12">
        <f ca="1">'1.NumberOfBinsHisto'!A60</f>
        <v>23138</v>
      </c>
      <c r="B58" s="21">
        <f>'1.NumberOfBinsHisto'!B60</f>
        <v>2921</v>
      </c>
    </row>
    <row r="59" spans="1:2" ht="15.6" x14ac:dyDescent="0.3">
      <c r="A59" s="12">
        <f ca="1">'1.NumberOfBinsHisto'!A61</f>
        <v>72272</v>
      </c>
      <c r="B59" s="21">
        <f>'1.NumberOfBinsHisto'!B61</f>
        <v>1239</v>
      </c>
    </row>
    <row r="60" spans="1:2" ht="15.6" x14ac:dyDescent="0.3">
      <c r="A60" s="12">
        <f ca="1">'1.NumberOfBinsHisto'!A62</f>
        <v>41636</v>
      </c>
      <c r="B60" s="21">
        <f>'1.NumberOfBinsHisto'!B62</f>
        <v>19379</v>
      </c>
    </row>
    <row r="61" spans="1:2" ht="15.6" x14ac:dyDescent="0.3">
      <c r="A61" s="12">
        <f ca="1">'1.NumberOfBinsHisto'!A63</f>
        <v>50386</v>
      </c>
      <c r="B61" s="21">
        <f>'1.NumberOfBinsHisto'!B63</f>
        <v>51818</v>
      </c>
    </row>
    <row r="62" spans="1:2" ht="15.6" x14ac:dyDescent="0.3">
      <c r="A62" s="12">
        <f ca="1">'1.NumberOfBinsHisto'!A64</f>
        <v>8074</v>
      </c>
      <c r="B62" s="21">
        <f>'1.NumberOfBinsHisto'!B64</f>
        <v>18030</v>
      </c>
    </row>
    <row r="63" spans="1:2" ht="15.6" x14ac:dyDescent="0.3">
      <c r="A63" s="12">
        <f ca="1">'1.NumberOfBinsHisto'!A65</f>
        <v>36443</v>
      </c>
      <c r="B63" s="21">
        <f>'1.NumberOfBinsHisto'!B65</f>
        <v>48313</v>
      </c>
    </row>
    <row r="64" spans="1:2" ht="15.6" x14ac:dyDescent="0.3">
      <c r="A64" s="12">
        <f ca="1">'1.NumberOfBinsHisto'!A66</f>
        <v>11149</v>
      </c>
      <c r="B64" s="21">
        <f>'1.NumberOfBinsHisto'!B66</f>
        <v>4595</v>
      </c>
    </row>
    <row r="65" spans="1:2" ht="15.6" x14ac:dyDescent="0.3">
      <c r="A65" s="12">
        <f ca="1">'1.NumberOfBinsHisto'!A67</f>
        <v>25703</v>
      </c>
      <c r="B65" s="21">
        <f>'1.NumberOfBinsHisto'!B67</f>
        <v>64903</v>
      </c>
    </row>
    <row r="66" spans="1:2" ht="15.6" x14ac:dyDescent="0.3">
      <c r="A66" s="12">
        <f ca="1">'1.NumberOfBinsHisto'!A68</f>
        <v>84923</v>
      </c>
      <c r="B66" s="21">
        <f>'1.NumberOfBinsHisto'!B68</f>
        <v>38435</v>
      </c>
    </row>
    <row r="67" spans="1:2" ht="15.6" x14ac:dyDescent="0.3">
      <c r="A67" s="12">
        <f ca="1">'1.NumberOfBinsHisto'!A69</f>
        <v>58451</v>
      </c>
      <c r="B67" s="21">
        <f>'1.NumberOfBinsHisto'!B69</f>
        <v>55776</v>
      </c>
    </row>
    <row r="68" spans="1:2" ht="15.6" x14ac:dyDescent="0.3">
      <c r="A68" s="12">
        <f ca="1">'1.NumberOfBinsHisto'!A70</f>
        <v>49607</v>
      </c>
      <c r="B68" s="21">
        <f>'1.NumberOfBinsHisto'!B70</f>
        <v>45909</v>
      </c>
    </row>
    <row r="69" spans="1:2" ht="15.6" x14ac:dyDescent="0.3">
      <c r="A69" s="12">
        <f ca="1">'1.NumberOfBinsHisto'!A71</f>
        <v>31666</v>
      </c>
      <c r="B69" s="21">
        <f>'1.NumberOfBinsHisto'!B71</f>
        <v>59423</v>
      </c>
    </row>
    <row r="70" spans="1:2" ht="15.6" x14ac:dyDescent="0.3">
      <c r="A70" s="12">
        <f ca="1">'1.NumberOfBinsHisto'!A72</f>
        <v>77007</v>
      </c>
      <c r="B70" s="21">
        <f>'1.NumberOfBinsHisto'!B72</f>
        <v>2965</v>
      </c>
    </row>
    <row r="71" spans="1:2" ht="15.6" x14ac:dyDescent="0.3">
      <c r="A71" s="12">
        <f ca="1">'1.NumberOfBinsHisto'!A73</f>
        <v>27744</v>
      </c>
      <c r="B71" s="21">
        <f>'1.NumberOfBinsHisto'!B73</f>
        <v>60516</v>
      </c>
    </row>
    <row r="72" spans="1:2" ht="15.6" x14ac:dyDescent="0.3">
      <c r="A72" s="12">
        <f ca="1">'1.NumberOfBinsHisto'!A74</f>
        <v>82434</v>
      </c>
      <c r="B72" s="21">
        <f>'1.NumberOfBinsHisto'!B74</f>
        <v>15064</v>
      </c>
    </row>
    <row r="73" spans="1:2" ht="15.6" x14ac:dyDescent="0.3">
      <c r="A73" s="12">
        <f ca="1">'1.NumberOfBinsHisto'!A75</f>
        <v>40664</v>
      </c>
      <c r="B73" s="21">
        <f>'1.NumberOfBinsHisto'!B75</f>
        <v>73295</v>
      </c>
    </row>
    <row r="74" spans="1:2" ht="15.6" x14ac:dyDescent="0.3">
      <c r="A74" s="12">
        <f ca="1">'1.NumberOfBinsHisto'!A76</f>
        <v>20935</v>
      </c>
      <c r="B74" s="21">
        <f>'1.NumberOfBinsHisto'!B76</f>
        <v>9075</v>
      </c>
    </row>
    <row r="75" spans="1:2" ht="15.6" x14ac:dyDescent="0.3">
      <c r="A75" s="12">
        <f ca="1">'1.NumberOfBinsHisto'!A77</f>
        <v>18352</v>
      </c>
      <c r="B75" s="21">
        <f>'1.NumberOfBinsHisto'!B77</f>
        <v>35282</v>
      </c>
    </row>
    <row r="76" spans="1:2" ht="15.6" x14ac:dyDescent="0.3">
      <c r="A76" s="12">
        <f ca="1">'1.NumberOfBinsHisto'!A78</f>
        <v>27385</v>
      </c>
      <c r="B76" s="21">
        <f>'1.NumberOfBinsHisto'!B78</f>
        <v>3426</v>
      </c>
    </row>
    <row r="77" spans="1:2" ht="15.6" x14ac:dyDescent="0.3">
      <c r="A77" s="12">
        <f ca="1">'1.NumberOfBinsHisto'!A79</f>
        <v>7106</v>
      </c>
      <c r="B77" s="21">
        <f>'1.NumberOfBinsHisto'!B79</f>
        <v>60945</v>
      </c>
    </row>
    <row r="78" spans="1:2" ht="15.6" x14ac:dyDescent="0.3">
      <c r="A78" s="12">
        <f ca="1">'1.NumberOfBinsHisto'!A80</f>
        <v>10317</v>
      </c>
      <c r="B78" s="21">
        <f>'1.NumberOfBinsHisto'!B80</f>
        <v>59278</v>
      </c>
    </row>
    <row r="79" spans="1:2" ht="15.6" x14ac:dyDescent="0.3">
      <c r="A79" s="12">
        <f ca="1">'1.NumberOfBinsHisto'!A81</f>
        <v>23364</v>
      </c>
      <c r="B79" s="21">
        <f>'1.NumberOfBinsHisto'!B81</f>
        <v>15953</v>
      </c>
    </row>
    <row r="80" spans="1:2" ht="15.6" x14ac:dyDescent="0.3">
      <c r="A80" s="12">
        <f ca="1">'1.NumberOfBinsHisto'!A82</f>
        <v>25649</v>
      </c>
      <c r="B80" s="21">
        <f>'1.NumberOfBinsHisto'!B82</f>
        <v>13594</v>
      </c>
    </row>
    <row r="81" spans="1:2" ht="15.6" x14ac:dyDescent="0.3">
      <c r="A81" s="12">
        <f ca="1">'1.NumberOfBinsHisto'!A83</f>
        <v>6191</v>
      </c>
      <c r="B81" s="21">
        <f>'1.NumberOfBinsHisto'!B83</f>
        <v>50606</v>
      </c>
    </row>
    <row r="82" spans="1:2" ht="15.6" x14ac:dyDescent="0.3">
      <c r="A82" s="12">
        <f ca="1">'1.NumberOfBinsHisto'!A84</f>
        <v>27620</v>
      </c>
      <c r="B82" s="21">
        <f>'1.NumberOfBinsHisto'!B84</f>
        <v>21568</v>
      </c>
    </row>
    <row r="83" spans="1:2" ht="15.6" x14ac:dyDescent="0.3">
      <c r="A83" s="12">
        <f ca="1">'1.NumberOfBinsHisto'!A85</f>
        <v>39502</v>
      </c>
      <c r="B83" s="21">
        <f>'1.NumberOfBinsHisto'!B85</f>
        <v>29343</v>
      </c>
    </row>
    <row r="84" spans="1:2" ht="15.6" x14ac:dyDescent="0.3">
      <c r="A84" s="12">
        <f ca="1">'1.NumberOfBinsHisto'!A86</f>
        <v>36872</v>
      </c>
      <c r="B84" s="21">
        <f>'1.NumberOfBinsHisto'!B86</f>
        <v>25148</v>
      </c>
    </row>
    <row r="85" spans="1:2" ht="15.6" x14ac:dyDescent="0.3">
      <c r="A85" s="12">
        <f ca="1">'1.NumberOfBinsHisto'!A87</f>
        <v>37830</v>
      </c>
      <c r="B85" s="21">
        <f>'1.NumberOfBinsHisto'!B87</f>
        <v>26945</v>
      </c>
    </row>
    <row r="86" spans="1:2" ht="15.6" x14ac:dyDescent="0.3">
      <c r="A86" s="12">
        <f ca="1">'1.NumberOfBinsHisto'!A88</f>
        <v>41607</v>
      </c>
      <c r="B86" s="21">
        <f>'1.NumberOfBinsHisto'!B88</f>
        <v>28045</v>
      </c>
    </row>
    <row r="87" spans="1:2" ht="15.6" x14ac:dyDescent="0.3">
      <c r="A87" s="12">
        <f ca="1">'1.NumberOfBinsHisto'!A89</f>
        <v>9939</v>
      </c>
      <c r="B87" s="21">
        <f>'1.NumberOfBinsHisto'!B89</f>
        <v>62252</v>
      </c>
    </row>
    <row r="88" spans="1:2" ht="15.6" x14ac:dyDescent="0.3">
      <c r="A88" s="12">
        <f ca="1">'1.NumberOfBinsHisto'!A90</f>
        <v>47929</v>
      </c>
      <c r="B88" s="21">
        <f>'1.NumberOfBinsHisto'!B90</f>
        <v>30195</v>
      </c>
    </row>
    <row r="89" spans="1:2" ht="15.6" x14ac:dyDescent="0.3">
      <c r="A89" s="12">
        <f ca="1">'1.NumberOfBinsHisto'!A91</f>
        <v>8403</v>
      </c>
      <c r="B89" s="21">
        <f>'1.NumberOfBinsHisto'!B91</f>
        <v>7634</v>
      </c>
    </row>
    <row r="90" spans="1:2" ht="15.6" x14ac:dyDescent="0.3">
      <c r="A90" s="12">
        <f ca="1">'1.NumberOfBinsHisto'!A92</f>
        <v>38891</v>
      </c>
      <c r="B90" s="21">
        <f>'1.NumberOfBinsHisto'!B92</f>
        <v>26429</v>
      </c>
    </row>
    <row r="91" spans="1:2" ht="15.6" x14ac:dyDescent="0.3">
      <c r="A91" s="12">
        <f ca="1">'1.NumberOfBinsHisto'!A93</f>
        <v>26235</v>
      </c>
      <c r="B91" s="21">
        <f>'1.NumberOfBinsHisto'!B93</f>
        <v>56285</v>
      </c>
    </row>
    <row r="92" spans="1:2" ht="15.6" x14ac:dyDescent="0.3">
      <c r="A92" s="12">
        <f ca="1">'1.NumberOfBinsHisto'!A94</f>
        <v>42497</v>
      </c>
      <c r="B92" s="21">
        <f>'1.NumberOfBinsHisto'!B94</f>
        <v>11649</v>
      </c>
    </row>
    <row r="93" spans="1:2" ht="15.6" x14ac:dyDescent="0.3">
      <c r="A93" s="12">
        <f ca="1">'1.NumberOfBinsHisto'!A95</f>
        <v>12284</v>
      </c>
      <c r="B93" s="21">
        <f>'1.NumberOfBinsHisto'!B95</f>
        <v>70698</v>
      </c>
    </row>
    <row r="94" spans="1:2" ht="15.6" x14ac:dyDescent="0.3">
      <c r="A94" s="12">
        <f ca="1">'1.NumberOfBinsHisto'!A96</f>
        <v>24577</v>
      </c>
      <c r="B94" s="21">
        <f>'1.NumberOfBinsHisto'!B96</f>
        <v>35674</v>
      </c>
    </row>
    <row r="95" spans="1:2" ht="15.6" x14ac:dyDescent="0.3">
      <c r="A95" s="12">
        <f ca="1">'1.NumberOfBinsHisto'!A97</f>
        <v>8664</v>
      </c>
      <c r="B95" s="21">
        <f>'1.NumberOfBinsHisto'!B97</f>
        <v>71928</v>
      </c>
    </row>
    <row r="96" spans="1:2" ht="15.6" x14ac:dyDescent="0.3">
      <c r="A96" s="12">
        <f ca="1">'1.NumberOfBinsHisto'!A98</f>
        <v>56452</v>
      </c>
      <c r="B96" s="21">
        <f>'1.NumberOfBinsHisto'!B98</f>
        <v>12986</v>
      </c>
    </row>
    <row r="97" spans="1:2" ht="15.6" x14ac:dyDescent="0.3">
      <c r="A97" s="12">
        <f ca="1">'1.NumberOfBinsHisto'!A99</f>
        <v>39362</v>
      </c>
      <c r="B97" s="21">
        <f>'1.NumberOfBinsHisto'!B99</f>
        <v>2522</v>
      </c>
    </row>
    <row r="98" spans="1:2" ht="15.6" x14ac:dyDescent="0.3">
      <c r="A98" s="12">
        <f ca="1">'1.NumberOfBinsHisto'!A100</f>
        <v>1292</v>
      </c>
      <c r="B98" s="21">
        <f>'1.NumberOfBinsHisto'!B100</f>
        <v>24901</v>
      </c>
    </row>
    <row r="99" spans="1:2" ht="15.6" x14ac:dyDescent="0.3">
      <c r="A99" s="12">
        <f ca="1">'1.NumberOfBinsHisto'!A101</f>
        <v>33974</v>
      </c>
      <c r="B99" s="21">
        <f>'1.NumberOfBinsHisto'!B101</f>
        <v>28170</v>
      </c>
    </row>
    <row r="100" spans="1:2" ht="15.6" x14ac:dyDescent="0.3">
      <c r="A100" s="12">
        <f ca="1">'1.NumberOfBinsHisto'!A102</f>
        <v>5452</v>
      </c>
      <c r="B100" s="21">
        <f>'1.NumberOfBinsHisto'!B102</f>
        <v>27541</v>
      </c>
    </row>
    <row r="101" spans="1:2" ht="15.6" x14ac:dyDescent="0.3">
      <c r="A101" s="12">
        <f ca="1">'1.NumberOfBinsHisto'!A103</f>
        <v>23310</v>
      </c>
      <c r="B101" s="21">
        <f>'1.NumberOfBinsHisto'!B103</f>
        <v>7006</v>
      </c>
    </row>
  </sheetData>
  <conditionalFormatting sqref="J4:K14">
    <cfRule type="expression" dxfId="5" priority="4">
      <formula>$I4=FALSE</formula>
    </cfRule>
  </conditionalFormatting>
  <conditionalFormatting sqref="I4:I14">
    <cfRule type="expression" dxfId="4" priority="3">
      <formula>$I4=FALSE</formula>
    </cfRule>
  </conditionalFormatting>
  <conditionalFormatting sqref="S4:S12">
    <cfRule type="dataBar" priority="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{791B73F1-4395-4064-9C2B-B54BF3CE45F4}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B73F1-4395-4064-9C2B-B54BF3CE45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S4:S12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1"/>
  <sheetViews>
    <sheetView showGridLines="0" zoomScale="91" zoomScaleNormal="91" workbookViewId="0">
      <selection sqref="A1:XFD1"/>
    </sheetView>
  </sheetViews>
  <sheetFormatPr defaultColWidth="9.109375" defaultRowHeight="14.4" x14ac:dyDescent="0.3"/>
  <cols>
    <col min="1" max="2" width="12.88671875" style="14" customWidth="1"/>
    <col min="3" max="3" width="6" style="14" customWidth="1"/>
    <col min="4" max="4" width="10.44140625" style="14" customWidth="1"/>
    <col min="5" max="5" width="14" style="14" customWidth="1"/>
    <col min="6" max="6" width="12.44140625" style="14" customWidth="1"/>
    <col min="7" max="7" width="12.88671875" style="14" bestFit="1" customWidth="1"/>
    <col min="8" max="8" width="6.44140625" style="14" customWidth="1"/>
    <col min="9" max="9" width="10.5546875" style="14" bestFit="1" customWidth="1"/>
    <col min="10" max="10" width="12.5546875" style="14" customWidth="1"/>
    <col min="11" max="11" width="13.5546875" style="14" customWidth="1"/>
    <col min="12" max="12" width="4" style="14" customWidth="1"/>
    <col min="13" max="13" width="20" style="15" bestFit="1" customWidth="1"/>
    <col min="14" max="14" width="7.5546875" style="14" bestFit="1" customWidth="1"/>
    <col min="15" max="15" width="9.109375" style="14" bestFit="1" customWidth="1"/>
    <col min="16" max="16" width="8.44140625" style="14" bestFit="1" customWidth="1"/>
    <col min="17" max="17" width="9" style="14" bestFit="1" customWidth="1"/>
    <col min="18" max="18" width="7.88671875" style="14" bestFit="1" customWidth="1"/>
    <col min="19" max="16384" width="9.109375" style="14"/>
  </cols>
  <sheetData>
    <row r="1" spans="1:20" ht="13.5" customHeight="1" thickBot="1" x14ac:dyDescent="0.35">
      <c r="A1" s="88"/>
      <c r="B1" s="89"/>
      <c r="I1" s="90" t="s">
        <v>9</v>
      </c>
      <c r="J1" s="91" t="s">
        <v>10</v>
      </c>
      <c r="K1" s="92"/>
      <c r="N1" s="15"/>
      <c r="O1" s="15"/>
      <c r="P1" s="15"/>
      <c r="Q1" s="15"/>
      <c r="R1" s="15"/>
    </row>
    <row r="2" spans="1:20" ht="17.25" thickBot="1" x14ac:dyDescent="0.35">
      <c r="A2" s="12">
        <f ca="1">'1.NumberOfBinsHisto'!A4</f>
        <v>41558</v>
      </c>
      <c r="B2" s="21">
        <f>'1.NumberOfBinsHisto'!B4</f>
        <v>42285</v>
      </c>
      <c r="D2" s="61" t="s">
        <v>11</v>
      </c>
      <c r="E2" s="63">
        <f>COUNT(B2:B101)</f>
        <v>100</v>
      </c>
      <c r="I2" s="93">
        <f>VLOOKUP("stop",E12:F18,2,0)</f>
        <v>7</v>
      </c>
      <c r="J2" s="94">
        <f>ROUND(INT(E8/I2),-(LEN(INT(E8/I2))-1))</f>
        <v>10000</v>
      </c>
      <c r="K2" s="95"/>
      <c r="L2" s="18"/>
      <c r="M2" s="96"/>
      <c r="N2" s="15"/>
      <c r="O2" s="15"/>
      <c r="P2" s="15"/>
      <c r="Q2" s="15"/>
      <c r="R2" s="15"/>
    </row>
    <row r="3" spans="1:20" ht="17.25" thickBot="1" x14ac:dyDescent="0.35">
      <c r="A3" s="12">
        <f ca="1">'1.NumberOfBinsHisto'!A5</f>
        <v>77112</v>
      </c>
      <c r="B3" s="21">
        <f>'1.NumberOfBinsHisto'!B5</f>
        <v>67472</v>
      </c>
      <c r="D3" s="64" t="s">
        <v>3</v>
      </c>
      <c r="E3" s="66">
        <f>MIN($B$2:$B$94)</f>
        <v>1009</v>
      </c>
      <c r="I3" s="97"/>
      <c r="J3" s="98" t="s">
        <v>6</v>
      </c>
      <c r="K3" s="99" t="s">
        <v>7</v>
      </c>
      <c r="L3" s="18"/>
      <c r="M3" s="100" t="s">
        <v>5</v>
      </c>
      <c r="N3" s="127" t="s">
        <v>23</v>
      </c>
      <c r="O3" s="128" t="s">
        <v>22</v>
      </c>
      <c r="P3" s="127" t="s">
        <v>24</v>
      </c>
      <c r="Q3" s="129" t="s">
        <v>21</v>
      </c>
      <c r="R3" s="130" t="s">
        <v>25</v>
      </c>
    </row>
    <row r="4" spans="1:20" ht="16.5" x14ac:dyDescent="0.3">
      <c r="A4" s="12">
        <f ca="1">'1.NumberOfBinsHisto'!A6</f>
        <v>47330</v>
      </c>
      <c r="B4" s="21">
        <f>'1.NumberOfBinsHisto'!B6</f>
        <v>46901</v>
      </c>
      <c r="D4" s="64" t="s">
        <v>2</v>
      </c>
      <c r="E4" s="66">
        <f>MAX($B$2:$B$94)</f>
        <v>84014</v>
      </c>
      <c r="I4" s="105" t="b">
        <f t="shared" ref="I4:I14" si="0">J4&lt;=$E$4</f>
        <v>1</v>
      </c>
      <c r="J4" s="106">
        <f>INT(E3/J2)*J2</f>
        <v>0</v>
      </c>
      <c r="K4" s="107">
        <f>J4+$J$2</f>
        <v>10000</v>
      </c>
      <c r="L4" s="18"/>
      <c r="M4" s="108" t="str">
        <f>"From "&amp;J4&amp;" To "&amp;K4</f>
        <v>From 0 To 10000</v>
      </c>
      <c r="N4" s="109">
        <f>COUNTIF($B$2:$B$101,"&lt;="&amp;K4)</f>
        <v>21</v>
      </c>
      <c r="O4" s="110">
        <f>N4</f>
        <v>21</v>
      </c>
      <c r="P4" s="109">
        <f>COUNTIFS($B$2:$B$101,"&gt;="&amp;J4,$B$2:$B$101,"&lt;="&amp;K4)</f>
        <v>21</v>
      </c>
      <c r="Q4" s="114">
        <f>N4/$N$12</f>
        <v>0.21</v>
      </c>
      <c r="R4" s="131">
        <f>O4/$N$12</f>
        <v>0.21</v>
      </c>
    </row>
    <row r="5" spans="1:20" ht="16.5" x14ac:dyDescent="0.3">
      <c r="A5" s="12">
        <f ca="1">'1.NumberOfBinsHisto'!A7</f>
        <v>44947</v>
      </c>
      <c r="B5" s="21">
        <f>'1.NumberOfBinsHisto'!B7</f>
        <v>60678</v>
      </c>
      <c r="D5" s="64" t="s">
        <v>0</v>
      </c>
      <c r="E5" s="67">
        <f>ROUND(AVERAGE($B$2:$B$94),2)</f>
        <v>32054.31</v>
      </c>
      <c r="I5" s="105" t="b">
        <f t="shared" si="0"/>
        <v>1</v>
      </c>
      <c r="J5" s="113">
        <f>K4</f>
        <v>10000</v>
      </c>
      <c r="K5" s="107">
        <f>J5+$J$2</f>
        <v>20000</v>
      </c>
      <c r="L5" s="18"/>
      <c r="M5" s="108" t="str">
        <f t="shared" ref="M5:M12" si="1">"From "&amp;J5&amp;" To "&amp;K5</f>
        <v>From 10000 To 20000</v>
      </c>
      <c r="N5" s="109">
        <f t="shared" ref="N5:N12" si="2">COUNTIF($B$2:$B$101,"&lt;="&amp;K5)</f>
        <v>37</v>
      </c>
      <c r="O5" s="110">
        <f>N5-N4</f>
        <v>16</v>
      </c>
      <c r="P5" s="109">
        <f t="shared" ref="P5:P12" si="3">COUNTIFS($B$2:$B$101,"&gt;="&amp;J5,$B$2:$B$101,"&lt;="&amp;K5)</f>
        <v>16</v>
      </c>
      <c r="Q5" s="114">
        <f t="shared" ref="Q5:R12" si="4">N5/$N$12</f>
        <v>0.37</v>
      </c>
      <c r="R5" s="131">
        <f t="shared" si="4"/>
        <v>0.16</v>
      </c>
    </row>
    <row r="6" spans="1:20" ht="16.5" x14ac:dyDescent="0.3">
      <c r="A6" s="12">
        <f ca="1">'1.NumberOfBinsHisto'!A8</f>
        <v>38015</v>
      </c>
      <c r="B6" s="21">
        <f>'1.NumberOfBinsHisto'!B8</f>
        <v>24544</v>
      </c>
      <c r="D6" s="64" t="s">
        <v>1</v>
      </c>
      <c r="E6" s="66">
        <f>MEDIAN($B$2:$B$94)</f>
        <v>28045</v>
      </c>
      <c r="I6" s="105" t="b">
        <f t="shared" si="0"/>
        <v>1</v>
      </c>
      <c r="J6" s="113">
        <f t="shared" ref="J6:J14" si="5">K5</f>
        <v>20000</v>
      </c>
      <c r="K6" s="107">
        <f t="shared" ref="K6:K14" si="6">J6+$J$2</f>
        <v>30000</v>
      </c>
      <c r="M6" s="108" t="str">
        <f t="shared" si="1"/>
        <v>From 20000 To 30000</v>
      </c>
      <c r="N6" s="109">
        <f t="shared" si="2"/>
        <v>57</v>
      </c>
      <c r="O6" s="110">
        <f t="shared" ref="O6:O12" si="7">N6-N5</f>
        <v>20</v>
      </c>
      <c r="P6" s="109">
        <f t="shared" si="3"/>
        <v>20</v>
      </c>
      <c r="Q6" s="114">
        <f t="shared" si="4"/>
        <v>0.56999999999999995</v>
      </c>
      <c r="R6" s="131">
        <f t="shared" si="4"/>
        <v>0.2</v>
      </c>
    </row>
    <row r="7" spans="1:20" ht="16.5" x14ac:dyDescent="0.3">
      <c r="A7" s="12">
        <f ca="1">'1.NumberOfBinsHisto'!A9</f>
        <v>10404</v>
      </c>
      <c r="B7" s="21">
        <f>'1.NumberOfBinsHisto'!B9</f>
        <v>10713</v>
      </c>
      <c r="D7" s="64" t="s">
        <v>12</v>
      </c>
      <c r="E7" s="66">
        <f>_xlfn.STDEV.S(B2:B101)</f>
        <v>22175.312848453068</v>
      </c>
      <c r="I7" s="105" t="b">
        <f t="shared" si="0"/>
        <v>1</v>
      </c>
      <c r="J7" s="113">
        <f t="shared" si="5"/>
        <v>30000</v>
      </c>
      <c r="K7" s="107">
        <f t="shared" si="6"/>
        <v>40000</v>
      </c>
      <c r="M7" s="108" t="str">
        <f t="shared" si="1"/>
        <v>From 30000 To 40000</v>
      </c>
      <c r="N7" s="109">
        <f t="shared" si="2"/>
        <v>68</v>
      </c>
      <c r="O7" s="110">
        <f t="shared" si="7"/>
        <v>11</v>
      </c>
      <c r="P7" s="109">
        <f t="shared" si="3"/>
        <v>11</v>
      </c>
      <c r="Q7" s="114">
        <f t="shared" si="4"/>
        <v>0.68</v>
      </c>
      <c r="R7" s="131">
        <f t="shared" si="4"/>
        <v>0.11</v>
      </c>
      <c r="S7" s="15"/>
      <c r="T7" s="15"/>
    </row>
    <row r="8" spans="1:20" ht="16.5" x14ac:dyDescent="0.3">
      <c r="A8" s="12">
        <f ca="1">'1.NumberOfBinsHisto'!A10</f>
        <v>48634</v>
      </c>
      <c r="B8" s="21">
        <f>'1.NumberOfBinsHisto'!B10</f>
        <v>1803</v>
      </c>
      <c r="D8" s="64" t="s">
        <v>5</v>
      </c>
      <c r="E8" s="66">
        <f>E4-E3</f>
        <v>83005</v>
      </c>
      <c r="I8" s="105" t="b">
        <f t="shared" si="0"/>
        <v>1</v>
      </c>
      <c r="J8" s="113">
        <f t="shared" si="5"/>
        <v>40000</v>
      </c>
      <c r="K8" s="107">
        <f t="shared" si="6"/>
        <v>50000</v>
      </c>
      <c r="M8" s="108" t="str">
        <f t="shared" si="1"/>
        <v>From 40000 To 50000</v>
      </c>
      <c r="N8" s="109">
        <f t="shared" si="2"/>
        <v>76</v>
      </c>
      <c r="O8" s="110">
        <f t="shared" si="7"/>
        <v>8</v>
      </c>
      <c r="P8" s="109">
        <f t="shared" si="3"/>
        <v>8</v>
      </c>
      <c r="Q8" s="114">
        <f t="shared" si="4"/>
        <v>0.76</v>
      </c>
      <c r="R8" s="131">
        <f t="shared" si="4"/>
        <v>0.08</v>
      </c>
    </row>
    <row r="9" spans="1:20" ht="17.25" thickBot="1" x14ac:dyDescent="0.35">
      <c r="A9" s="12">
        <f ca="1">'1.NumberOfBinsHisto'!A11</f>
        <v>65538</v>
      </c>
      <c r="B9" s="21">
        <f>'1.NumberOfBinsHisto'!B11</f>
        <v>31659</v>
      </c>
      <c r="D9" s="68" t="s">
        <v>4</v>
      </c>
      <c r="E9" s="70">
        <f>COUNT(B2:B101)</f>
        <v>100</v>
      </c>
      <c r="I9" s="105" t="b">
        <f t="shared" si="0"/>
        <v>1</v>
      </c>
      <c r="J9" s="113">
        <f t="shared" si="5"/>
        <v>50000</v>
      </c>
      <c r="K9" s="107">
        <f t="shared" si="6"/>
        <v>60000</v>
      </c>
      <c r="M9" s="108" t="str">
        <f t="shared" si="1"/>
        <v>From 50000 To 60000</v>
      </c>
      <c r="N9" s="109">
        <f t="shared" si="2"/>
        <v>85</v>
      </c>
      <c r="O9" s="110">
        <f t="shared" si="7"/>
        <v>9</v>
      </c>
      <c r="P9" s="109">
        <f t="shared" si="3"/>
        <v>9</v>
      </c>
      <c r="Q9" s="114">
        <f t="shared" si="4"/>
        <v>0.85</v>
      </c>
      <c r="R9" s="131">
        <f t="shared" si="4"/>
        <v>0.09</v>
      </c>
    </row>
    <row r="10" spans="1:20" ht="17.25" thickBot="1" x14ac:dyDescent="0.35">
      <c r="A10" s="12">
        <f ca="1">'1.NumberOfBinsHisto'!A12</f>
        <v>16025</v>
      </c>
      <c r="B10" s="21">
        <f>'1.NumberOfBinsHisto'!B12</f>
        <v>45655</v>
      </c>
      <c r="I10" s="105" t="b">
        <f t="shared" si="0"/>
        <v>1</v>
      </c>
      <c r="J10" s="113">
        <f t="shared" si="5"/>
        <v>60000</v>
      </c>
      <c r="K10" s="107">
        <f t="shared" si="6"/>
        <v>70000</v>
      </c>
      <c r="M10" s="108" t="str">
        <f t="shared" si="1"/>
        <v>From 60000 To 70000</v>
      </c>
      <c r="N10" s="109">
        <f t="shared" si="2"/>
        <v>94</v>
      </c>
      <c r="O10" s="110">
        <f t="shared" si="7"/>
        <v>9</v>
      </c>
      <c r="P10" s="109">
        <f t="shared" si="3"/>
        <v>9</v>
      </c>
      <c r="Q10" s="114">
        <f t="shared" si="4"/>
        <v>0.94</v>
      </c>
      <c r="R10" s="131">
        <f t="shared" si="4"/>
        <v>0.09</v>
      </c>
    </row>
    <row r="11" spans="1:20" ht="18.75" thickBot="1" x14ac:dyDescent="0.35">
      <c r="A11" s="12">
        <f ca="1">'1.NumberOfBinsHisto'!A13</f>
        <v>1581</v>
      </c>
      <c r="B11" s="21">
        <f>'1.NumberOfBinsHisto'!B13</f>
        <v>20628</v>
      </c>
      <c r="E11" s="71" t="s">
        <v>13</v>
      </c>
      <c r="F11" s="72" t="s">
        <v>8</v>
      </c>
      <c r="G11" s="71" t="s">
        <v>26</v>
      </c>
      <c r="I11" s="105" t="b">
        <f t="shared" si="0"/>
        <v>1</v>
      </c>
      <c r="J11" s="113">
        <f t="shared" si="5"/>
        <v>70000</v>
      </c>
      <c r="K11" s="107">
        <f t="shared" si="6"/>
        <v>80000</v>
      </c>
      <c r="M11" s="108" t="str">
        <f t="shared" si="1"/>
        <v>From 70000 To 80000</v>
      </c>
      <c r="N11" s="109">
        <f t="shared" si="2"/>
        <v>98</v>
      </c>
      <c r="O11" s="110">
        <f t="shared" si="7"/>
        <v>4</v>
      </c>
      <c r="P11" s="109">
        <f t="shared" si="3"/>
        <v>4</v>
      </c>
      <c r="Q11" s="114">
        <f t="shared" si="4"/>
        <v>0.98</v>
      </c>
      <c r="R11" s="131">
        <f t="shared" si="4"/>
        <v>0.04</v>
      </c>
    </row>
    <row r="12" spans="1:20" ht="17.25" thickBot="1" x14ac:dyDescent="0.35">
      <c r="A12" s="12">
        <f ca="1">'1.NumberOfBinsHisto'!A14</f>
        <v>33172</v>
      </c>
      <c r="B12" s="21">
        <f>'1.NumberOfBinsHisto'!B14</f>
        <v>17786</v>
      </c>
      <c r="E12" s="74" t="str">
        <f t="shared" ref="E12:E18" si="8">IF(G12&gt;$E$9,"Stop","Continue")</f>
        <v>Continue</v>
      </c>
      <c r="F12" s="115">
        <v>4</v>
      </c>
      <c r="G12" s="74">
        <f t="shared" ref="G12:G18" si="9">2^F12</f>
        <v>16</v>
      </c>
      <c r="I12" s="105" t="b">
        <f t="shared" si="0"/>
        <v>1</v>
      </c>
      <c r="J12" s="113">
        <f t="shared" si="5"/>
        <v>80000</v>
      </c>
      <c r="K12" s="107">
        <f t="shared" si="6"/>
        <v>90000</v>
      </c>
      <c r="M12" s="117" t="str">
        <f t="shared" si="1"/>
        <v>From 80000 To 90000</v>
      </c>
      <c r="N12" s="118">
        <f t="shared" si="2"/>
        <v>100</v>
      </c>
      <c r="O12" s="119">
        <f t="shared" si="7"/>
        <v>2</v>
      </c>
      <c r="P12" s="118">
        <f t="shared" si="3"/>
        <v>2</v>
      </c>
      <c r="Q12" s="121">
        <f t="shared" si="4"/>
        <v>1</v>
      </c>
      <c r="R12" s="132">
        <f t="shared" si="4"/>
        <v>0.02</v>
      </c>
    </row>
    <row r="13" spans="1:20" ht="16.5" x14ac:dyDescent="0.3">
      <c r="A13" s="12">
        <f ca="1">'1.NumberOfBinsHisto'!A15</f>
        <v>12258</v>
      </c>
      <c r="B13" s="21">
        <f>'1.NumberOfBinsHisto'!B15</f>
        <v>28311</v>
      </c>
      <c r="E13" s="76" t="str">
        <f t="shared" si="8"/>
        <v>Continue</v>
      </c>
      <c r="F13" s="116">
        <v>5</v>
      </c>
      <c r="G13" s="76">
        <f t="shared" si="9"/>
        <v>32</v>
      </c>
      <c r="I13" s="105" t="b">
        <f t="shared" si="0"/>
        <v>0</v>
      </c>
      <c r="J13" s="113">
        <f t="shared" si="5"/>
        <v>90000</v>
      </c>
      <c r="K13" s="107">
        <f t="shared" si="6"/>
        <v>100000</v>
      </c>
    </row>
    <row r="14" spans="1:20" ht="17.25" thickBot="1" x14ac:dyDescent="0.35">
      <c r="A14" s="12">
        <f ca="1">'1.NumberOfBinsHisto'!A16</f>
        <v>53443</v>
      </c>
      <c r="B14" s="21">
        <f>'1.NumberOfBinsHisto'!B16</f>
        <v>29426</v>
      </c>
      <c r="E14" s="76" t="str">
        <f t="shared" si="8"/>
        <v>Continue</v>
      </c>
      <c r="F14" s="116">
        <v>6</v>
      </c>
      <c r="G14" s="76">
        <f t="shared" si="9"/>
        <v>64</v>
      </c>
      <c r="I14" s="122" t="b">
        <f t="shared" si="0"/>
        <v>0</v>
      </c>
      <c r="J14" s="113">
        <f t="shared" si="5"/>
        <v>100000</v>
      </c>
      <c r="K14" s="107">
        <f t="shared" si="6"/>
        <v>110000</v>
      </c>
      <c r="P14" s="133" t="str">
        <f>D5&amp;" = "&amp;ROUND(E5,0)&amp;" CV =  "&amp;ROUND(E7/E5,2)</f>
        <v>Mean = 32054 CV =  0.69</v>
      </c>
    </row>
    <row r="15" spans="1:20" ht="16.5" x14ac:dyDescent="0.3">
      <c r="A15" s="12">
        <f ca="1">'1.NumberOfBinsHisto'!A17</f>
        <v>5323</v>
      </c>
      <c r="B15" s="21">
        <f>'1.NumberOfBinsHisto'!B17</f>
        <v>7451</v>
      </c>
      <c r="E15" s="76" t="str">
        <f t="shared" si="8"/>
        <v>Stop</v>
      </c>
      <c r="F15" s="116">
        <v>7</v>
      </c>
      <c r="G15" s="76">
        <f t="shared" si="9"/>
        <v>128</v>
      </c>
    </row>
    <row r="16" spans="1:20" ht="16.5" x14ac:dyDescent="0.3">
      <c r="A16" s="12">
        <f ca="1">'1.NumberOfBinsHisto'!A18</f>
        <v>38963</v>
      </c>
      <c r="B16" s="21">
        <f>'1.NumberOfBinsHisto'!B18</f>
        <v>1059</v>
      </c>
      <c r="E16" s="76" t="str">
        <f t="shared" si="8"/>
        <v>Stop</v>
      </c>
      <c r="F16" s="116">
        <v>8</v>
      </c>
      <c r="G16" s="76">
        <f t="shared" si="9"/>
        <v>256</v>
      </c>
    </row>
    <row r="17" spans="1:7" ht="16.5" x14ac:dyDescent="0.3">
      <c r="A17" s="12">
        <f ca="1">'1.NumberOfBinsHisto'!A19</f>
        <v>73601</v>
      </c>
      <c r="B17" s="21">
        <f>'1.NumberOfBinsHisto'!B19</f>
        <v>5439</v>
      </c>
      <c r="E17" s="76" t="str">
        <f t="shared" si="8"/>
        <v>Stop</v>
      </c>
      <c r="F17" s="116">
        <v>9</v>
      </c>
      <c r="G17" s="76">
        <f t="shared" si="9"/>
        <v>512</v>
      </c>
    </row>
    <row r="18" spans="1:7" ht="17.25" thickBot="1" x14ac:dyDescent="0.35">
      <c r="A18" s="12">
        <f ca="1">'1.NumberOfBinsHisto'!A20</f>
        <v>51765</v>
      </c>
      <c r="B18" s="21">
        <f>'1.NumberOfBinsHisto'!B20</f>
        <v>14393</v>
      </c>
      <c r="E18" s="78" t="str">
        <f t="shared" si="8"/>
        <v>Stop</v>
      </c>
      <c r="F18" s="123">
        <v>10</v>
      </c>
      <c r="G18" s="78">
        <f t="shared" si="9"/>
        <v>1024</v>
      </c>
    </row>
    <row r="19" spans="1:7" ht="16.5" x14ac:dyDescent="0.3">
      <c r="A19" s="12">
        <f ca="1">'1.NumberOfBinsHisto'!A21</f>
        <v>38536</v>
      </c>
      <c r="B19" s="21">
        <f>'1.NumberOfBinsHisto'!B21</f>
        <v>84014</v>
      </c>
    </row>
    <row r="20" spans="1:7" ht="16.5" x14ac:dyDescent="0.3">
      <c r="A20" s="12">
        <f ca="1">'1.NumberOfBinsHisto'!A22</f>
        <v>52813</v>
      </c>
      <c r="B20" s="21">
        <f>'1.NumberOfBinsHisto'!B22</f>
        <v>23544</v>
      </c>
    </row>
    <row r="21" spans="1:7" ht="16.5" customHeight="1" x14ac:dyDescent="0.3">
      <c r="A21" s="12">
        <f ca="1">'1.NumberOfBinsHisto'!A23</f>
        <v>54203</v>
      </c>
      <c r="B21" s="21">
        <f>'1.NumberOfBinsHisto'!B23</f>
        <v>8302</v>
      </c>
    </row>
    <row r="22" spans="1:7" ht="16.5" x14ac:dyDescent="0.3">
      <c r="A22" s="12">
        <f ca="1">'1.NumberOfBinsHisto'!A24</f>
        <v>59569</v>
      </c>
      <c r="B22" s="21">
        <f>'1.NumberOfBinsHisto'!B24</f>
        <v>7326</v>
      </c>
    </row>
    <row r="23" spans="1:7" ht="16.5" x14ac:dyDescent="0.3">
      <c r="A23" s="12">
        <f ca="1">'1.NumberOfBinsHisto'!A25</f>
        <v>17069</v>
      </c>
      <c r="B23" s="21">
        <f>'1.NumberOfBinsHisto'!B25</f>
        <v>6749</v>
      </c>
    </row>
    <row r="24" spans="1:7" ht="16.5" x14ac:dyDescent="0.3">
      <c r="A24" s="12">
        <f ca="1">'1.NumberOfBinsHisto'!A26</f>
        <v>54524</v>
      </c>
      <c r="B24" s="21">
        <f>'1.NumberOfBinsHisto'!B26</f>
        <v>9936</v>
      </c>
    </row>
    <row r="25" spans="1:7" ht="15.6" x14ac:dyDescent="0.3">
      <c r="A25" s="12">
        <f ca="1">'1.NumberOfBinsHisto'!A27</f>
        <v>52310</v>
      </c>
      <c r="B25" s="21">
        <f>'1.NumberOfBinsHisto'!B27</f>
        <v>1009</v>
      </c>
    </row>
    <row r="26" spans="1:7" ht="15.6" x14ac:dyDescent="0.3">
      <c r="A26" s="12">
        <f ca="1">'1.NumberOfBinsHisto'!A28</f>
        <v>42813</v>
      </c>
      <c r="B26" s="21">
        <f>'1.NumberOfBinsHisto'!B28</f>
        <v>48248</v>
      </c>
    </row>
    <row r="27" spans="1:7" ht="15.6" x14ac:dyDescent="0.3">
      <c r="A27" s="12">
        <f ca="1">'1.NumberOfBinsHisto'!A29</f>
        <v>39251</v>
      </c>
      <c r="B27" s="21">
        <f>'1.NumberOfBinsHisto'!B29</f>
        <v>18589</v>
      </c>
    </row>
    <row r="28" spans="1:7" ht="15.6" x14ac:dyDescent="0.3">
      <c r="A28" s="12">
        <f ca="1">'1.NumberOfBinsHisto'!A30</f>
        <v>10491</v>
      </c>
      <c r="B28" s="21">
        <f>'1.NumberOfBinsHisto'!B30</f>
        <v>47963</v>
      </c>
    </row>
    <row r="29" spans="1:7" ht="15.6" x14ac:dyDescent="0.3">
      <c r="A29" s="12">
        <f ca="1">'1.NumberOfBinsHisto'!A31</f>
        <v>68697</v>
      </c>
      <c r="B29" s="21">
        <f>'1.NumberOfBinsHisto'!B31</f>
        <v>22037</v>
      </c>
    </row>
    <row r="30" spans="1:7" ht="15.6" x14ac:dyDescent="0.3">
      <c r="A30" s="12">
        <f ca="1">'1.NumberOfBinsHisto'!A32</f>
        <v>35123</v>
      </c>
      <c r="B30" s="21">
        <f>'1.NumberOfBinsHisto'!B32</f>
        <v>13611</v>
      </c>
    </row>
    <row r="31" spans="1:7" ht="15.6" x14ac:dyDescent="0.3">
      <c r="A31" s="12">
        <f ca="1">'1.NumberOfBinsHisto'!A33</f>
        <v>62102</v>
      </c>
      <c r="B31" s="21">
        <f>'1.NumberOfBinsHisto'!B33</f>
        <v>13401</v>
      </c>
    </row>
    <row r="32" spans="1:7" ht="15.6" x14ac:dyDescent="0.3">
      <c r="A32" s="12">
        <f ca="1">'1.NumberOfBinsHisto'!A34</f>
        <v>63213</v>
      </c>
      <c r="B32" s="21">
        <f>'1.NumberOfBinsHisto'!B34</f>
        <v>69399</v>
      </c>
    </row>
    <row r="33" spans="1:2" ht="15.6" x14ac:dyDescent="0.3">
      <c r="A33" s="12">
        <f ca="1">'1.NumberOfBinsHisto'!A35</f>
        <v>62546</v>
      </c>
      <c r="B33" s="21">
        <f>'1.NumberOfBinsHisto'!B35</f>
        <v>20326</v>
      </c>
    </row>
    <row r="34" spans="1:2" ht="15.6" x14ac:dyDescent="0.3">
      <c r="A34" s="12">
        <f ca="1">'1.NumberOfBinsHisto'!A36</f>
        <v>24145</v>
      </c>
      <c r="B34" s="21">
        <f>'1.NumberOfBinsHisto'!B36</f>
        <v>64651</v>
      </c>
    </row>
    <row r="35" spans="1:2" ht="15.6" x14ac:dyDescent="0.3">
      <c r="A35" s="12">
        <f ca="1">'1.NumberOfBinsHisto'!A37</f>
        <v>47685</v>
      </c>
      <c r="B35" s="21">
        <f>'1.NumberOfBinsHisto'!B37</f>
        <v>35849</v>
      </c>
    </row>
    <row r="36" spans="1:2" ht="15.6" x14ac:dyDescent="0.3">
      <c r="A36" s="12">
        <f ca="1">'1.NumberOfBinsHisto'!A38</f>
        <v>21936</v>
      </c>
      <c r="B36" s="21">
        <f>'1.NumberOfBinsHisto'!B38</f>
        <v>25057</v>
      </c>
    </row>
    <row r="37" spans="1:2" ht="15.6" x14ac:dyDescent="0.3">
      <c r="A37" s="12">
        <f ca="1">'1.NumberOfBinsHisto'!A39</f>
        <v>63529</v>
      </c>
      <c r="B37" s="21">
        <f>'1.NumberOfBinsHisto'!B39</f>
        <v>50809</v>
      </c>
    </row>
    <row r="38" spans="1:2" ht="15.6" x14ac:dyDescent="0.3">
      <c r="A38" s="12">
        <f ca="1">'1.NumberOfBinsHisto'!A40</f>
        <v>54275</v>
      </c>
      <c r="B38" s="21">
        <f>'1.NumberOfBinsHisto'!B40</f>
        <v>36614</v>
      </c>
    </row>
    <row r="39" spans="1:2" ht="15.6" x14ac:dyDescent="0.3">
      <c r="A39" s="12">
        <f ca="1">'1.NumberOfBinsHisto'!A41</f>
        <v>27261</v>
      </c>
      <c r="B39" s="21">
        <f>'1.NumberOfBinsHisto'!B41</f>
        <v>22939</v>
      </c>
    </row>
    <row r="40" spans="1:2" ht="15.6" x14ac:dyDescent="0.3">
      <c r="A40" s="12">
        <f ca="1">'1.NumberOfBinsHisto'!A42</f>
        <v>43536</v>
      </c>
      <c r="B40" s="21">
        <f>'1.NumberOfBinsHisto'!B42</f>
        <v>73090</v>
      </c>
    </row>
    <row r="41" spans="1:2" ht="15.6" x14ac:dyDescent="0.3">
      <c r="A41" s="12">
        <f ca="1">'1.NumberOfBinsHisto'!A43</f>
        <v>788</v>
      </c>
      <c r="B41" s="21">
        <f>'1.NumberOfBinsHisto'!B43</f>
        <v>3742</v>
      </c>
    </row>
    <row r="42" spans="1:2" ht="15.6" x14ac:dyDescent="0.3">
      <c r="A42" s="12">
        <f ca="1">'1.NumberOfBinsHisto'!A44</f>
        <v>86789</v>
      </c>
      <c r="B42" s="21">
        <f>'1.NumberOfBinsHisto'!B44</f>
        <v>32812</v>
      </c>
    </row>
    <row r="43" spans="1:2" ht="15.6" x14ac:dyDescent="0.3">
      <c r="A43" s="12">
        <f ca="1">'1.NumberOfBinsHisto'!A45</f>
        <v>86159</v>
      </c>
      <c r="B43" s="21">
        <f>'1.NumberOfBinsHisto'!B45</f>
        <v>59293</v>
      </c>
    </row>
    <row r="44" spans="1:2" ht="15.6" x14ac:dyDescent="0.3">
      <c r="A44" s="12">
        <f ca="1">'1.NumberOfBinsHisto'!A46</f>
        <v>7428</v>
      </c>
      <c r="B44" s="21">
        <f>'1.NumberOfBinsHisto'!B46</f>
        <v>33165</v>
      </c>
    </row>
    <row r="45" spans="1:2" ht="15.6" x14ac:dyDescent="0.3">
      <c r="A45" s="12">
        <f ca="1">'1.NumberOfBinsHisto'!A47</f>
        <v>5834</v>
      </c>
      <c r="B45" s="21">
        <f>'1.NumberOfBinsHisto'!B47</f>
        <v>18108</v>
      </c>
    </row>
    <row r="46" spans="1:2" ht="15.6" x14ac:dyDescent="0.3">
      <c r="A46" s="12">
        <f ca="1">'1.NumberOfBinsHisto'!A48</f>
        <v>7159</v>
      </c>
      <c r="B46" s="21">
        <f>'1.NumberOfBinsHisto'!B48</f>
        <v>17076</v>
      </c>
    </row>
    <row r="47" spans="1:2" ht="15.6" x14ac:dyDescent="0.3">
      <c r="A47" s="12">
        <f ca="1">'1.NumberOfBinsHisto'!A49</f>
        <v>8758</v>
      </c>
      <c r="B47" s="21">
        <f>'1.NumberOfBinsHisto'!B49</f>
        <v>39871</v>
      </c>
    </row>
    <row r="48" spans="1:2" ht="15.6" x14ac:dyDescent="0.3">
      <c r="A48" s="12">
        <f ca="1">'1.NumberOfBinsHisto'!A50</f>
        <v>56099</v>
      </c>
      <c r="B48" s="21">
        <f>'1.NumberOfBinsHisto'!B50</f>
        <v>19533</v>
      </c>
    </row>
    <row r="49" spans="1:2" ht="15.6" x14ac:dyDescent="0.3">
      <c r="A49" s="12">
        <f ca="1">'1.NumberOfBinsHisto'!A51</f>
        <v>68941</v>
      </c>
      <c r="B49" s="21">
        <f>'1.NumberOfBinsHisto'!B51</f>
        <v>26519</v>
      </c>
    </row>
    <row r="50" spans="1:2" ht="15.6" x14ac:dyDescent="0.3">
      <c r="A50" s="12">
        <f ca="1">'1.NumberOfBinsHisto'!A52</f>
        <v>65366</v>
      </c>
      <c r="B50" s="21">
        <f>'1.NumberOfBinsHisto'!B52</f>
        <v>58364</v>
      </c>
    </row>
    <row r="51" spans="1:2" ht="15.6" x14ac:dyDescent="0.3">
      <c r="A51" s="12">
        <f ca="1">'1.NumberOfBinsHisto'!A53</f>
        <v>77076</v>
      </c>
      <c r="B51" s="21">
        <f>'1.NumberOfBinsHisto'!B53</f>
        <v>43370</v>
      </c>
    </row>
    <row r="52" spans="1:2" ht="15.6" x14ac:dyDescent="0.3">
      <c r="A52" s="12">
        <f ca="1">'1.NumberOfBinsHisto'!A54</f>
        <v>9132</v>
      </c>
      <c r="B52" s="21">
        <f>'1.NumberOfBinsHisto'!B54</f>
        <v>29221</v>
      </c>
    </row>
    <row r="53" spans="1:2" ht="15.6" x14ac:dyDescent="0.3">
      <c r="A53" s="12">
        <f ca="1">'1.NumberOfBinsHisto'!A55</f>
        <v>41334</v>
      </c>
      <c r="B53" s="21">
        <f>'1.NumberOfBinsHisto'!B55</f>
        <v>5640</v>
      </c>
    </row>
    <row r="54" spans="1:2" ht="15.6" x14ac:dyDescent="0.3">
      <c r="A54" s="12">
        <f ca="1">'1.NumberOfBinsHisto'!A56</f>
        <v>22685</v>
      </c>
      <c r="B54" s="21">
        <f>'1.NumberOfBinsHisto'!B56</f>
        <v>83805</v>
      </c>
    </row>
    <row r="55" spans="1:2" ht="15.6" x14ac:dyDescent="0.3">
      <c r="A55" s="12">
        <f ca="1">'1.NumberOfBinsHisto'!A57</f>
        <v>37944</v>
      </c>
      <c r="B55" s="21">
        <f>'1.NumberOfBinsHisto'!B57</f>
        <v>35374</v>
      </c>
    </row>
    <row r="56" spans="1:2" ht="15.6" x14ac:dyDescent="0.3">
      <c r="A56" s="12">
        <f ca="1">'1.NumberOfBinsHisto'!A58</f>
        <v>27667</v>
      </c>
      <c r="B56" s="21">
        <f>'1.NumberOfBinsHisto'!B58</f>
        <v>63390</v>
      </c>
    </row>
    <row r="57" spans="1:2" ht="15.6" x14ac:dyDescent="0.3">
      <c r="A57" s="12">
        <f ca="1">'1.NumberOfBinsHisto'!A59</f>
        <v>12207</v>
      </c>
      <c r="B57" s="21">
        <f>'1.NumberOfBinsHisto'!B59</f>
        <v>9497</v>
      </c>
    </row>
    <row r="58" spans="1:2" ht="15.6" x14ac:dyDescent="0.3">
      <c r="A58" s="12">
        <f ca="1">'1.NumberOfBinsHisto'!A60</f>
        <v>23138</v>
      </c>
      <c r="B58" s="21">
        <f>'1.NumberOfBinsHisto'!B60</f>
        <v>2921</v>
      </c>
    </row>
    <row r="59" spans="1:2" ht="15.6" x14ac:dyDescent="0.3">
      <c r="A59" s="12">
        <f ca="1">'1.NumberOfBinsHisto'!A61</f>
        <v>72272</v>
      </c>
      <c r="B59" s="21">
        <f>'1.NumberOfBinsHisto'!B61</f>
        <v>1239</v>
      </c>
    </row>
    <row r="60" spans="1:2" ht="15.6" x14ac:dyDescent="0.3">
      <c r="A60" s="12">
        <f ca="1">'1.NumberOfBinsHisto'!A62</f>
        <v>41636</v>
      </c>
      <c r="B60" s="21">
        <f>'1.NumberOfBinsHisto'!B62</f>
        <v>19379</v>
      </c>
    </row>
    <row r="61" spans="1:2" ht="15.6" x14ac:dyDescent="0.3">
      <c r="A61" s="12">
        <f ca="1">'1.NumberOfBinsHisto'!A63</f>
        <v>50386</v>
      </c>
      <c r="B61" s="21">
        <f>'1.NumberOfBinsHisto'!B63</f>
        <v>51818</v>
      </c>
    </row>
    <row r="62" spans="1:2" ht="15.6" x14ac:dyDescent="0.3">
      <c r="A62" s="12">
        <f ca="1">'1.NumberOfBinsHisto'!A64</f>
        <v>8074</v>
      </c>
      <c r="B62" s="21">
        <f>'1.NumberOfBinsHisto'!B64</f>
        <v>18030</v>
      </c>
    </row>
    <row r="63" spans="1:2" ht="15.6" x14ac:dyDescent="0.3">
      <c r="A63" s="12">
        <f ca="1">'1.NumberOfBinsHisto'!A65</f>
        <v>36443</v>
      </c>
      <c r="B63" s="21">
        <f>'1.NumberOfBinsHisto'!B65</f>
        <v>48313</v>
      </c>
    </row>
    <row r="64" spans="1:2" ht="15.6" x14ac:dyDescent="0.3">
      <c r="A64" s="12">
        <f ca="1">'1.NumberOfBinsHisto'!A66</f>
        <v>11149</v>
      </c>
      <c r="B64" s="21">
        <f>'1.NumberOfBinsHisto'!B66</f>
        <v>4595</v>
      </c>
    </row>
    <row r="65" spans="1:2" ht="15.6" x14ac:dyDescent="0.3">
      <c r="A65" s="12">
        <f ca="1">'1.NumberOfBinsHisto'!A67</f>
        <v>25703</v>
      </c>
      <c r="B65" s="21">
        <f>'1.NumberOfBinsHisto'!B67</f>
        <v>64903</v>
      </c>
    </row>
    <row r="66" spans="1:2" ht="15.6" x14ac:dyDescent="0.3">
      <c r="A66" s="12">
        <f ca="1">'1.NumberOfBinsHisto'!A68</f>
        <v>84923</v>
      </c>
      <c r="B66" s="21">
        <f>'1.NumberOfBinsHisto'!B68</f>
        <v>38435</v>
      </c>
    </row>
    <row r="67" spans="1:2" ht="15.6" x14ac:dyDescent="0.3">
      <c r="A67" s="12">
        <f ca="1">'1.NumberOfBinsHisto'!A69</f>
        <v>58451</v>
      </c>
      <c r="B67" s="21">
        <f>'1.NumberOfBinsHisto'!B69</f>
        <v>55776</v>
      </c>
    </row>
    <row r="68" spans="1:2" ht="15.6" x14ac:dyDescent="0.3">
      <c r="A68" s="12">
        <f ca="1">'1.NumberOfBinsHisto'!A70</f>
        <v>49607</v>
      </c>
      <c r="B68" s="21">
        <f>'1.NumberOfBinsHisto'!B70</f>
        <v>45909</v>
      </c>
    </row>
    <row r="69" spans="1:2" ht="15.6" x14ac:dyDescent="0.3">
      <c r="A69" s="12">
        <f ca="1">'1.NumberOfBinsHisto'!A71</f>
        <v>31666</v>
      </c>
      <c r="B69" s="21">
        <f>'1.NumberOfBinsHisto'!B71</f>
        <v>59423</v>
      </c>
    </row>
    <row r="70" spans="1:2" ht="15.6" x14ac:dyDescent="0.3">
      <c r="A70" s="12">
        <f ca="1">'1.NumberOfBinsHisto'!A72</f>
        <v>77007</v>
      </c>
      <c r="B70" s="21">
        <f>'1.NumberOfBinsHisto'!B72</f>
        <v>2965</v>
      </c>
    </row>
    <row r="71" spans="1:2" ht="15.6" x14ac:dyDescent="0.3">
      <c r="A71" s="12">
        <f ca="1">'1.NumberOfBinsHisto'!A73</f>
        <v>27744</v>
      </c>
      <c r="B71" s="21">
        <f>'1.NumberOfBinsHisto'!B73</f>
        <v>60516</v>
      </c>
    </row>
    <row r="72" spans="1:2" ht="15.6" x14ac:dyDescent="0.3">
      <c r="A72" s="12">
        <f ca="1">'1.NumberOfBinsHisto'!A74</f>
        <v>82434</v>
      </c>
      <c r="B72" s="21">
        <f>'1.NumberOfBinsHisto'!B74</f>
        <v>15064</v>
      </c>
    </row>
    <row r="73" spans="1:2" ht="15.6" x14ac:dyDescent="0.3">
      <c r="A73" s="12">
        <f ca="1">'1.NumberOfBinsHisto'!A75</f>
        <v>40664</v>
      </c>
      <c r="B73" s="21">
        <f>'1.NumberOfBinsHisto'!B75</f>
        <v>73295</v>
      </c>
    </row>
    <row r="74" spans="1:2" ht="15.6" x14ac:dyDescent="0.3">
      <c r="A74" s="12">
        <f ca="1">'1.NumberOfBinsHisto'!A76</f>
        <v>20935</v>
      </c>
      <c r="B74" s="21">
        <f>'1.NumberOfBinsHisto'!B76</f>
        <v>9075</v>
      </c>
    </row>
    <row r="75" spans="1:2" ht="15.6" x14ac:dyDescent="0.3">
      <c r="A75" s="12">
        <f ca="1">'1.NumberOfBinsHisto'!A77</f>
        <v>18352</v>
      </c>
      <c r="B75" s="21">
        <f>'1.NumberOfBinsHisto'!B77</f>
        <v>35282</v>
      </c>
    </row>
    <row r="76" spans="1:2" ht="15.6" x14ac:dyDescent="0.3">
      <c r="A76" s="12">
        <f ca="1">'1.NumberOfBinsHisto'!A78</f>
        <v>27385</v>
      </c>
      <c r="B76" s="21">
        <f>'1.NumberOfBinsHisto'!B78</f>
        <v>3426</v>
      </c>
    </row>
    <row r="77" spans="1:2" ht="15.6" x14ac:dyDescent="0.3">
      <c r="A77" s="12">
        <f ca="1">'1.NumberOfBinsHisto'!A79</f>
        <v>7106</v>
      </c>
      <c r="B77" s="21">
        <f>'1.NumberOfBinsHisto'!B79</f>
        <v>60945</v>
      </c>
    </row>
    <row r="78" spans="1:2" ht="15.6" x14ac:dyDescent="0.3">
      <c r="A78" s="12">
        <f ca="1">'1.NumberOfBinsHisto'!A80</f>
        <v>10317</v>
      </c>
      <c r="B78" s="21">
        <f>'1.NumberOfBinsHisto'!B80</f>
        <v>59278</v>
      </c>
    </row>
    <row r="79" spans="1:2" ht="15.6" x14ac:dyDescent="0.3">
      <c r="A79" s="12">
        <f ca="1">'1.NumberOfBinsHisto'!A81</f>
        <v>23364</v>
      </c>
      <c r="B79" s="21">
        <f>'1.NumberOfBinsHisto'!B81</f>
        <v>15953</v>
      </c>
    </row>
    <row r="80" spans="1:2" ht="15.6" x14ac:dyDescent="0.3">
      <c r="A80" s="12">
        <f ca="1">'1.NumberOfBinsHisto'!A82</f>
        <v>25649</v>
      </c>
      <c r="B80" s="21">
        <f>'1.NumberOfBinsHisto'!B82</f>
        <v>13594</v>
      </c>
    </row>
    <row r="81" spans="1:2" ht="15.6" x14ac:dyDescent="0.3">
      <c r="A81" s="12">
        <f ca="1">'1.NumberOfBinsHisto'!A83</f>
        <v>6191</v>
      </c>
      <c r="B81" s="21">
        <f>'1.NumberOfBinsHisto'!B83</f>
        <v>50606</v>
      </c>
    </row>
    <row r="82" spans="1:2" ht="15.6" x14ac:dyDescent="0.3">
      <c r="A82" s="12">
        <f ca="1">'1.NumberOfBinsHisto'!A84</f>
        <v>27620</v>
      </c>
      <c r="B82" s="21">
        <f>'1.NumberOfBinsHisto'!B84</f>
        <v>21568</v>
      </c>
    </row>
    <row r="83" spans="1:2" ht="15.6" x14ac:dyDescent="0.3">
      <c r="A83" s="12">
        <f ca="1">'1.NumberOfBinsHisto'!A85</f>
        <v>39502</v>
      </c>
      <c r="B83" s="21">
        <f>'1.NumberOfBinsHisto'!B85</f>
        <v>29343</v>
      </c>
    </row>
    <row r="84" spans="1:2" ht="15.6" x14ac:dyDescent="0.3">
      <c r="A84" s="12">
        <f ca="1">'1.NumberOfBinsHisto'!A86</f>
        <v>36872</v>
      </c>
      <c r="B84" s="21">
        <f>'1.NumberOfBinsHisto'!B86</f>
        <v>25148</v>
      </c>
    </row>
    <row r="85" spans="1:2" ht="15.6" x14ac:dyDescent="0.3">
      <c r="A85" s="12">
        <f ca="1">'1.NumberOfBinsHisto'!A87</f>
        <v>37830</v>
      </c>
      <c r="B85" s="21">
        <f>'1.NumberOfBinsHisto'!B87</f>
        <v>26945</v>
      </c>
    </row>
    <row r="86" spans="1:2" ht="15.6" x14ac:dyDescent="0.3">
      <c r="A86" s="12">
        <f ca="1">'1.NumberOfBinsHisto'!A88</f>
        <v>41607</v>
      </c>
      <c r="B86" s="21">
        <f>'1.NumberOfBinsHisto'!B88</f>
        <v>28045</v>
      </c>
    </row>
    <row r="87" spans="1:2" ht="15.6" x14ac:dyDescent="0.3">
      <c r="A87" s="12">
        <f ca="1">'1.NumberOfBinsHisto'!A89</f>
        <v>9939</v>
      </c>
      <c r="B87" s="21">
        <f>'1.NumberOfBinsHisto'!B89</f>
        <v>62252</v>
      </c>
    </row>
    <row r="88" spans="1:2" ht="15.6" x14ac:dyDescent="0.3">
      <c r="A88" s="12">
        <f ca="1">'1.NumberOfBinsHisto'!A90</f>
        <v>47929</v>
      </c>
      <c r="B88" s="21">
        <f>'1.NumberOfBinsHisto'!B90</f>
        <v>30195</v>
      </c>
    </row>
    <row r="89" spans="1:2" ht="15.6" x14ac:dyDescent="0.3">
      <c r="A89" s="12">
        <f ca="1">'1.NumberOfBinsHisto'!A91</f>
        <v>8403</v>
      </c>
      <c r="B89" s="21">
        <f>'1.NumberOfBinsHisto'!B91</f>
        <v>7634</v>
      </c>
    </row>
    <row r="90" spans="1:2" ht="15.6" x14ac:dyDescent="0.3">
      <c r="A90" s="12">
        <f ca="1">'1.NumberOfBinsHisto'!A92</f>
        <v>38891</v>
      </c>
      <c r="B90" s="21">
        <f>'1.NumberOfBinsHisto'!B92</f>
        <v>26429</v>
      </c>
    </row>
    <row r="91" spans="1:2" ht="15.6" x14ac:dyDescent="0.3">
      <c r="A91" s="12">
        <f ca="1">'1.NumberOfBinsHisto'!A93</f>
        <v>26235</v>
      </c>
      <c r="B91" s="21">
        <f>'1.NumberOfBinsHisto'!B93</f>
        <v>56285</v>
      </c>
    </row>
    <row r="92" spans="1:2" ht="15.6" x14ac:dyDescent="0.3">
      <c r="A92" s="12">
        <f ca="1">'1.NumberOfBinsHisto'!A94</f>
        <v>42497</v>
      </c>
      <c r="B92" s="21">
        <f>'1.NumberOfBinsHisto'!B94</f>
        <v>11649</v>
      </c>
    </row>
    <row r="93" spans="1:2" ht="15.6" x14ac:dyDescent="0.3">
      <c r="A93" s="12">
        <f ca="1">'1.NumberOfBinsHisto'!A95</f>
        <v>12284</v>
      </c>
      <c r="B93" s="21">
        <f>'1.NumberOfBinsHisto'!B95</f>
        <v>70698</v>
      </c>
    </row>
    <row r="94" spans="1:2" ht="15.6" x14ac:dyDescent="0.3">
      <c r="A94" s="12">
        <f ca="1">'1.NumberOfBinsHisto'!A96</f>
        <v>24577</v>
      </c>
      <c r="B94" s="21">
        <f>'1.NumberOfBinsHisto'!B96</f>
        <v>35674</v>
      </c>
    </row>
    <row r="95" spans="1:2" ht="15.6" x14ac:dyDescent="0.3">
      <c r="A95" s="12">
        <f ca="1">'1.NumberOfBinsHisto'!A97</f>
        <v>8664</v>
      </c>
      <c r="B95" s="21">
        <f>'1.NumberOfBinsHisto'!B97</f>
        <v>71928</v>
      </c>
    </row>
    <row r="96" spans="1:2" ht="15.6" x14ac:dyDescent="0.3">
      <c r="A96" s="12">
        <f ca="1">'1.NumberOfBinsHisto'!A98</f>
        <v>56452</v>
      </c>
      <c r="B96" s="21">
        <f>'1.NumberOfBinsHisto'!B98</f>
        <v>12986</v>
      </c>
    </row>
    <row r="97" spans="1:2" ht="15.6" x14ac:dyDescent="0.3">
      <c r="A97" s="12">
        <f ca="1">'1.NumberOfBinsHisto'!A99</f>
        <v>39362</v>
      </c>
      <c r="B97" s="21">
        <f>'1.NumberOfBinsHisto'!B99</f>
        <v>2522</v>
      </c>
    </row>
    <row r="98" spans="1:2" ht="15.6" x14ac:dyDescent="0.3">
      <c r="A98" s="12">
        <f ca="1">'1.NumberOfBinsHisto'!A100</f>
        <v>1292</v>
      </c>
      <c r="B98" s="21">
        <f>'1.NumberOfBinsHisto'!B100</f>
        <v>24901</v>
      </c>
    </row>
    <row r="99" spans="1:2" ht="15.6" x14ac:dyDescent="0.3">
      <c r="A99" s="12">
        <f ca="1">'1.NumberOfBinsHisto'!A101</f>
        <v>33974</v>
      </c>
      <c r="B99" s="21">
        <f>'1.NumberOfBinsHisto'!B101</f>
        <v>28170</v>
      </c>
    </row>
    <row r="100" spans="1:2" ht="15.6" x14ac:dyDescent="0.3">
      <c r="A100" s="12">
        <f ca="1">'1.NumberOfBinsHisto'!A102</f>
        <v>5452</v>
      </c>
      <c r="B100" s="21">
        <f>'1.NumberOfBinsHisto'!B102</f>
        <v>27541</v>
      </c>
    </row>
    <row r="101" spans="1:2" ht="15.6" x14ac:dyDescent="0.3">
      <c r="A101" s="12">
        <f ca="1">'1.NumberOfBinsHisto'!A103</f>
        <v>23310</v>
      </c>
      <c r="B101" s="21">
        <f>'1.NumberOfBinsHisto'!B103</f>
        <v>7006</v>
      </c>
    </row>
  </sheetData>
  <conditionalFormatting sqref="J4:K14">
    <cfRule type="expression" dxfId="3" priority="3">
      <formula>$I4=FALSE</formula>
    </cfRule>
  </conditionalFormatting>
  <conditionalFormatting sqref="I4:I14">
    <cfRule type="expression" dxfId="2" priority="2">
      <formula>$I4=FALSE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1"/>
  <sheetViews>
    <sheetView showGridLines="0" zoomScale="91" zoomScaleNormal="91" workbookViewId="0">
      <selection sqref="A1:XFD1"/>
    </sheetView>
  </sheetViews>
  <sheetFormatPr defaultRowHeight="14.4" x14ac:dyDescent="0.3"/>
  <cols>
    <col min="1" max="2" width="12.88671875" customWidth="1"/>
    <col min="3" max="3" width="6" customWidth="1"/>
    <col min="4" max="4" width="10.44140625" customWidth="1"/>
    <col min="5" max="5" width="14" customWidth="1"/>
    <col min="6" max="6" width="12.44140625" customWidth="1"/>
    <col min="7" max="7" width="12.88671875" bestFit="1" customWidth="1"/>
    <col min="8" max="8" width="6.44140625" customWidth="1"/>
    <col min="9" max="9" width="10.5546875" bestFit="1" customWidth="1"/>
    <col min="10" max="10" width="12.5546875" customWidth="1"/>
    <col min="11" max="11" width="13.5546875" customWidth="1"/>
    <col min="12" max="12" width="4" customWidth="1"/>
    <col min="13" max="13" width="22.88671875" style="13" customWidth="1"/>
    <col min="14" max="14" width="7.5546875" bestFit="1" customWidth="1"/>
    <col min="15" max="15" width="9.109375" bestFit="1" customWidth="1"/>
    <col min="16" max="16" width="8.44140625" bestFit="1" customWidth="1"/>
    <col min="17" max="17" width="9" bestFit="1" customWidth="1"/>
    <col min="18" max="18" width="7.88671875" bestFit="1" customWidth="1"/>
  </cols>
  <sheetData>
    <row r="1" spans="1:20" ht="13.5" customHeight="1" thickBot="1" x14ac:dyDescent="0.35">
      <c r="A1" s="1"/>
      <c r="B1" s="20"/>
      <c r="I1" s="7" t="s">
        <v>9</v>
      </c>
      <c r="J1" s="8" t="s">
        <v>10</v>
      </c>
      <c r="K1" s="5"/>
      <c r="N1" s="13"/>
      <c r="O1" s="13"/>
      <c r="P1" s="13"/>
      <c r="Q1" s="13"/>
      <c r="R1" s="13"/>
    </row>
    <row r="2" spans="1:20" ht="16.2" thickBot="1" x14ac:dyDescent="0.35">
      <c r="A2" s="12">
        <f ca="1">'1.NumberOfBinsHisto'!A4</f>
        <v>41558</v>
      </c>
      <c r="B2" s="21">
        <f ca="1">A2</f>
        <v>41558</v>
      </c>
      <c r="D2" s="2" t="s">
        <v>11</v>
      </c>
      <c r="E2" s="6">
        <f ca="1">COUNT(B2:B101)</f>
        <v>100</v>
      </c>
      <c r="I2" s="34">
        <f ca="1">VLOOKUP("stop",E12:F18,2,0)</f>
        <v>7</v>
      </c>
      <c r="J2" s="35">
        <f ca="1">ROUND(INT(E8/I2),-(LEN(INT(E8/I2))-1))</f>
        <v>10000</v>
      </c>
      <c r="K2" s="9"/>
      <c r="L2" s="42"/>
      <c r="M2" s="43"/>
      <c r="N2" s="13"/>
      <c r="O2" s="13"/>
      <c r="P2" s="13"/>
      <c r="Q2" s="13"/>
      <c r="R2" s="13"/>
    </row>
    <row r="3" spans="1:20" ht="16.2" thickBot="1" x14ac:dyDescent="0.35">
      <c r="A3" s="12">
        <f ca="1">'1.NumberOfBinsHisto'!A5</f>
        <v>77112</v>
      </c>
      <c r="B3" s="21">
        <f t="shared" ref="B3:B66" ca="1" si="0">A3</f>
        <v>77112</v>
      </c>
      <c r="D3" s="3" t="s">
        <v>3</v>
      </c>
      <c r="E3" s="4">
        <f ca="1">MIN($B$2:$B$94)</f>
        <v>788</v>
      </c>
      <c r="I3" s="32"/>
      <c r="J3" s="40" t="s">
        <v>6</v>
      </c>
      <c r="K3" s="41" t="s">
        <v>7</v>
      </c>
      <c r="L3" s="42"/>
      <c r="M3" s="51" t="s">
        <v>5</v>
      </c>
      <c r="N3" s="52" t="s">
        <v>23</v>
      </c>
      <c r="O3" s="53" t="s">
        <v>22</v>
      </c>
      <c r="P3" s="52" t="s">
        <v>24</v>
      </c>
      <c r="Q3" s="54" t="s">
        <v>21</v>
      </c>
      <c r="R3" s="55" t="s">
        <v>25</v>
      </c>
    </row>
    <row r="4" spans="1:20" ht="15.6" x14ac:dyDescent="0.3">
      <c r="A4" s="12">
        <f ca="1">'1.NumberOfBinsHisto'!A6</f>
        <v>47330</v>
      </c>
      <c r="B4" s="21">
        <f t="shared" ca="1" si="0"/>
        <v>47330</v>
      </c>
      <c r="D4" s="3" t="s">
        <v>2</v>
      </c>
      <c r="E4" s="4">
        <f ca="1">MAX($B$2:$B$94)</f>
        <v>86789</v>
      </c>
      <c r="I4" s="38" t="b">
        <f t="shared" ref="I4:I16" ca="1" si="1">J4&lt;=$E$4</f>
        <v>1</v>
      </c>
      <c r="J4" s="33">
        <f ca="1">INT(E3/J2)*J2</f>
        <v>0</v>
      </c>
      <c r="K4" s="36">
        <f ca="1">J4+$J$2</f>
        <v>10000</v>
      </c>
      <c r="L4" s="42"/>
      <c r="M4" s="44" t="str">
        <f ca="1">J4&amp;" To "&amp;K4</f>
        <v>0 To 10000</v>
      </c>
      <c r="N4" s="48">
        <f ca="1">COUNTIF($B$2:$B$101,"&lt;="&amp;K4)</f>
        <v>16</v>
      </c>
      <c r="O4" s="16">
        <f ca="1">N4</f>
        <v>16</v>
      </c>
      <c r="P4" s="48">
        <f ca="1">COUNTIFS($B$2:$B$101,"&gt;="&amp;J4,$B$2:$B$101,"&lt;="&amp;K4)</f>
        <v>16</v>
      </c>
      <c r="Q4" s="50">
        <f ca="1">N4/$E$9</f>
        <v>0.16</v>
      </c>
      <c r="R4" s="45">
        <f ca="1">O4/$N$12</f>
        <v>0.16</v>
      </c>
    </row>
    <row r="5" spans="1:20" ht="15.6" x14ac:dyDescent="0.3">
      <c r="A5" s="12">
        <f ca="1">'1.NumberOfBinsHisto'!A7</f>
        <v>44947</v>
      </c>
      <c r="B5" s="21">
        <f t="shared" ca="1" si="0"/>
        <v>44947</v>
      </c>
      <c r="D5" s="3" t="s">
        <v>0</v>
      </c>
      <c r="E5" s="22">
        <f ca="1">ROUND(AVERAGE($B$2:$B$94),2)</f>
        <v>37972.519999999997</v>
      </c>
      <c r="I5" s="38" t="b">
        <f t="shared" ca="1" si="1"/>
        <v>1</v>
      </c>
      <c r="J5" s="10">
        <f ca="1">K4</f>
        <v>10000</v>
      </c>
      <c r="K5" s="36">
        <f ca="1">J5+$J$2</f>
        <v>20000</v>
      </c>
      <c r="L5" s="42"/>
      <c r="M5" s="44" t="str">
        <f t="shared" ref="M5:M14" ca="1" si="2">J5&amp;" To "&amp;K5</f>
        <v>10000 To 20000</v>
      </c>
      <c r="N5" s="48">
        <f t="shared" ref="N5:N12" ca="1" si="3">COUNTIF($B$2:$B$101,"&lt;="&amp;K5)</f>
        <v>26</v>
      </c>
      <c r="O5" s="16">
        <f ca="1">N5-N4</f>
        <v>10</v>
      </c>
      <c r="P5" s="48">
        <f t="shared" ref="P5:P12" ca="1" si="4">COUNTIFS($B$2:$B$101,"&gt;="&amp;J5,$B$2:$B$101,"&lt;="&amp;K5)</f>
        <v>10</v>
      </c>
      <c r="Q5" s="50">
        <f t="shared" ref="Q5:Q14" ca="1" si="5">N5/$E$9</f>
        <v>0.26</v>
      </c>
      <c r="R5" s="45">
        <f t="shared" ref="R5:R12" ca="1" si="6">O5/$N$12</f>
        <v>0.1</v>
      </c>
    </row>
    <row r="6" spans="1:20" ht="15.6" x14ac:dyDescent="0.3">
      <c r="A6" s="12">
        <f ca="1">'1.NumberOfBinsHisto'!A8</f>
        <v>38015</v>
      </c>
      <c r="B6" s="21">
        <f t="shared" ca="1" si="0"/>
        <v>38015</v>
      </c>
      <c r="D6" s="3" t="s">
        <v>1</v>
      </c>
      <c r="E6" s="4">
        <f ca="1">MEDIAN($B$2:$B$94)</f>
        <v>38536</v>
      </c>
      <c r="I6" s="38" t="b">
        <f t="shared" ca="1" si="1"/>
        <v>1</v>
      </c>
      <c r="J6" s="10">
        <f t="shared" ref="J6:J14" ca="1" si="7">K5</f>
        <v>20000</v>
      </c>
      <c r="K6" s="36">
        <f t="shared" ref="K6:K14" ca="1" si="8">J6+$J$2</f>
        <v>30000</v>
      </c>
      <c r="M6" s="44" t="str">
        <f t="shared" ca="1" si="2"/>
        <v>20000 To 30000</v>
      </c>
      <c r="N6" s="48">
        <f t="shared" ca="1" si="3"/>
        <v>42</v>
      </c>
      <c r="O6" s="16">
        <f t="shared" ref="O6:O12" ca="1" si="9">N6-N5</f>
        <v>16</v>
      </c>
      <c r="P6" s="48">
        <f t="shared" ca="1" si="4"/>
        <v>16</v>
      </c>
      <c r="Q6" s="50">
        <f t="shared" ca="1" si="5"/>
        <v>0.42</v>
      </c>
      <c r="R6" s="45">
        <f t="shared" ca="1" si="6"/>
        <v>0.16</v>
      </c>
    </row>
    <row r="7" spans="1:20" ht="15.6" x14ac:dyDescent="0.3">
      <c r="A7" s="12">
        <f ca="1">'1.NumberOfBinsHisto'!A9</f>
        <v>10404</v>
      </c>
      <c r="B7" s="21">
        <f t="shared" ca="1" si="0"/>
        <v>10404</v>
      </c>
      <c r="D7" s="3" t="s">
        <v>12</v>
      </c>
      <c r="E7" s="4">
        <f ca="1">_xlfn.STDEV.S(B2:B101)</f>
        <v>22722.803707138151</v>
      </c>
      <c r="I7" s="38" t="b">
        <f t="shared" ca="1" si="1"/>
        <v>1</v>
      </c>
      <c r="J7" s="10">
        <f t="shared" ca="1" si="7"/>
        <v>30000</v>
      </c>
      <c r="K7" s="36">
        <f t="shared" ca="1" si="8"/>
        <v>40000</v>
      </c>
      <c r="M7" s="44" t="str">
        <f t="shared" ca="1" si="2"/>
        <v>30000 To 40000</v>
      </c>
      <c r="N7" s="48">
        <f t="shared" ca="1" si="3"/>
        <v>57</v>
      </c>
      <c r="O7" s="16">
        <f t="shared" ca="1" si="9"/>
        <v>15</v>
      </c>
      <c r="P7" s="48">
        <f t="shared" ca="1" si="4"/>
        <v>15</v>
      </c>
      <c r="Q7" s="50">
        <f t="shared" ca="1" si="5"/>
        <v>0.56999999999999995</v>
      </c>
      <c r="R7" s="45">
        <f t="shared" ca="1" si="6"/>
        <v>0.15</v>
      </c>
      <c r="S7" s="13"/>
      <c r="T7" s="13"/>
    </row>
    <row r="8" spans="1:20" ht="15.6" x14ac:dyDescent="0.3">
      <c r="A8" s="12">
        <f ca="1">'1.NumberOfBinsHisto'!A10</f>
        <v>48634</v>
      </c>
      <c r="B8" s="21">
        <f t="shared" ca="1" si="0"/>
        <v>48634</v>
      </c>
      <c r="D8" s="3" t="s">
        <v>5</v>
      </c>
      <c r="E8" s="4">
        <f ca="1">E4-E3</f>
        <v>86001</v>
      </c>
      <c r="I8" s="38" t="b">
        <f t="shared" ca="1" si="1"/>
        <v>1</v>
      </c>
      <c r="J8" s="10">
        <f t="shared" ca="1" si="7"/>
        <v>40000</v>
      </c>
      <c r="K8" s="36">
        <f t="shared" ca="1" si="8"/>
        <v>50000</v>
      </c>
      <c r="M8" s="44" t="str">
        <f t="shared" ca="1" si="2"/>
        <v>40000 To 50000</v>
      </c>
      <c r="N8" s="48">
        <f t="shared" ca="1" si="3"/>
        <v>71</v>
      </c>
      <c r="O8" s="16">
        <f t="shared" ca="1" si="9"/>
        <v>14</v>
      </c>
      <c r="P8" s="48">
        <f t="shared" ca="1" si="4"/>
        <v>14</v>
      </c>
      <c r="Q8" s="50">
        <f t="shared" ca="1" si="5"/>
        <v>0.71</v>
      </c>
      <c r="R8" s="45">
        <f t="shared" ca="1" si="6"/>
        <v>0.14000000000000001</v>
      </c>
    </row>
    <row r="9" spans="1:20" ht="16.2" thickBot="1" x14ac:dyDescent="0.35">
      <c r="A9" s="12">
        <f ca="1">'1.NumberOfBinsHisto'!A11</f>
        <v>65538</v>
      </c>
      <c r="B9" s="21">
        <f t="shared" ca="1" si="0"/>
        <v>65538</v>
      </c>
      <c r="D9" s="19" t="s">
        <v>4</v>
      </c>
      <c r="E9" s="31">
        <f ca="1">COUNT(B2:B101)</f>
        <v>100</v>
      </c>
      <c r="I9" s="38" t="b">
        <f t="shared" ca="1" si="1"/>
        <v>1</v>
      </c>
      <c r="J9" s="10">
        <f t="shared" ca="1" si="7"/>
        <v>50000</v>
      </c>
      <c r="K9" s="36">
        <f t="shared" ca="1" si="8"/>
        <v>60000</v>
      </c>
      <c r="M9" s="44" t="str">
        <f t="shared" ca="1" si="2"/>
        <v>50000 To 60000</v>
      </c>
      <c r="N9" s="48">
        <f t="shared" ca="1" si="3"/>
        <v>83</v>
      </c>
      <c r="O9" s="16">
        <f t="shared" ca="1" si="9"/>
        <v>12</v>
      </c>
      <c r="P9" s="48">
        <f t="shared" ca="1" si="4"/>
        <v>12</v>
      </c>
      <c r="Q9" s="50">
        <f t="shared" ca="1" si="5"/>
        <v>0.83</v>
      </c>
      <c r="R9" s="45">
        <f t="shared" ca="1" si="6"/>
        <v>0.12</v>
      </c>
    </row>
    <row r="10" spans="1:20" ht="16.2" thickBot="1" x14ac:dyDescent="0.35">
      <c r="A10" s="12">
        <f ca="1">'1.NumberOfBinsHisto'!A12</f>
        <v>16025</v>
      </c>
      <c r="B10" s="21">
        <f t="shared" ca="1" si="0"/>
        <v>16025</v>
      </c>
      <c r="I10" s="38" t="b">
        <f t="shared" ca="1" si="1"/>
        <v>1</v>
      </c>
      <c r="J10" s="10">
        <f t="shared" ca="1" si="7"/>
        <v>60000</v>
      </c>
      <c r="K10" s="36">
        <f t="shared" ca="1" si="8"/>
        <v>70000</v>
      </c>
      <c r="M10" s="44" t="str">
        <f t="shared" ca="1" si="2"/>
        <v>60000 To 70000</v>
      </c>
      <c r="N10" s="48">
        <f t="shared" ca="1" si="3"/>
        <v>91</v>
      </c>
      <c r="O10" s="16">
        <f t="shared" ca="1" si="9"/>
        <v>8</v>
      </c>
      <c r="P10" s="48">
        <f t="shared" ca="1" si="4"/>
        <v>8</v>
      </c>
      <c r="Q10" s="50">
        <f t="shared" ca="1" si="5"/>
        <v>0.91</v>
      </c>
      <c r="R10" s="45">
        <f t="shared" ca="1" si="6"/>
        <v>0.08</v>
      </c>
    </row>
    <row r="11" spans="1:20" ht="16.8" thickBot="1" x14ac:dyDescent="0.35">
      <c r="A11" s="12">
        <f ca="1">'1.NumberOfBinsHisto'!A13</f>
        <v>1581</v>
      </c>
      <c r="B11" s="21">
        <f t="shared" ca="1" si="0"/>
        <v>1581</v>
      </c>
      <c r="E11" s="30" t="s">
        <v>13</v>
      </c>
      <c r="F11" s="29" t="s">
        <v>8</v>
      </c>
      <c r="G11" s="30" t="s">
        <v>14</v>
      </c>
      <c r="I11" s="38" t="b">
        <f t="shared" ca="1" si="1"/>
        <v>1</v>
      </c>
      <c r="J11" s="10">
        <f t="shared" ca="1" si="7"/>
        <v>70000</v>
      </c>
      <c r="K11" s="36">
        <f t="shared" ca="1" si="8"/>
        <v>80000</v>
      </c>
      <c r="M11" s="44" t="str">
        <f t="shared" ca="1" si="2"/>
        <v>70000 To 80000</v>
      </c>
      <c r="N11" s="48">
        <f t="shared" ca="1" si="3"/>
        <v>96</v>
      </c>
      <c r="O11" s="16">
        <f t="shared" ca="1" si="9"/>
        <v>5</v>
      </c>
      <c r="P11" s="48">
        <f t="shared" ca="1" si="4"/>
        <v>5</v>
      </c>
      <c r="Q11" s="50">
        <f t="shared" ca="1" si="5"/>
        <v>0.96</v>
      </c>
      <c r="R11" s="45">
        <f t="shared" ca="1" si="6"/>
        <v>0.05</v>
      </c>
    </row>
    <row r="12" spans="1:20" ht="16.2" thickBot="1" x14ac:dyDescent="0.35">
      <c r="A12" s="12">
        <f ca="1">'1.NumberOfBinsHisto'!A14</f>
        <v>33172</v>
      </c>
      <c r="B12" s="21">
        <f t="shared" ca="1" si="0"/>
        <v>33172</v>
      </c>
      <c r="E12" s="28" t="str">
        <f t="shared" ref="E12:E18" ca="1" si="10">IF(G12&gt;$E$9,"Stop","Continue")</f>
        <v>Continue</v>
      </c>
      <c r="F12" s="27">
        <v>4</v>
      </c>
      <c r="G12" s="28">
        <f t="shared" ref="G12:G18" si="11">2^F12</f>
        <v>16</v>
      </c>
      <c r="I12" s="38" t="b">
        <f t="shared" ca="1" si="1"/>
        <v>1</v>
      </c>
      <c r="J12" s="10">
        <f t="shared" ca="1" si="7"/>
        <v>80000</v>
      </c>
      <c r="K12" s="36">
        <f t="shared" ca="1" si="8"/>
        <v>90000</v>
      </c>
      <c r="M12" s="44" t="str">
        <f t="shared" ca="1" si="2"/>
        <v>80000 To 90000</v>
      </c>
      <c r="N12" s="49">
        <f t="shared" ca="1" si="3"/>
        <v>100</v>
      </c>
      <c r="O12" s="17">
        <f t="shared" ca="1" si="9"/>
        <v>4</v>
      </c>
      <c r="P12" s="49">
        <f t="shared" ca="1" si="4"/>
        <v>4</v>
      </c>
      <c r="Q12" s="50">
        <f t="shared" ca="1" si="5"/>
        <v>1</v>
      </c>
      <c r="R12" s="47">
        <f t="shared" ca="1" si="6"/>
        <v>0.04</v>
      </c>
    </row>
    <row r="13" spans="1:20" ht="16.2" thickBot="1" x14ac:dyDescent="0.35">
      <c r="A13" s="12">
        <f ca="1">'1.NumberOfBinsHisto'!A15</f>
        <v>12258</v>
      </c>
      <c r="B13" s="21">
        <f t="shared" ca="1" si="0"/>
        <v>12258</v>
      </c>
      <c r="E13" s="25" t="str">
        <f t="shared" ca="1" si="10"/>
        <v>Continue</v>
      </c>
      <c r="F13" s="23">
        <v>5</v>
      </c>
      <c r="G13" s="25">
        <f t="shared" si="11"/>
        <v>32</v>
      </c>
      <c r="I13" s="38" t="b">
        <f t="shared" ca="1" si="1"/>
        <v>0</v>
      </c>
      <c r="J13" s="10">
        <f t="shared" ca="1" si="7"/>
        <v>90000</v>
      </c>
      <c r="K13" s="36">
        <f t="shared" ca="1" si="8"/>
        <v>100000</v>
      </c>
      <c r="M13" s="44" t="str">
        <f t="shared" ca="1" si="2"/>
        <v>90000 To 100000</v>
      </c>
      <c r="N13" s="49">
        <f t="shared" ref="N13" ca="1" si="12">COUNTIF($B$2:$B$101,"&lt;="&amp;K13)</f>
        <v>100</v>
      </c>
      <c r="O13" s="17">
        <f t="shared" ref="O13" ca="1" si="13">N13-N12</f>
        <v>0</v>
      </c>
      <c r="P13" s="49">
        <f t="shared" ref="P13" ca="1" si="14">COUNTIFS($B$2:$B$101,"&gt;="&amp;J13,$B$2:$B$101,"&lt;="&amp;K13)</f>
        <v>0</v>
      </c>
      <c r="Q13" s="57">
        <f t="shared" ca="1" si="5"/>
        <v>1</v>
      </c>
      <c r="R13" s="47">
        <f t="shared" ref="R13" ca="1" si="15">O13/$N$12</f>
        <v>0</v>
      </c>
    </row>
    <row r="14" spans="1:20" ht="16.2" thickBot="1" x14ac:dyDescent="0.35">
      <c r="A14" s="12">
        <f ca="1">'1.NumberOfBinsHisto'!A16</f>
        <v>53443</v>
      </c>
      <c r="B14" s="21">
        <f t="shared" ca="1" si="0"/>
        <v>53443</v>
      </c>
      <c r="E14" s="25" t="str">
        <f t="shared" ca="1" si="10"/>
        <v>Continue</v>
      </c>
      <c r="F14" s="23">
        <v>6</v>
      </c>
      <c r="G14" s="25">
        <f t="shared" si="11"/>
        <v>64</v>
      </c>
      <c r="I14" s="38" t="b">
        <f t="shared" ca="1" si="1"/>
        <v>0</v>
      </c>
      <c r="J14" s="10">
        <f t="shared" ca="1" si="7"/>
        <v>100000</v>
      </c>
      <c r="K14" s="36">
        <f t="shared" ca="1" si="8"/>
        <v>110000</v>
      </c>
      <c r="M14" s="46" t="str">
        <f t="shared" ca="1" si="2"/>
        <v>100000 To 110000</v>
      </c>
      <c r="N14" s="49">
        <f t="shared" ref="N14" ca="1" si="16">COUNTIF($B$2:$B$101,"&lt;="&amp;K14)</f>
        <v>100</v>
      </c>
      <c r="O14" s="17">
        <f t="shared" ref="O14" ca="1" si="17">N14-N13</f>
        <v>0</v>
      </c>
      <c r="P14" s="49">
        <f t="shared" ref="P14" ca="1" si="18">COUNTIFS($B$2:$B$101,"&gt;="&amp;J14,$B$2:$B$101,"&lt;="&amp;K14)</f>
        <v>0</v>
      </c>
      <c r="Q14" s="57">
        <f t="shared" ca="1" si="5"/>
        <v>1</v>
      </c>
      <c r="R14" s="47">
        <f t="shared" ref="R14" ca="1" si="19">O14/$N$12</f>
        <v>0</v>
      </c>
    </row>
    <row r="15" spans="1:20" ht="15.6" x14ac:dyDescent="0.3">
      <c r="A15" s="12">
        <f ca="1">'1.NumberOfBinsHisto'!A17</f>
        <v>5323</v>
      </c>
      <c r="B15" s="21">
        <f t="shared" ca="1" si="0"/>
        <v>5323</v>
      </c>
      <c r="E15" s="25" t="str">
        <f t="shared" ca="1" si="10"/>
        <v>Stop</v>
      </c>
      <c r="F15" s="23">
        <v>7</v>
      </c>
      <c r="G15" s="25">
        <f t="shared" si="11"/>
        <v>128</v>
      </c>
      <c r="I15" s="38" t="b">
        <f t="shared" ca="1" si="1"/>
        <v>0</v>
      </c>
      <c r="J15" s="10">
        <f t="shared" ref="J15:J16" ca="1" si="20">K14</f>
        <v>110000</v>
      </c>
      <c r="K15" s="36">
        <f t="shared" ref="K15:K16" ca="1" si="21">J15+$J$2</f>
        <v>120000</v>
      </c>
      <c r="P15" s="56" t="str">
        <f ca="1">D5&amp;" = "&amp;ROUND(E5,0)&amp;" CV =  "&amp;ROUND(E7/E5,2)</f>
        <v>Mean = 37973 CV =  0.6</v>
      </c>
    </row>
    <row r="16" spans="1:20" ht="16.2" thickBot="1" x14ac:dyDescent="0.35">
      <c r="A16" s="12">
        <f ca="1">'1.NumberOfBinsHisto'!A18</f>
        <v>38963</v>
      </c>
      <c r="B16" s="21">
        <f t="shared" ca="1" si="0"/>
        <v>38963</v>
      </c>
      <c r="E16" s="25" t="str">
        <f t="shared" ca="1" si="10"/>
        <v>Stop</v>
      </c>
      <c r="F16" s="23">
        <v>8</v>
      </c>
      <c r="G16" s="25">
        <f t="shared" si="11"/>
        <v>256</v>
      </c>
      <c r="I16" s="39" t="b">
        <f t="shared" ca="1" si="1"/>
        <v>0</v>
      </c>
      <c r="J16" s="11">
        <f t="shared" ca="1" si="20"/>
        <v>120000</v>
      </c>
      <c r="K16" s="37">
        <f t="shared" ca="1" si="21"/>
        <v>130000</v>
      </c>
    </row>
    <row r="17" spans="1:7" ht="15.6" x14ac:dyDescent="0.3">
      <c r="A17" s="12">
        <f ca="1">'1.NumberOfBinsHisto'!A19</f>
        <v>73601</v>
      </c>
      <c r="B17" s="21">
        <f t="shared" ca="1" si="0"/>
        <v>73601</v>
      </c>
      <c r="E17" s="25" t="str">
        <f t="shared" ca="1" si="10"/>
        <v>Stop</v>
      </c>
      <c r="F17" s="23">
        <v>9</v>
      </c>
      <c r="G17" s="25">
        <f t="shared" si="11"/>
        <v>512</v>
      </c>
    </row>
    <row r="18" spans="1:7" ht="16.2" thickBot="1" x14ac:dyDescent="0.35">
      <c r="A18" s="12">
        <f ca="1">'1.NumberOfBinsHisto'!A20</f>
        <v>51765</v>
      </c>
      <c r="B18" s="21">
        <f t="shared" ca="1" si="0"/>
        <v>51765</v>
      </c>
      <c r="E18" s="26" t="str">
        <f t="shared" ca="1" si="10"/>
        <v>Stop</v>
      </c>
      <c r="F18" s="24">
        <v>10</v>
      </c>
      <c r="G18" s="26">
        <f t="shared" si="11"/>
        <v>1024</v>
      </c>
    </row>
    <row r="19" spans="1:7" ht="15.6" x14ac:dyDescent="0.3">
      <c r="A19" s="12">
        <f ca="1">'1.NumberOfBinsHisto'!A21</f>
        <v>38536</v>
      </c>
      <c r="B19" s="21">
        <f t="shared" ca="1" si="0"/>
        <v>38536</v>
      </c>
    </row>
    <row r="20" spans="1:7" ht="15.6" x14ac:dyDescent="0.3">
      <c r="A20" s="12">
        <f ca="1">'1.NumberOfBinsHisto'!A22</f>
        <v>52813</v>
      </c>
      <c r="B20" s="21">
        <f t="shared" ca="1" si="0"/>
        <v>52813</v>
      </c>
    </row>
    <row r="21" spans="1:7" ht="16.5" customHeight="1" x14ac:dyDescent="0.3">
      <c r="A21" s="12">
        <f ca="1">'1.NumberOfBinsHisto'!A23</f>
        <v>54203</v>
      </c>
      <c r="B21" s="21">
        <f t="shared" ca="1" si="0"/>
        <v>54203</v>
      </c>
    </row>
    <row r="22" spans="1:7" ht="15.6" x14ac:dyDescent="0.3">
      <c r="A22" s="12">
        <f ca="1">'1.NumberOfBinsHisto'!A24</f>
        <v>59569</v>
      </c>
      <c r="B22" s="21">
        <f t="shared" ca="1" si="0"/>
        <v>59569</v>
      </c>
    </row>
    <row r="23" spans="1:7" ht="15.6" x14ac:dyDescent="0.3">
      <c r="A23" s="12">
        <f ca="1">'1.NumberOfBinsHisto'!A25</f>
        <v>17069</v>
      </c>
      <c r="B23" s="21">
        <f t="shared" ca="1" si="0"/>
        <v>17069</v>
      </c>
    </row>
    <row r="24" spans="1:7" ht="15.6" x14ac:dyDescent="0.3">
      <c r="A24" s="12">
        <f ca="1">'1.NumberOfBinsHisto'!A26</f>
        <v>54524</v>
      </c>
      <c r="B24" s="21">
        <f t="shared" ca="1" si="0"/>
        <v>54524</v>
      </c>
    </row>
    <row r="25" spans="1:7" ht="15.6" x14ac:dyDescent="0.3">
      <c r="A25" s="12">
        <f ca="1">'1.NumberOfBinsHisto'!A27</f>
        <v>52310</v>
      </c>
      <c r="B25" s="21">
        <f t="shared" ca="1" si="0"/>
        <v>52310</v>
      </c>
    </row>
    <row r="26" spans="1:7" ht="15.6" x14ac:dyDescent="0.3">
      <c r="A26" s="12">
        <f ca="1">'1.NumberOfBinsHisto'!A28</f>
        <v>42813</v>
      </c>
      <c r="B26" s="21">
        <f t="shared" ca="1" si="0"/>
        <v>42813</v>
      </c>
    </row>
    <row r="27" spans="1:7" ht="15.6" x14ac:dyDescent="0.3">
      <c r="A27" s="12">
        <f ca="1">'1.NumberOfBinsHisto'!A29</f>
        <v>39251</v>
      </c>
      <c r="B27" s="21">
        <f t="shared" ca="1" si="0"/>
        <v>39251</v>
      </c>
    </row>
    <row r="28" spans="1:7" ht="15.6" x14ac:dyDescent="0.3">
      <c r="A28" s="12">
        <f ca="1">'1.NumberOfBinsHisto'!A30</f>
        <v>10491</v>
      </c>
      <c r="B28" s="21">
        <f t="shared" ca="1" si="0"/>
        <v>10491</v>
      </c>
    </row>
    <row r="29" spans="1:7" ht="15.6" x14ac:dyDescent="0.3">
      <c r="A29" s="12">
        <f ca="1">'1.NumberOfBinsHisto'!A31</f>
        <v>68697</v>
      </c>
      <c r="B29" s="21">
        <f t="shared" ca="1" si="0"/>
        <v>68697</v>
      </c>
    </row>
    <row r="30" spans="1:7" ht="15.6" x14ac:dyDescent="0.3">
      <c r="A30" s="12">
        <f ca="1">'1.NumberOfBinsHisto'!A32</f>
        <v>35123</v>
      </c>
      <c r="B30" s="21">
        <f t="shared" ca="1" si="0"/>
        <v>35123</v>
      </c>
    </row>
    <row r="31" spans="1:7" ht="15.6" x14ac:dyDescent="0.3">
      <c r="A31" s="12">
        <f ca="1">'1.NumberOfBinsHisto'!A33</f>
        <v>62102</v>
      </c>
      <c r="B31" s="21">
        <f t="shared" ca="1" si="0"/>
        <v>62102</v>
      </c>
    </row>
    <row r="32" spans="1:7" ht="15.6" x14ac:dyDescent="0.3">
      <c r="A32" s="12">
        <f ca="1">'1.NumberOfBinsHisto'!A34</f>
        <v>63213</v>
      </c>
      <c r="B32" s="21">
        <f t="shared" ca="1" si="0"/>
        <v>63213</v>
      </c>
    </row>
    <row r="33" spans="1:2" ht="15.6" x14ac:dyDescent="0.3">
      <c r="A33" s="12">
        <f ca="1">'1.NumberOfBinsHisto'!A35</f>
        <v>62546</v>
      </c>
      <c r="B33" s="21">
        <f t="shared" ca="1" si="0"/>
        <v>62546</v>
      </c>
    </row>
    <row r="34" spans="1:2" ht="15.6" x14ac:dyDescent="0.3">
      <c r="A34" s="12">
        <f ca="1">'1.NumberOfBinsHisto'!A36</f>
        <v>24145</v>
      </c>
      <c r="B34" s="21">
        <f t="shared" ca="1" si="0"/>
        <v>24145</v>
      </c>
    </row>
    <row r="35" spans="1:2" ht="15.6" x14ac:dyDescent="0.3">
      <c r="A35" s="12">
        <f ca="1">'1.NumberOfBinsHisto'!A37</f>
        <v>47685</v>
      </c>
      <c r="B35" s="21">
        <f t="shared" ca="1" si="0"/>
        <v>47685</v>
      </c>
    </row>
    <row r="36" spans="1:2" ht="15.6" x14ac:dyDescent="0.3">
      <c r="A36" s="12">
        <f ca="1">'1.NumberOfBinsHisto'!A38</f>
        <v>21936</v>
      </c>
      <c r="B36" s="21">
        <f t="shared" ca="1" si="0"/>
        <v>21936</v>
      </c>
    </row>
    <row r="37" spans="1:2" ht="15.6" x14ac:dyDescent="0.3">
      <c r="A37" s="12">
        <f ca="1">'1.NumberOfBinsHisto'!A39</f>
        <v>63529</v>
      </c>
      <c r="B37" s="21">
        <f t="shared" ca="1" si="0"/>
        <v>63529</v>
      </c>
    </row>
    <row r="38" spans="1:2" ht="15.6" x14ac:dyDescent="0.3">
      <c r="A38" s="12">
        <f ca="1">'1.NumberOfBinsHisto'!A40</f>
        <v>54275</v>
      </c>
      <c r="B38" s="21">
        <f t="shared" ca="1" si="0"/>
        <v>54275</v>
      </c>
    </row>
    <row r="39" spans="1:2" ht="15.6" x14ac:dyDescent="0.3">
      <c r="A39" s="12">
        <f ca="1">'1.NumberOfBinsHisto'!A41</f>
        <v>27261</v>
      </c>
      <c r="B39" s="21">
        <f t="shared" ca="1" si="0"/>
        <v>27261</v>
      </c>
    </row>
    <row r="40" spans="1:2" ht="15.6" x14ac:dyDescent="0.3">
      <c r="A40" s="12">
        <f ca="1">'1.NumberOfBinsHisto'!A42</f>
        <v>43536</v>
      </c>
      <c r="B40" s="21">
        <f t="shared" ca="1" si="0"/>
        <v>43536</v>
      </c>
    </row>
    <row r="41" spans="1:2" ht="15.6" x14ac:dyDescent="0.3">
      <c r="A41" s="12">
        <f ca="1">'1.NumberOfBinsHisto'!A43</f>
        <v>788</v>
      </c>
      <c r="B41" s="21">
        <f t="shared" ca="1" si="0"/>
        <v>788</v>
      </c>
    </row>
    <row r="42" spans="1:2" ht="15.6" x14ac:dyDescent="0.3">
      <c r="A42" s="12">
        <f ca="1">'1.NumberOfBinsHisto'!A44</f>
        <v>86789</v>
      </c>
      <c r="B42" s="21">
        <f t="shared" ca="1" si="0"/>
        <v>86789</v>
      </c>
    </row>
    <row r="43" spans="1:2" ht="15.6" x14ac:dyDescent="0.3">
      <c r="A43" s="12">
        <f ca="1">'1.NumberOfBinsHisto'!A45</f>
        <v>86159</v>
      </c>
      <c r="B43" s="21">
        <f t="shared" ca="1" si="0"/>
        <v>86159</v>
      </c>
    </row>
    <row r="44" spans="1:2" ht="15.6" x14ac:dyDescent="0.3">
      <c r="A44" s="12">
        <f ca="1">'1.NumberOfBinsHisto'!A46</f>
        <v>7428</v>
      </c>
      <c r="B44" s="21">
        <f t="shared" ca="1" si="0"/>
        <v>7428</v>
      </c>
    </row>
    <row r="45" spans="1:2" ht="15.6" x14ac:dyDescent="0.3">
      <c r="A45" s="12">
        <f ca="1">'1.NumberOfBinsHisto'!A47</f>
        <v>5834</v>
      </c>
      <c r="B45" s="21">
        <f t="shared" ca="1" si="0"/>
        <v>5834</v>
      </c>
    </row>
    <row r="46" spans="1:2" ht="15.6" x14ac:dyDescent="0.3">
      <c r="A46" s="12">
        <f ca="1">'1.NumberOfBinsHisto'!A48</f>
        <v>7159</v>
      </c>
      <c r="B46" s="21">
        <f t="shared" ca="1" si="0"/>
        <v>7159</v>
      </c>
    </row>
    <row r="47" spans="1:2" ht="15.6" x14ac:dyDescent="0.3">
      <c r="A47" s="12">
        <f ca="1">'1.NumberOfBinsHisto'!A49</f>
        <v>8758</v>
      </c>
      <c r="B47" s="21">
        <f t="shared" ca="1" si="0"/>
        <v>8758</v>
      </c>
    </row>
    <row r="48" spans="1:2" ht="15.6" x14ac:dyDescent="0.3">
      <c r="A48" s="12">
        <f ca="1">'1.NumberOfBinsHisto'!A50</f>
        <v>56099</v>
      </c>
      <c r="B48" s="21">
        <f t="shared" ca="1" si="0"/>
        <v>56099</v>
      </c>
    </row>
    <row r="49" spans="1:2" ht="15.6" x14ac:dyDescent="0.3">
      <c r="A49" s="12">
        <f ca="1">'1.NumberOfBinsHisto'!A51</f>
        <v>68941</v>
      </c>
      <c r="B49" s="21">
        <f t="shared" ca="1" si="0"/>
        <v>68941</v>
      </c>
    </row>
    <row r="50" spans="1:2" ht="15.6" x14ac:dyDescent="0.3">
      <c r="A50" s="12">
        <f ca="1">'1.NumberOfBinsHisto'!A52</f>
        <v>65366</v>
      </c>
      <c r="B50" s="21">
        <f t="shared" ca="1" si="0"/>
        <v>65366</v>
      </c>
    </row>
    <row r="51" spans="1:2" ht="15.6" x14ac:dyDescent="0.3">
      <c r="A51" s="12">
        <f ca="1">'1.NumberOfBinsHisto'!A53</f>
        <v>77076</v>
      </c>
      <c r="B51" s="21">
        <f t="shared" ca="1" si="0"/>
        <v>77076</v>
      </c>
    </row>
    <row r="52" spans="1:2" ht="15.6" x14ac:dyDescent="0.3">
      <c r="A52" s="12">
        <f ca="1">'1.NumberOfBinsHisto'!A54</f>
        <v>9132</v>
      </c>
      <c r="B52" s="21">
        <f t="shared" ca="1" si="0"/>
        <v>9132</v>
      </c>
    </row>
    <row r="53" spans="1:2" ht="15.6" x14ac:dyDescent="0.3">
      <c r="A53" s="12">
        <f ca="1">'1.NumberOfBinsHisto'!A55</f>
        <v>41334</v>
      </c>
      <c r="B53" s="21">
        <f t="shared" ca="1" si="0"/>
        <v>41334</v>
      </c>
    </row>
    <row r="54" spans="1:2" ht="15.6" x14ac:dyDescent="0.3">
      <c r="A54" s="12">
        <f ca="1">'1.NumberOfBinsHisto'!A56</f>
        <v>22685</v>
      </c>
      <c r="B54" s="21">
        <f t="shared" ca="1" si="0"/>
        <v>22685</v>
      </c>
    </row>
    <row r="55" spans="1:2" ht="15.6" x14ac:dyDescent="0.3">
      <c r="A55" s="12">
        <f ca="1">'1.NumberOfBinsHisto'!A57</f>
        <v>37944</v>
      </c>
      <c r="B55" s="21">
        <f t="shared" ca="1" si="0"/>
        <v>37944</v>
      </c>
    </row>
    <row r="56" spans="1:2" ht="15.6" x14ac:dyDescent="0.3">
      <c r="A56" s="12">
        <f ca="1">'1.NumberOfBinsHisto'!A58</f>
        <v>27667</v>
      </c>
      <c r="B56" s="21">
        <f t="shared" ca="1" si="0"/>
        <v>27667</v>
      </c>
    </row>
    <row r="57" spans="1:2" ht="15.6" x14ac:dyDescent="0.3">
      <c r="A57" s="12">
        <f ca="1">'1.NumberOfBinsHisto'!A59</f>
        <v>12207</v>
      </c>
      <c r="B57" s="21">
        <f t="shared" ca="1" si="0"/>
        <v>12207</v>
      </c>
    </row>
    <row r="58" spans="1:2" ht="15.6" x14ac:dyDescent="0.3">
      <c r="A58" s="12">
        <f ca="1">'1.NumberOfBinsHisto'!A60</f>
        <v>23138</v>
      </c>
      <c r="B58" s="21">
        <f t="shared" ca="1" si="0"/>
        <v>23138</v>
      </c>
    </row>
    <row r="59" spans="1:2" ht="15.6" x14ac:dyDescent="0.3">
      <c r="A59" s="12">
        <f ca="1">'1.NumberOfBinsHisto'!A61</f>
        <v>72272</v>
      </c>
      <c r="B59" s="21">
        <f t="shared" ca="1" si="0"/>
        <v>72272</v>
      </c>
    </row>
    <row r="60" spans="1:2" ht="15.6" x14ac:dyDescent="0.3">
      <c r="A60" s="12">
        <f ca="1">'1.NumberOfBinsHisto'!A62</f>
        <v>41636</v>
      </c>
      <c r="B60" s="21">
        <f t="shared" ca="1" si="0"/>
        <v>41636</v>
      </c>
    </row>
    <row r="61" spans="1:2" ht="15.6" x14ac:dyDescent="0.3">
      <c r="A61" s="12">
        <f ca="1">'1.NumberOfBinsHisto'!A63</f>
        <v>50386</v>
      </c>
      <c r="B61" s="21">
        <f t="shared" ca="1" si="0"/>
        <v>50386</v>
      </c>
    </row>
    <row r="62" spans="1:2" ht="15.6" x14ac:dyDescent="0.3">
      <c r="A62" s="12">
        <f ca="1">'1.NumberOfBinsHisto'!A64</f>
        <v>8074</v>
      </c>
      <c r="B62" s="21">
        <f t="shared" ca="1" si="0"/>
        <v>8074</v>
      </c>
    </row>
    <row r="63" spans="1:2" ht="15.6" x14ac:dyDescent="0.3">
      <c r="A63" s="12">
        <f ca="1">'1.NumberOfBinsHisto'!A65</f>
        <v>36443</v>
      </c>
      <c r="B63" s="21">
        <f t="shared" ca="1" si="0"/>
        <v>36443</v>
      </c>
    </row>
    <row r="64" spans="1:2" ht="15.6" x14ac:dyDescent="0.3">
      <c r="A64" s="12">
        <f ca="1">'1.NumberOfBinsHisto'!A66</f>
        <v>11149</v>
      </c>
      <c r="B64" s="21">
        <f t="shared" ca="1" si="0"/>
        <v>11149</v>
      </c>
    </row>
    <row r="65" spans="1:2" ht="15.6" x14ac:dyDescent="0.3">
      <c r="A65" s="12">
        <f ca="1">'1.NumberOfBinsHisto'!A67</f>
        <v>25703</v>
      </c>
      <c r="B65" s="21">
        <f t="shared" ca="1" si="0"/>
        <v>25703</v>
      </c>
    </row>
    <row r="66" spans="1:2" ht="15.6" x14ac:dyDescent="0.3">
      <c r="A66" s="12">
        <f ca="1">'1.NumberOfBinsHisto'!A68</f>
        <v>84923</v>
      </c>
      <c r="B66" s="21">
        <f t="shared" ca="1" si="0"/>
        <v>84923</v>
      </c>
    </row>
    <row r="67" spans="1:2" ht="15.6" x14ac:dyDescent="0.3">
      <c r="A67" s="12">
        <f ca="1">'1.NumberOfBinsHisto'!A69</f>
        <v>58451</v>
      </c>
      <c r="B67" s="21">
        <f t="shared" ref="B67:B101" ca="1" si="22">A67</f>
        <v>58451</v>
      </c>
    </row>
    <row r="68" spans="1:2" ht="15.6" x14ac:dyDescent="0.3">
      <c r="A68" s="12">
        <f ca="1">'1.NumberOfBinsHisto'!A70</f>
        <v>49607</v>
      </c>
      <c r="B68" s="21">
        <f t="shared" ca="1" si="22"/>
        <v>49607</v>
      </c>
    </row>
    <row r="69" spans="1:2" ht="15.6" x14ac:dyDescent="0.3">
      <c r="A69" s="12">
        <f ca="1">'1.NumberOfBinsHisto'!A71</f>
        <v>31666</v>
      </c>
      <c r="B69" s="21">
        <f t="shared" ca="1" si="22"/>
        <v>31666</v>
      </c>
    </row>
    <row r="70" spans="1:2" ht="15.6" x14ac:dyDescent="0.3">
      <c r="A70" s="12">
        <f ca="1">'1.NumberOfBinsHisto'!A72</f>
        <v>77007</v>
      </c>
      <c r="B70" s="21">
        <f t="shared" ca="1" si="22"/>
        <v>77007</v>
      </c>
    </row>
    <row r="71" spans="1:2" ht="15.6" x14ac:dyDescent="0.3">
      <c r="A71" s="12">
        <f ca="1">'1.NumberOfBinsHisto'!A73</f>
        <v>27744</v>
      </c>
      <c r="B71" s="21">
        <f t="shared" ca="1" si="22"/>
        <v>27744</v>
      </c>
    </row>
    <row r="72" spans="1:2" ht="15.6" x14ac:dyDescent="0.3">
      <c r="A72" s="12">
        <f ca="1">'1.NumberOfBinsHisto'!A74</f>
        <v>82434</v>
      </c>
      <c r="B72" s="21">
        <f t="shared" ca="1" si="22"/>
        <v>82434</v>
      </c>
    </row>
    <row r="73" spans="1:2" ht="15.6" x14ac:dyDescent="0.3">
      <c r="A73" s="12">
        <f ca="1">'1.NumberOfBinsHisto'!A75</f>
        <v>40664</v>
      </c>
      <c r="B73" s="21">
        <f t="shared" ca="1" si="22"/>
        <v>40664</v>
      </c>
    </row>
    <row r="74" spans="1:2" ht="15.6" x14ac:dyDescent="0.3">
      <c r="A74" s="12">
        <f ca="1">'1.NumberOfBinsHisto'!A76</f>
        <v>20935</v>
      </c>
      <c r="B74" s="21">
        <f t="shared" ca="1" si="22"/>
        <v>20935</v>
      </c>
    </row>
    <row r="75" spans="1:2" ht="15.6" x14ac:dyDescent="0.3">
      <c r="A75" s="12">
        <f ca="1">'1.NumberOfBinsHisto'!A77</f>
        <v>18352</v>
      </c>
      <c r="B75" s="21">
        <f t="shared" ca="1" si="22"/>
        <v>18352</v>
      </c>
    </row>
    <row r="76" spans="1:2" ht="15.6" x14ac:dyDescent="0.3">
      <c r="A76" s="12">
        <f ca="1">'1.NumberOfBinsHisto'!A78</f>
        <v>27385</v>
      </c>
      <c r="B76" s="21">
        <f t="shared" ca="1" si="22"/>
        <v>27385</v>
      </c>
    </row>
    <row r="77" spans="1:2" ht="15.6" x14ac:dyDescent="0.3">
      <c r="A77" s="12">
        <f ca="1">'1.NumberOfBinsHisto'!A79</f>
        <v>7106</v>
      </c>
      <c r="B77" s="21">
        <f t="shared" ca="1" si="22"/>
        <v>7106</v>
      </c>
    </row>
    <row r="78" spans="1:2" ht="15.6" x14ac:dyDescent="0.3">
      <c r="A78" s="12">
        <f ca="1">'1.NumberOfBinsHisto'!A80</f>
        <v>10317</v>
      </c>
      <c r="B78" s="21">
        <f t="shared" ca="1" si="22"/>
        <v>10317</v>
      </c>
    </row>
    <row r="79" spans="1:2" ht="15.6" x14ac:dyDescent="0.3">
      <c r="A79" s="12">
        <f ca="1">'1.NumberOfBinsHisto'!A81</f>
        <v>23364</v>
      </c>
      <c r="B79" s="21">
        <f t="shared" ca="1" si="22"/>
        <v>23364</v>
      </c>
    </row>
    <row r="80" spans="1:2" ht="15.6" x14ac:dyDescent="0.3">
      <c r="A80" s="12">
        <f ca="1">'1.NumberOfBinsHisto'!A82</f>
        <v>25649</v>
      </c>
      <c r="B80" s="21">
        <f t="shared" ca="1" si="22"/>
        <v>25649</v>
      </c>
    </row>
    <row r="81" spans="1:2" ht="15.6" x14ac:dyDescent="0.3">
      <c r="A81" s="12">
        <f ca="1">'1.NumberOfBinsHisto'!A83</f>
        <v>6191</v>
      </c>
      <c r="B81" s="21">
        <f t="shared" ca="1" si="22"/>
        <v>6191</v>
      </c>
    </row>
    <row r="82" spans="1:2" ht="15.6" x14ac:dyDescent="0.3">
      <c r="A82" s="12">
        <f ca="1">'1.NumberOfBinsHisto'!A84</f>
        <v>27620</v>
      </c>
      <c r="B82" s="21">
        <f t="shared" ca="1" si="22"/>
        <v>27620</v>
      </c>
    </row>
    <row r="83" spans="1:2" ht="15.6" x14ac:dyDescent="0.3">
      <c r="A83" s="12">
        <f ca="1">'1.NumberOfBinsHisto'!A85</f>
        <v>39502</v>
      </c>
      <c r="B83" s="21">
        <f t="shared" ca="1" si="22"/>
        <v>39502</v>
      </c>
    </row>
    <row r="84" spans="1:2" ht="15.6" x14ac:dyDescent="0.3">
      <c r="A84" s="12">
        <f ca="1">'1.NumberOfBinsHisto'!A86</f>
        <v>36872</v>
      </c>
      <c r="B84" s="21">
        <f t="shared" ca="1" si="22"/>
        <v>36872</v>
      </c>
    </row>
    <row r="85" spans="1:2" ht="15.6" x14ac:dyDescent="0.3">
      <c r="A85" s="12">
        <f ca="1">'1.NumberOfBinsHisto'!A87</f>
        <v>37830</v>
      </c>
      <c r="B85" s="21">
        <f t="shared" ca="1" si="22"/>
        <v>37830</v>
      </c>
    </row>
    <row r="86" spans="1:2" ht="15.6" x14ac:dyDescent="0.3">
      <c r="A86" s="12">
        <f ca="1">'1.NumberOfBinsHisto'!A88</f>
        <v>41607</v>
      </c>
      <c r="B86" s="21">
        <f t="shared" ca="1" si="22"/>
        <v>41607</v>
      </c>
    </row>
    <row r="87" spans="1:2" ht="15.6" x14ac:dyDescent="0.3">
      <c r="A87" s="12">
        <f ca="1">'1.NumberOfBinsHisto'!A89</f>
        <v>9939</v>
      </c>
      <c r="B87" s="21">
        <f t="shared" ca="1" si="22"/>
        <v>9939</v>
      </c>
    </row>
    <row r="88" spans="1:2" ht="15.6" x14ac:dyDescent="0.3">
      <c r="A88" s="12">
        <f ca="1">'1.NumberOfBinsHisto'!A90</f>
        <v>47929</v>
      </c>
      <c r="B88" s="21">
        <f t="shared" ca="1" si="22"/>
        <v>47929</v>
      </c>
    </row>
    <row r="89" spans="1:2" ht="15.6" x14ac:dyDescent="0.3">
      <c r="A89" s="12">
        <f ca="1">'1.NumberOfBinsHisto'!A91</f>
        <v>8403</v>
      </c>
      <c r="B89" s="21">
        <f t="shared" ca="1" si="22"/>
        <v>8403</v>
      </c>
    </row>
    <row r="90" spans="1:2" ht="15.6" x14ac:dyDescent="0.3">
      <c r="A90" s="12">
        <f ca="1">'1.NumberOfBinsHisto'!A92</f>
        <v>38891</v>
      </c>
      <c r="B90" s="21">
        <f t="shared" ca="1" si="22"/>
        <v>38891</v>
      </c>
    </row>
    <row r="91" spans="1:2" ht="15.6" x14ac:dyDescent="0.3">
      <c r="A91" s="12">
        <f ca="1">'1.NumberOfBinsHisto'!A93</f>
        <v>26235</v>
      </c>
      <c r="B91" s="21">
        <f t="shared" ca="1" si="22"/>
        <v>26235</v>
      </c>
    </row>
    <row r="92" spans="1:2" ht="15.6" x14ac:dyDescent="0.3">
      <c r="A92" s="12">
        <f ca="1">'1.NumberOfBinsHisto'!A94</f>
        <v>42497</v>
      </c>
      <c r="B92" s="21">
        <f t="shared" ca="1" si="22"/>
        <v>42497</v>
      </c>
    </row>
    <row r="93" spans="1:2" ht="15.6" x14ac:dyDescent="0.3">
      <c r="A93" s="12">
        <f ca="1">'1.NumberOfBinsHisto'!A95</f>
        <v>12284</v>
      </c>
      <c r="B93" s="21">
        <f t="shared" ca="1" si="22"/>
        <v>12284</v>
      </c>
    </row>
    <row r="94" spans="1:2" ht="15.6" x14ac:dyDescent="0.3">
      <c r="A94" s="12">
        <f ca="1">'1.NumberOfBinsHisto'!A96</f>
        <v>24577</v>
      </c>
      <c r="B94" s="21">
        <f t="shared" ca="1" si="22"/>
        <v>24577</v>
      </c>
    </row>
    <row r="95" spans="1:2" ht="15.6" x14ac:dyDescent="0.3">
      <c r="A95" s="12">
        <f ca="1">'1.NumberOfBinsHisto'!A97</f>
        <v>8664</v>
      </c>
      <c r="B95" s="21">
        <f t="shared" ca="1" si="22"/>
        <v>8664</v>
      </c>
    </row>
    <row r="96" spans="1:2" ht="15.6" x14ac:dyDescent="0.3">
      <c r="A96" s="12">
        <f ca="1">'1.NumberOfBinsHisto'!A98</f>
        <v>56452</v>
      </c>
      <c r="B96" s="21">
        <f t="shared" ca="1" si="22"/>
        <v>56452</v>
      </c>
    </row>
    <row r="97" spans="1:2" ht="15.6" x14ac:dyDescent="0.3">
      <c r="A97" s="12">
        <f ca="1">'1.NumberOfBinsHisto'!A99</f>
        <v>39362</v>
      </c>
      <c r="B97" s="21">
        <f t="shared" ca="1" si="22"/>
        <v>39362</v>
      </c>
    </row>
    <row r="98" spans="1:2" ht="15.6" x14ac:dyDescent="0.3">
      <c r="A98" s="12">
        <f ca="1">'1.NumberOfBinsHisto'!A100</f>
        <v>1292</v>
      </c>
      <c r="B98" s="21">
        <f t="shared" ca="1" si="22"/>
        <v>1292</v>
      </c>
    </row>
    <row r="99" spans="1:2" ht="15.6" x14ac:dyDescent="0.3">
      <c r="A99" s="12">
        <f ca="1">'1.NumberOfBinsHisto'!A101</f>
        <v>33974</v>
      </c>
      <c r="B99" s="21">
        <f t="shared" ca="1" si="22"/>
        <v>33974</v>
      </c>
    </row>
    <row r="100" spans="1:2" ht="15.6" x14ac:dyDescent="0.3">
      <c r="A100" s="12">
        <f ca="1">'1.NumberOfBinsHisto'!A102</f>
        <v>5452</v>
      </c>
      <c r="B100" s="21">
        <f t="shared" ca="1" si="22"/>
        <v>5452</v>
      </c>
    </row>
    <row r="101" spans="1:2" ht="15.6" x14ac:dyDescent="0.3">
      <c r="A101" s="12">
        <f ca="1">'1.NumberOfBinsHisto'!A103</f>
        <v>23310</v>
      </c>
      <c r="B101" s="21">
        <f t="shared" ca="1" si="22"/>
        <v>23310</v>
      </c>
    </row>
  </sheetData>
  <conditionalFormatting sqref="J4:K16">
    <cfRule type="expression" dxfId="1" priority="2">
      <formula>$I4=FALSE</formula>
    </cfRule>
  </conditionalFormatting>
  <conditionalFormatting sqref="I4:I16">
    <cfRule type="expression" dxfId="0" priority="1">
      <formula>$I4=FALSE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1.NumberOfBinsHisto</vt:lpstr>
      <vt:lpstr>2.WidthStart</vt:lpstr>
      <vt:lpstr>3.IntWidthStartHisto</vt:lpstr>
      <vt:lpstr>4.IntWidthOneTime</vt:lpstr>
      <vt:lpstr>5.CountIf-Ifs</vt:lpstr>
      <vt:lpstr>6.HistOgive</vt:lpstr>
      <vt:lpstr>7.ChartsRand</vt:lpstr>
      <vt:lpstr>Page1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2018-12-25T01:46:30Z</dcterms:modified>
</cp:coreProperties>
</file>