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S-DescriptiveSTAT\"/>
    </mc:Choice>
  </mc:AlternateContent>
  <bookViews>
    <workbookView xWindow="240" yWindow="360" windowWidth="15600" windowHeight="7185" activeTab="2"/>
  </bookViews>
  <sheets>
    <sheet name="1.MeanVarStdCV" sheetId="20" r:id="rId1"/>
    <sheet name="2.DescriptiveStat" sheetId="21" r:id="rId2"/>
    <sheet name="SKewKurt" sheetId="26" r:id="rId3"/>
    <sheet name="3.PercentQauntileRank" sheetId="24" r:id="rId4"/>
    <sheet name="4.TrimmedMean" sheetId="4" r:id="rId5"/>
    <sheet name="5.RowsColumns" sheetId="25" r:id="rId6"/>
    <sheet name="6.TurnArrayToMatrix" sheetId="1" r:id="rId7"/>
  </sheets>
  <externalReferences>
    <externalReference r:id="rId8"/>
  </externalReferences>
  <definedNames>
    <definedName name="FofX">OFFSET('[1]B(3)'!$B$6,0,0,'[1]B(3)'!$B$1+1,1)</definedName>
    <definedName name="X">OFFSET('[1]B(3)'!$A$6,0,0,'[1]B(3)'!$B$1+1,1)</definedName>
  </definedNames>
  <calcPr calcId="152511"/>
</workbook>
</file>

<file path=xl/calcChain.xml><?xml version="1.0" encoding="utf-8"?>
<calcChain xmlns="http://schemas.openxmlformats.org/spreadsheetml/2006/main">
  <c r="Y17" i="26" l="1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16" i="26"/>
  <c r="Z2" i="26"/>
  <c r="Z3" i="26"/>
  <c r="Z4" i="26"/>
  <c r="Z5" i="26"/>
  <c r="Z6" i="26"/>
  <c r="Z7" i="26"/>
  <c r="Z8" i="26"/>
  <c r="Z9" i="26"/>
  <c r="Z10" i="26"/>
  <c r="Z11" i="26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1" i="26"/>
  <c r="Y2" i="26"/>
  <c r="Y3" i="26"/>
  <c r="Y4" i="26"/>
  <c r="Y5" i="26"/>
  <c r="Y6" i="26"/>
  <c r="Y7" i="26"/>
  <c r="Y8" i="26"/>
  <c r="Y9" i="26"/>
  <c r="Y10" i="26"/>
  <c r="Y11" i="26"/>
  <c r="Y12" i="26"/>
  <c r="Y13" i="26"/>
  <c r="Y14" i="26"/>
  <c r="Y15" i="26"/>
  <c r="Y1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17" i="26"/>
  <c r="W16" i="26"/>
  <c r="W2" i="26"/>
  <c r="W3" i="26"/>
  <c r="W4" i="26"/>
  <c r="W5" i="26"/>
  <c r="W6" i="26"/>
  <c r="W7" i="26"/>
  <c r="W8" i="26"/>
  <c r="W9" i="26"/>
  <c r="W10" i="26"/>
  <c r="W11" i="26"/>
  <c r="W12" i="26"/>
  <c r="W13" i="26"/>
  <c r="W14" i="26"/>
  <c r="W15" i="26"/>
  <c r="W1" i="26"/>
  <c r="B1" i="26"/>
  <c r="C1" i="26" s="1"/>
  <c r="D1" i="26"/>
  <c r="A2" i="26"/>
  <c r="B2" i="26"/>
  <c r="C2" i="26" s="1"/>
  <c r="D2" i="26"/>
  <c r="A3" i="26"/>
  <c r="B3" i="26"/>
  <c r="C3" i="26" s="1"/>
  <c r="D3" i="26"/>
  <c r="A4" i="26"/>
  <c r="B4" i="26"/>
  <c r="C4" i="26" s="1"/>
  <c r="D4" i="26"/>
  <c r="A5" i="26"/>
  <c r="B5" i="26"/>
  <c r="C5" i="26" s="1"/>
  <c r="D5" i="26"/>
  <c r="A6" i="26"/>
  <c r="B6" i="26"/>
  <c r="C6" i="26" s="1"/>
  <c r="D6" i="26"/>
  <c r="A7" i="26"/>
  <c r="B7" i="26"/>
  <c r="C7" i="26" s="1"/>
  <c r="D7" i="26"/>
  <c r="A8" i="26"/>
  <c r="B8" i="26"/>
  <c r="C8" i="26" s="1"/>
  <c r="A9" i="26"/>
  <c r="B9" i="26"/>
  <c r="C9" i="26" s="1"/>
  <c r="D9" i="26"/>
  <c r="A10" i="26"/>
  <c r="B10" i="26"/>
  <c r="C10" i="26" s="1"/>
  <c r="D10" i="26"/>
  <c r="A11" i="26"/>
  <c r="B11" i="26"/>
  <c r="C11" i="26" s="1"/>
  <c r="D11" i="26"/>
  <c r="A12" i="26"/>
  <c r="B12" i="26"/>
  <c r="C12" i="26" s="1"/>
  <c r="D12" i="26"/>
  <c r="A13" i="26"/>
  <c r="B13" i="26"/>
  <c r="C13" i="26" s="1"/>
  <c r="D13" i="26"/>
  <c r="A14" i="26"/>
  <c r="B14" i="26"/>
  <c r="C14" i="26" s="1"/>
  <c r="D14" i="26"/>
  <c r="A15" i="26"/>
  <c r="B15" i="26"/>
  <c r="C15" i="26" s="1"/>
  <c r="D15" i="26"/>
  <c r="B16" i="26"/>
  <c r="C16" i="26"/>
  <c r="A17" i="26"/>
  <c r="B17" i="26"/>
  <c r="C17" i="26" s="1"/>
  <c r="A18" i="26"/>
  <c r="A19" i="26" s="1"/>
  <c r="B18" i="26"/>
  <c r="C18" i="26" s="1"/>
  <c r="A20" i="26" l="1"/>
  <c r="B19" i="26"/>
  <c r="C19" i="26" s="1"/>
  <c r="D8" i="26"/>
  <c r="D19" i="26"/>
  <c r="D18" i="26"/>
  <c r="D17" i="26"/>
  <c r="L5" i="21"/>
  <c r="L12" i="21"/>
  <c r="A21" i="26" l="1"/>
  <c r="B20" i="26"/>
  <c r="K2" i="24"/>
  <c r="G99" i="20"/>
  <c r="C20" i="26" l="1"/>
  <c r="D20" i="26"/>
  <c r="B21" i="26"/>
  <c r="A22" i="26"/>
  <c r="H14" i="24"/>
  <c r="E2" i="24"/>
  <c r="L18" i="21"/>
  <c r="N8" i="21"/>
  <c r="N5" i="21"/>
  <c r="N11" i="21"/>
  <c r="N6" i="21"/>
  <c r="N14" i="21"/>
  <c r="N16" i="21"/>
  <c r="N17" i="21"/>
  <c r="N7" i="21"/>
  <c r="N10" i="21"/>
  <c r="N13" i="21"/>
  <c r="N18" i="21"/>
  <c r="N12" i="21"/>
  <c r="N15" i="21"/>
  <c r="N9" i="21"/>
  <c r="C21" i="26" l="1"/>
  <c r="D21" i="26"/>
  <c r="A23" i="26"/>
  <c r="B22" i="26"/>
  <c r="I5" i="24"/>
  <c r="I4" i="24"/>
  <c r="I3" i="24"/>
  <c r="I2" i="24"/>
  <c r="A24" i="26" l="1"/>
  <c r="B23" i="26"/>
  <c r="C22" i="26"/>
  <c r="D22" i="26"/>
  <c r="I6" i="24"/>
  <c r="L3" i="24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2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H2" i="24"/>
  <c r="H12" i="24"/>
  <c r="H13" i="24"/>
  <c r="H4" i="24"/>
  <c r="H5" i="24"/>
  <c r="H6" i="24"/>
  <c r="H7" i="24"/>
  <c r="H8" i="24"/>
  <c r="H9" i="24"/>
  <c r="H10" i="24"/>
  <c r="H11" i="24"/>
  <c r="H3" i="24"/>
  <c r="K3" i="24"/>
  <c r="K4" i="24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81" i="24"/>
  <c r="K82" i="24"/>
  <c r="K83" i="24"/>
  <c r="K84" i="24"/>
  <c r="K85" i="24"/>
  <c r="K86" i="24"/>
  <c r="K87" i="24"/>
  <c r="K88" i="24"/>
  <c r="K89" i="24"/>
  <c r="K90" i="24"/>
  <c r="K91" i="24"/>
  <c r="K92" i="24"/>
  <c r="K93" i="24"/>
  <c r="K94" i="24"/>
  <c r="K95" i="24"/>
  <c r="K96" i="24"/>
  <c r="K97" i="24"/>
  <c r="K98" i="24"/>
  <c r="K99" i="24"/>
  <c r="K100" i="24"/>
  <c r="K101" i="24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D1" i="24"/>
  <c r="C23" i="26" l="1"/>
  <c r="D23" i="26"/>
  <c r="B24" i="26"/>
  <c r="A25" i="26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2" i="21"/>
  <c r="C5" i="20"/>
  <c r="C6" i="20"/>
  <c r="C9" i="20"/>
  <c r="C10" i="20"/>
  <c r="C13" i="20"/>
  <c r="C14" i="20"/>
  <c r="C17" i="20"/>
  <c r="C18" i="20"/>
  <c r="C21" i="20"/>
  <c r="C22" i="20"/>
  <c r="C25" i="20"/>
  <c r="C26" i="20"/>
  <c r="C29" i="20"/>
  <c r="C30" i="20"/>
  <c r="C33" i="20"/>
  <c r="C34" i="20"/>
  <c r="C37" i="20"/>
  <c r="C38" i="20"/>
  <c r="C41" i="20"/>
  <c r="C42" i="20"/>
  <c r="C45" i="20"/>
  <c r="C46" i="20"/>
  <c r="C49" i="20"/>
  <c r="C50" i="20"/>
  <c r="C53" i="20"/>
  <c r="C54" i="20"/>
  <c r="C57" i="20"/>
  <c r="C58" i="20"/>
  <c r="C61" i="20"/>
  <c r="C62" i="20"/>
  <c r="C65" i="20"/>
  <c r="C66" i="20"/>
  <c r="C69" i="20"/>
  <c r="C70" i="20"/>
  <c r="C73" i="20"/>
  <c r="C74" i="20"/>
  <c r="C77" i="20"/>
  <c r="C78" i="20"/>
  <c r="C81" i="20"/>
  <c r="C82" i="20"/>
  <c r="C85" i="20"/>
  <c r="C86" i="20"/>
  <c r="C89" i="20"/>
  <c r="C90" i="20"/>
  <c r="C93" i="20"/>
  <c r="C94" i="20"/>
  <c r="C97" i="20"/>
  <c r="C98" i="20"/>
  <c r="C101" i="20"/>
  <c r="C102" i="20"/>
  <c r="G4" i="20"/>
  <c r="C7" i="20" s="1"/>
  <c r="G3" i="20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2" i="1"/>
  <c r="B2" i="25"/>
  <c r="B25" i="26" l="1"/>
  <c r="A26" i="26"/>
  <c r="C24" i="26"/>
  <c r="D24" i="26"/>
  <c r="C100" i="20"/>
  <c r="C96" i="20"/>
  <c r="C92" i="20"/>
  <c r="C88" i="20"/>
  <c r="C84" i="20"/>
  <c r="C80" i="20"/>
  <c r="C76" i="20"/>
  <c r="C72" i="20"/>
  <c r="C68" i="20"/>
  <c r="C64" i="20"/>
  <c r="C60" i="20"/>
  <c r="C56" i="20"/>
  <c r="C52" i="20"/>
  <c r="C48" i="20"/>
  <c r="C44" i="20"/>
  <c r="C40" i="20"/>
  <c r="C36" i="20"/>
  <c r="C32" i="20"/>
  <c r="C28" i="20"/>
  <c r="C24" i="20"/>
  <c r="C20" i="20"/>
  <c r="C16" i="20"/>
  <c r="C12" i="20"/>
  <c r="C8" i="20"/>
  <c r="C4" i="20"/>
  <c r="C3" i="20"/>
  <c r="D3" i="20" s="1"/>
  <c r="C99" i="20"/>
  <c r="C95" i="20"/>
  <c r="C91" i="20"/>
  <c r="C87" i="20"/>
  <c r="C83" i="20"/>
  <c r="C79" i="20"/>
  <c r="C75" i="20"/>
  <c r="C71" i="20"/>
  <c r="C67" i="20"/>
  <c r="C63" i="20"/>
  <c r="C59" i="20"/>
  <c r="C55" i="20"/>
  <c r="C51" i="20"/>
  <c r="C47" i="20"/>
  <c r="C43" i="20"/>
  <c r="C39" i="20"/>
  <c r="C35" i="20"/>
  <c r="C31" i="20"/>
  <c r="C27" i="20"/>
  <c r="C23" i="20"/>
  <c r="C19" i="20"/>
  <c r="C15" i="20"/>
  <c r="C11" i="20"/>
  <c r="L8" i="21"/>
  <c r="L15" i="21"/>
  <c r="L7" i="21"/>
  <c r="L14" i="21"/>
  <c r="L17" i="21"/>
  <c r="L11" i="21"/>
  <c r="L16" i="21"/>
  <c r="L9" i="21"/>
  <c r="C25" i="26" l="1"/>
  <c r="D25" i="26"/>
  <c r="B26" i="26"/>
  <c r="A27" i="26"/>
  <c r="D2" i="1"/>
  <c r="E2" i="1"/>
  <c r="F2" i="1"/>
  <c r="G2" i="1"/>
  <c r="D3" i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C3" i="1"/>
  <c r="C4" i="1"/>
  <c r="C5" i="1"/>
  <c r="C6" i="1"/>
  <c r="C7" i="1"/>
  <c r="C8" i="1"/>
  <c r="C9" i="1"/>
  <c r="C10" i="1"/>
  <c r="C11" i="1"/>
  <c r="C2" i="1"/>
  <c r="C10" i="25"/>
  <c r="D10" i="25"/>
  <c r="E10" i="25"/>
  <c r="C11" i="25"/>
  <c r="D11" i="25"/>
  <c r="E11" i="25"/>
  <c r="C12" i="25"/>
  <c r="D12" i="25"/>
  <c r="E12" i="25"/>
  <c r="C13" i="25"/>
  <c r="D13" i="25"/>
  <c r="E13" i="25"/>
  <c r="B11" i="25"/>
  <c r="B12" i="25"/>
  <c r="B13" i="25"/>
  <c r="B10" i="25"/>
  <c r="B27" i="26" l="1"/>
  <c r="A28" i="26"/>
  <c r="C26" i="26"/>
  <c r="D26" i="26"/>
  <c r="D7" i="25"/>
  <c r="C2" i="25"/>
  <c r="D2" i="25"/>
  <c r="E2" i="25"/>
  <c r="C3" i="25"/>
  <c r="D3" i="25"/>
  <c r="E3" i="25"/>
  <c r="C4" i="25"/>
  <c r="D4" i="25"/>
  <c r="E4" i="25"/>
  <c r="C5" i="25"/>
  <c r="D5" i="25"/>
  <c r="E5" i="25"/>
  <c r="C6" i="25"/>
  <c r="D6" i="25"/>
  <c r="E6" i="25"/>
  <c r="C7" i="25"/>
  <c r="E7" i="25"/>
  <c r="C8" i="25"/>
  <c r="D8" i="25"/>
  <c r="E8" i="25"/>
  <c r="B3" i="25"/>
  <c r="B4" i="25"/>
  <c r="B5" i="25"/>
  <c r="B6" i="25"/>
  <c r="B7" i="25"/>
  <c r="B8" i="25"/>
  <c r="D27" i="26" l="1"/>
  <c r="C27" i="26"/>
  <c r="B28" i="26"/>
  <c r="A29" i="26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C2" i="24"/>
  <c r="B29" i="26" l="1"/>
  <c r="A30" i="26"/>
  <c r="D28" i="26"/>
  <c r="C28" i="26"/>
  <c r="A102" i="20"/>
  <c r="A102" i="21" s="1"/>
  <c r="A101" i="20"/>
  <c r="A101" i="21" s="1"/>
  <c r="A100" i="20"/>
  <c r="A100" i="21" s="1"/>
  <c r="A99" i="20"/>
  <c r="A99" i="21" s="1"/>
  <c r="A98" i="20"/>
  <c r="A98" i="21" s="1"/>
  <c r="A97" i="20"/>
  <c r="A97" i="21" s="1"/>
  <c r="A96" i="20"/>
  <c r="A96" i="21" s="1"/>
  <c r="A95" i="20"/>
  <c r="A95" i="21" s="1"/>
  <c r="A94" i="20"/>
  <c r="A94" i="21" s="1"/>
  <c r="A93" i="20"/>
  <c r="A93" i="21" s="1"/>
  <c r="A92" i="20"/>
  <c r="A92" i="21" s="1"/>
  <c r="A91" i="20"/>
  <c r="A91" i="21" s="1"/>
  <c r="A90" i="20"/>
  <c r="A90" i="21" s="1"/>
  <c r="A89" i="20"/>
  <c r="A89" i="21" s="1"/>
  <c r="A88" i="20"/>
  <c r="A88" i="21" s="1"/>
  <c r="A87" i="20"/>
  <c r="A87" i="21" s="1"/>
  <c r="A86" i="20"/>
  <c r="A86" i="21" s="1"/>
  <c r="A85" i="20"/>
  <c r="A85" i="21" s="1"/>
  <c r="A84" i="20"/>
  <c r="A84" i="21" s="1"/>
  <c r="A83" i="20"/>
  <c r="A83" i="21" s="1"/>
  <c r="A82" i="20"/>
  <c r="A82" i="21" s="1"/>
  <c r="A81" i="20"/>
  <c r="A81" i="21" s="1"/>
  <c r="A80" i="20"/>
  <c r="A80" i="21" s="1"/>
  <c r="A79" i="20"/>
  <c r="A79" i="21" s="1"/>
  <c r="A78" i="20"/>
  <c r="A78" i="21" s="1"/>
  <c r="A77" i="20"/>
  <c r="A77" i="21" s="1"/>
  <c r="A76" i="20"/>
  <c r="A76" i="21" s="1"/>
  <c r="A75" i="20"/>
  <c r="A75" i="21" s="1"/>
  <c r="A74" i="20"/>
  <c r="A74" i="21" s="1"/>
  <c r="A73" i="20"/>
  <c r="A73" i="21" s="1"/>
  <c r="A72" i="20"/>
  <c r="A72" i="21" s="1"/>
  <c r="A71" i="20"/>
  <c r="A71" i="21" s="1"/>
  <c r="A70" i="20"/>
  <c r="A70" i="21" s="1"/>
  <c r="A69" i="20"/>
  <c r="A69" i="21" s="1"/>
  <c r="A68" i="20"/>
  <c r="A68" i="21" s="1"/>
  <c r="A67" i="20"/>
  <c r="A67" i="21" s="1"/>
  <c r="A66" i="20"/>
  <c r="A66" i="21" s="1"/>
  <c r="A65" i="20"/>
  <c r="A65" i="21" s="1"/>
  <c r="A64" i="20"/>
  <c r="A64" i="21" s="1"/>
  <c r="A63" i="20"/>
  <c r="A63" i="21" s="1"/>
  <c r="A62" i="20"/>
  <c r="A62" i="21" s="1"/>
  <c r="A61" i="20"/>
  <c r="A61" i="21" s="1"/>
  <c r="A60" i="20"/>
  <c r="A60" i="21" s="1"/>
  <c r="A59" i="20"/>
  <c r="A59" i="21" s="1"/>
  <c r="A58" i="20"/>
  <c r="A58" i="21" s="1"/>
  <c r="A57" i="20"/>
  <c r="A57" i="21" s="1"/>
  <c r="A56" i="20"/>
  <c r="A56" i="21" s="1"/>
  <c r="A55" i="20"/>
  <c r="A55" i="21" s="1"/>
  <c r="A54" i="20"/>
  <c r="A54" i="21" s="1"/>
  <c r="A53" i="20"/>
  <c r="A53" i="21" s="1"/>
  <c r="A52" i="20"/>
  <c r="A52" i="21" s="1"/>
  <c r="A51" i="20"/>
  <c r="A51" i="21" s="1"/>
  <c r="A50" i="20"/>
  <c r="A50" i="21" s="1"/>
  <c r="A49" i="20"/>
  <c r="A49" i="21" s="1"/>
  <c r="A48" i="20"/>
  <c r="A48" i="21" s="1"/>
  <c r="A47" i="20"/>
  <c r="A47" i="21" s="1"/>
  <c r="A46" i="20"/>
  <c r="A46" i="21" s="1"/>
  <c r="A45" i="20"/>
  <c r="A45" i="21" s="1"/>
  <c r="A44" i="20"/>
  <c r="A44" i="21" s="1"/>
  <c r="A43" i="20"/>
  <c r="A43" i="21" s="1"/>
  <c r="A42" i="20"/>
  <c r="A42" i="21" s="1"/>
  <c r="A41" i="20"/>
  <c r="A41" i="21" s="1"/>
  <c r="A40" i="20"/>
  <c r="A40" i="21" s="1"/>
  <c r="A39" i="20"/>
  <c r="A39" i="21" s="1"/>
  <c r="A38" i="20"/>
  <c r="A38" i="21" s="1"/>
  <c r="A37" i="20"/>
  <c r="A37" i="21" s="1"/>
  <c r="A36" i="20"/>
  <c r="A36" i="21" s="1"/>
  <c r="A35" i="20"/>
  <c r="A35" i="21" s="1"/>
  <c r="A34" i="20"/>
  <c r="A34" i="21" s="1"/>
  <c r="A33" i="20"/>
  <c r="A33" i="21" s="1"/>
  <c r="A32" i="20"/>
  <c r="A32" i="21" s="1"/>
  <c r="A31" i="20"/>
  <c r="A31" i="21" s="1"/>
  <c r="A30" i="20"/>
  <c r="A30" i="21" s="1"/>
  <c r="A29" i="20"/>
  <c r="A29" i="21" s="1"/>
  <c r="A28" i="20"/>
  <c r="A28" i="21" s="1"/>
  <c r="A27" i="20"/>
  <c r="A27" i="21" s="1"/>
  <c r="A26" i="20"/>
  <c r="A26" i="21" s="1"/>
  <c r="A25" i="20"/>
  <c r="A25" i="21" s="1"/>
  <c r="A24" i="20"/>
  <c r="A24" i="21" s="1"/>
  <c r="A23" i="20"/>
  <c r="A23" i="21" s="1"/>
  <c r="A22" i="20"/>
  <c r="A22" i="21" s="1"/>
  <c r="A21" i="20"/>
  <c r="A21" i="21" s="1"/>
  <c r="A20" i="20"/>
  <c r="A20" i="21" s="1"/>
  <c r="A19" i="20"/>
  <c r="A19" i="21" s="1"/>
  <c r="A18" i="20"/>
  <c r="A18" i="21" s="1"/>
  <c r="A17" i="20"/>
  <c r="A17" i="21" s="1"/>
  <c r="A16" i="20"/>
  <c r="A16" i="21" s="1"/>
  <c r="A15" i="20"/>
  <c r="A15" i="21" s="1"/>
  <c r="A14" i="20"/>
  <c r="A14" i="21" s="1"/>
  <c r="A13" i="20"/>
  <c r="A13" i="21" s="1"/>
  <c r="A12" i="20"/>
  <c r="A12" i="21" s="1"/>
  <c r="A11" i="20"/>
  <c r="A11" i="21" s="1"/>
  <c r="A10" i="20"/>
  <c r="A10" i="21" s="1"/>
  <c r="A9" i="20"/>
  <c r="A9" i="21" s="1"/>
  <c r="A8" i="20"/>
  <c r="A8" i="21" s="1"/>
  <c r="A7" i="20"/>
  <c r="A7" i="21" s="1"/>
  <c r="A6" i="20"/>
  <c r="A6" i="21" s="1"/>
  <c r="A5" i="20"/>
  <c r="A5" i="21" s="1"/>
  <c r="A4" i="20"/>
  <c r="A4" i="21" s="1"/>
  <c r="A3" i="20"/>
  <c r="A3" i="21" s="1"/>
  <c r="B30" i="26" l="1"/>
  <c r="A31" i="26"/>
  <c r="B31" i="26" s="1"/>
  <c r="D29" i="26"/>
  <c r="C29" i="26"/>
  <c r="L10" i="21"/>
  <c r="L13" i="21"/>
  <c r="L6" i="21"/>
  <c r="C30" i="26" l="1"/>
  <c r="D30" i="26"/>
  <c r="D31" i="26"/>
  <c r="C31" i="26"/>
  <c r="D86" i="20"/>
  <c r="D78" i="20"/>
  <c r="D54" i="20"/>
  <c r="D38" i="20"/>
  <c r="D77" i="20"/>
  <c r="D69" i="20"/>
  <c r="D29" i="20"/>
  <c r="D102" i="20"/>
  <c r="D94" i="20"/>
  <c r="D70" i="20"/>
  <c r="D62" i="20"/>
  <c r="D46" i="20"/>
  <c r="D101" i="20"/>
  <c r="D93" i="20"/>
  <c r="D85" i="20"/>
  <c r="D61" i="20"/>
  <c r="D21" i="20"/>
  <c r="D53" i="20"/>
  <c r="D45" i="20"/>
  <c r="D37" i="20"/>
  <c r="D13" i="20"/>
  <c r="D100" i="20"/>
  <c r="D92" i="20"/>
  <c r="D84" i="20"/>
  <c r="D76" i="20"/>
  <c r="D68" i="20"/>
  <c r="D60" i="20"/>
  <c r="D52" i="20"/>
  <c r="D44" i="20"/>
  <c r="D36" i="20"/>
  <c r="D28" i="20"/>
  <c r="D20" i="20"/>
  <c r="D4" i="20"/>
  <c r="D12" i="20"/>
  <c r="D43" i="20"/>
  <c r="D74" i="20"/>
  <c r="D89" i="20"/>
  <c r="D14" i="20"/>
  <c r="D56" i="20"/>
  <c r="D71" i="20"/>
  <c r="D30" i="20"/>
  <c r="D99" i="20"/>
  <c r="D35" i="20"/>
  <c r="D66" i="20"/>
  <c r="D81" i="20"/>
  <c r="D9" i="20"/>
  <c r="D48" i="20"/>
  <c r="D63" i="20"/>
  <c r="D24" i="20"/>
  <c r="D91" i="20"/>
  <c r="D22" i="20"/>
  <c r="D58" i="20"/>
  <c r="D73" i="20"/>
  <c r="D6" i="20"/>
  <c r="D40" i="20"/>
  <c r="D55" i="20"/>
  <c r="D18" i="20"/>
  <c r="D11" i="20"/>
  <c r="D83" i="20"/>
  <c r="D16" i="20"/>
  <c r="D50" i="20"/>
  <c r="D65" i="20"/>
  <c r="D96" i="20"/>
  <c r="D33" i="20"/>
  <c r="D47" i="20"/>
  <c r="D75" i="20"/>
  <c r="D10" i="20"/>
  <c r="D42" i="20"/>
  <c r="D57" i="20"/>
  <c r="D88" i="20"/>
  <c r="D26" i="20"/>
  <c r="D39" i="20"/>
  <c r="D5" i="20"/>
  <c r="D23" i="20"/>
  <c r="D67" i="20"/>
  <c r="D98" i="20"/>
  <c r="D34" i="20"/>
  <c r="D49" i="20"/>
  <c r="D80" i="20"/>
  <c r="D95" i="20"/>
  <c r="D32" i="20"/>
  <c r="D31" i="20"/>
  <c r="D17" i="20"/>
  <c r="D59" i="20"/>
  <c r="D90" i="20"/>
  <c r="D15" i="20"/>
  <c r="D41" i="20"/>
  <c r="D72" i="20"/>
  <c r="D87" i="20"/>
  <c r="D19" i="20"/>
  <c r="D25" i="20"/>
  <c r="D7" i="20"/>
  <c r="D51" i="20"/>
  <c r="D82" i="20"/>
  <c r="D97" i="20"/>
  <c r="D27" i="20"/>
  <c r="D64" i="20"/>
  <c r="D79" i="20"/>
  <c r="D8" i="20"/>
  <c r="G5" i="20" l="1"/>
  <c r="G6" i="20" s="1"/>
  <c r="G7" i="20" s="1"/>
  <c r="G8" i="20" s="1"/>
  <c r="E10" i="4" l="1"/>
  <c r="E9" i="4"/>
  <c r="E8" i="4"/>
  <c r="E2" i="4" l="1"/>
  <c r="D2" i="4"/>
  <c r="G2" i="4"/>
  <c r="H2" i="4" l="1"/>
  <c r="I2" i="4" s="1"/>
  <c r="E11" i="4" s="1"/>
</calcChain>
</file>

<file path=xl/sharedStrings.xml><?xml version="1.0" encoding="utf-8"?>
<sst xmlns="http://schemas.openxmlformats.org/spreadsheetml/2006/main" count="84" uniqueCount="78">
  <si>
    <t>Mean</t>
  </si>
  <si>
    <t>Median</t>
  </si>
  <si>
    <t>Mode</t>
  </si>
  <si>
    <t>Max</t>
  </si>
  <si>
    <t>Min</t>
  </si>
  <si>
    <t xml:space="preserve">Drop Top and Bottom </t>
  </si>
  <si>
    <t>Count</t>
  </si>
  <si>
    <t>Round Up</t>
  </si>
  <si>
    <t>Average Static</t>
  </si>
  <si>
    <t>Average Dynamic OFFSET</t>
  </si>
  <si>
    <t>Column1</t>
  </si>
  <si>
    <t>Rank</t>
  </si>
  <si>
    <t>Standard Error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</si>
  <si>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</si>
  <si>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</si>
  <si>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</si>
  <si>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</si>
  <si>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</si>
  <si>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</si>
  <si>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</si>
  <si>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</si>
  <si>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Y</t>
  </si>
  <si>
    <t>X</t>
  </si>
  <si>
    <t>K</t>
  </si>
  <si>
    <t>1. ROWS function</t>
  </si>
  <si>
    <t>2. Colums Function</t>
  </si>
  <si>
    <t>3. Index Function</t>
  </si>
  <si>
    <t>4. Match Function</t>
  </si>
  <si>
    <t>How to compute Mean and StdDev when all data is available and when group data is available</t>
  </si>
  <si>
    <t>X-Xbar</t>
  </si>
  <si>
    <r>
      <t>(X-Xbar)</t>
    </r>
    <r>
      <rPr>
        <shadow/>
        <vertAlign val="superscript"/>
        <sz val="24"/>
        <rFont val="Book Antiqua"/>
        <family val="1"/>
      </rPr>
      <t>2</t>
    </r>
  </si>
  <si>
    <t>Count=</t>
  </si>
  <si>
    <t>Average=</t>
  </si>
  <si>
    <t>SUM(X-Xbar)2=</t>
  </si>
  <si>
    <t>StdDev</t>
  </si>
  <si>
    <t>CV</t>
  </si>
  <si>
    <t>`</t>
  </si>
  <si>
    <t>Rows</t>
  </si>
  <si>
    <t>Columns</t>
  </si>
  <si>
    <t>Grade</t>
  </si>
  <si>
    <t>%</t>
  </si>
  <si>
    <t>F</t>
  </si>
  <si>
    <t>D</t>
  </si>
  <si>
    <t>C</t>
  </si>
  <si>
    <t>B</t>
  </si>
  <si>
    <t>A</t>
  </si>
  <si>
    <t>Large</t>
  </si>
  <si>
    <t>E</t>
  </si>
  <si>
    <t>G</t>
  </si>
  <si>
    <t>H</t>
  </si>
  <si>
    <t xml:space="preserve">I </t>
  </si>
  <si>
    <t>J</t>
  </si>
  <si>
    <t>L</t>
  </si>
  <si>
    <t>M</t>
  </si>
  <si>
    <t>N</t>
  </si>
  <si>
    <t>O</t>
  </si>
  <si>
    <t>P</t>
  </si>
  <si>
    <t>Q</t>
  </si>
  <si>
    <t>R</t>
  </si>
  <si>
    <t>S</t>
  </si>
  <si>
    <t xml:space="preserve">T </t>
  </si>
  <si>
    <t>U</t>
  </si>
  <si>
    <t>V</t>
  </si>
  <si>
    <t>W</t>
  </si>
  <si>
    <t>Z</t>
  </si>
  <si>
    <t>Percentile</t>
  </si>
  <si>
    <t>Quartile</t>
  </si>
  <si>
    <t>Dynamic</t>
  </si>
  <si>
    <t>We have a culomn of the rent of 50 random properies (Sown in the yellow column). How can we turn them into a table shown in the grean area</t>
  </si>
  <si>
    <r>
      <t>VAR= SUM(X-Xbar)</t>
    </r>
    <r>
      <rPr>
        <vertAlign val="superscript"/>
        <sz val="24"/>
        <color theme="1"/>
        <rFont val="Book Antiqua"/>
        <family val="1"/>
      </rPr>
      <t>2</t>
    </r>
    <r>
      <rPr>
        <sz val="24"/>
        <color theme="1"/>
        <rFont val="Book Antiqua"/>
        <family val="1"/>
      </rPr>
      <t>/(n-1)=</t>
    </r>
  </si>
  <si>
    <t>Name</t>
  </si>
  <si>
    <t>Small</t>
  </si>
  <si>
    <t>Point</t>
  </si>
  <si>
    <t>Percent</t>
  </si>
  <si>
    <t xml:space="preserve">How to compute Mean and StdDev when sample data is available </t>
  </si>
  <si>
    <t>C.V,</t>
  </si>
  <si>
    <t>VTM</t>
  </si>
  <si>
    <t>First Try the example using fixed data, the randomize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</si>
</sst>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24"/>
      <color theme="1"/>
      <name val="Book Antiqua"/>
      <family val="1"/>
    </font>
    <font>
      <shadow/>
      <sz val="24"/>
      <name val="Book Antiqua"/>
      <family val="1"/>
    </font>
    <font>
      <shadow/>
      <vertAlign val="superscript"/>
      <sz val="24"/>
      <name val="Book Antiqua"/>
      <family val="1"/>
    </font>
    <font>
      <b/>
      <sz val="24"/>
      <color rgb="FFFF0000"/>
      <name val="Book Antiqua"/>
      <family val="1"/>
    </font>
    <font>
      <vertAlign val="superscript"/>
      <sz val="24"/>
      <color theme="1"/>
      <name val="Book Antiqua"/>
      <family val="1"/>
    </font>
    <font>
      <sz val="22"/>
      <color theme="1"/>
      <name val="Book Antiqua"/>
      <family val="1"/>
    </font>
    <font>
      <shadow/>
      <sz val="24"/>
      <color theme="0"/>
      <name val="Book Antiqua"/>
      <family val="1"/>
    </font>
    <font>
      <shadow/>
      <sz val="24"/>
      <color rgb="FFFF0000"/>
      <name val="Book Antiqua"/>
      <family val="1"/>
    </font>
    <font>
      <sz val="24"/>
      <color theme="0"/>
      <name val="Book Antiqua"/>
      <family val="1"/>
    </font>
    <font>
      <b/>
      <sz val="24"/>
      <color theme="0"/>
      <name val="Book Antiqua"/>
      <family val="1"/>
    </font>
    <font>
      <b/>
      <shadow/>
      <sz val="24"/>
      <color theme="0"/>
      <name val="Book Antiqua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7" borderId="6">
      <alignment wrapText="1"/>
    </xf>
    <xf numFmtId="0" fontId="5" fillId="7" borderId="6">
      <alignment horizontal="centerContinuous" wrapText="1"/>
    </xf>
    <xf numFmtId="44" fontId="6" fillId="0" borderId="0" applyFont="0" applyFill="0" applyBorder="0" applyAlignment="0" applyProtection="0"/>
    <xf numFmtId="165" fontId="7" fillId="0" borderId="0"/>
    <xf numFmtId="166" fontId="8" fillId="0" borderId="0" applyFont="0" applyFill="0" applyBorder="0" applyProtection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3" fillId="0" borderId="0" applyFont="0" applyFill="0" applyBorder="0" applyAlignment="0" applyProtection="0"/>
    <xf numFmtId="167" fontId="10" fillId="8" borderId="7">
      <alignment horizontal="left" indent="2"/>
    </xf>
    <xf numFmtId="0" fontId="6" fillId="9" borderId="6">
      <alignment horizontal="centerContinuous" wrapText="1"/>
    </xf>
    <xf numFmtId="0" fontId="6" fillId="0" borderId="0">
      <alignment wrapText="1"/>
    </xf>
    <xf numFmtId="0" fontId="6" fillId="10" borderId="6">
      <alignment horizontal="centerContinuous" wrapText="1"/>
    </xf>
    <xf numFmtId="0" fontId="3" fillId="0" borderId="0"/>
    <xf numFmtId="0" fontId="4" fillId="5" borderId="6">
      <alignment wrapText="1"/>
    </xf>
    <xf numFmtId="0" fontId="12" fillId="6" borderId="6">
      <alignment horizontal="centerContinuous" wrapText="1"/>
    </xf>
    <xf numFmtId="0" fontId="6" fillId="4" borderId="6" applyFont="0">
      <alignment horizontal="centerContinuous" wrapText="1"/>
    </xf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0" borderId="0" xfId="0" applyFont="1" applyAlignment="1">
      <alignment horizontal="left"/>
    </xf>
    <xf numFmtId="0" fontId="11" fillId="0" borderId="0" xfId="0" applyFont="1"/>
    <xf numFmtId="0" fontId="2" fillId="11" borderId="0" xfId="0" applyFont="1" applyFill="1"/>
    <xf numFmtId="0" fontId="14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readingOrder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right" vertical="center" readingOrder="1"/>
    </xf>
    <xf numFmtId="0" fontId="15" fillId="0" borderId="0" xfId="0" applyFont="1"/>
    <xf numFmtId="0" fontId="16" fillId="0" borderId="0" xfId="0" applyFont="1" applyBorder="1" applyAlignment="1">
      <alignment horizontal="left" vertical="center" readingOrder="1"/>
    </xf>
    <xf numFmtId="0" fontId="15" fillId="0" borderId="0" xfId="0" applyFont="1" applyAlignment="1">
      <alignment horizontal="left" readingOrder="1"/>
    </xf>
    <xf numFmtId="0" fontId="1" fillId="4" borderId="5" xfId="13" applyFont="1" applyFill="1" applyBorder="1" applyAlignment="1">
      <alignment horizontal="center"/>
    </xf>
    <xf numFmtId="0" fontId="1" fillId="4" borderId="12" xfId="13" applyFont="1" applyFill="1" applyBorder="1" applyAlignment="1">
      <alignment horizontal="center"/>
    </xf>
    <xf numFmtId="0" fontId="1" fillId="4" borderId="13" xfId="13" applyFont="1" applyFill="1" applyBorder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0" fillId="0" borderId="0" xfId="0" applyAlignment="1">
      <alignment horizontal="right"/>
    </xf>
    <xf numFmtId="0" fontId="0" fillId="12" borderId="0" xfId="0" applyFill="1" applyAlignment="1">
      <alignment horizontal="center"/>
    </xf>
    <xf numFmtId="0" fontId="21" fillId="13" borderId="8" xfId="0" applyFont="1" applyFill="1" applyBorder="1" applyAlignment="1">
      <alignment horizontal="center" vertical="center" readingOrder="1"/>
    </xf>
    <xf numFmtId="0" fontId="21" fillId="13" borderId="0" xfId="0" applyFont="1" applyFill="1" applyBorder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readingOrder="1"/>
    </xf>
    <xf numFmtId="0" fontId="15" fillId="4" borderId="0" xfId="0" applyFont="1" applyFill="1" applyAlignment="1">
      <alignment horizontal="center"/>
    </xf>
    <xf numFmtId="0" fontId="15" fillId="15" borderId="0" xfId="0" applyFont="1" applyFill="1" applyAlignment="1">
      <alignment horizontal="center"/>
    </xf>
    <xf numFmtId="0" fontId="15" fillId="16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23" fillId="17" borderId="14" xfId="0" applyFont="1" applyFill="1" applyBorder="1" applyAlignment="1">
      <alignment horizontal="center"/>
    </xf>
    <xf numFmtId="0" fontId="23" fillId="17" borderId="15" xfId="0" applyFont="1" applyFill="1" applyBorder="1" applyAlignment="1">
      <alignment horizontal="center"/>
    </xf>
    <xf numFmtId="0" fontId="23" fillId="17" borderId="16" xfId="0" applyFont="1" applyFill="1" applyBorder="1" applyAlignment="1">
      <alignment horizontal="center"/>
    </xf>
    <xf numFmtId="0" fontId="24" fillId="18" borderId="1" xfId="0" applyFont="1" applyFill="1" applyBorder="1" applyAlignment="1">
      <alignment horizontal="center"/>
    </xf>
    <xf numFmtId="0" fontId="24" fillId="18" borderId="2" xfId="0" applyFont="1" applyFill="1" applyBorder="1" applyAlignment="1">
      <alignment horizontal="center"/>
    </xf>
    <xf numFmtId="0" fontId="13" fillId="18" borderId="2" xfId="0" applyFont="1" applyFill="1" applyBorder="1"/>
    <xf numFmtId="0" fontId="25" fillId="18" borderId="3" xfId="0" applyFont="1" applyFill="1" applyBorder="1" applyAlignment="1">
      <alignment horizontal="center" vertical="center" readingOrder="1"/>
    </xf>
    <xf numFmtId="0" fontId="15" fillId="14" borderId="8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4" xfId="0" applyNumberFormat="1" applyBorder="1"/>
    <xf numFmtId="164" fontId="15" fillId="0" borderId="5" xfId="0" applyNumberFormat="1" applyFont="1" applyBorder="1" applyAlignment="1">
      <alignment horizontal="center"/>
    </xf>
    <xf numFmtId="164" fontId="15" fillId="14" borderId="12" xfId="0" applyNumberFormat="1" applyFont="1" applyFill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2" fontId="15" fillId="14" borderId="12" xfId="0" applyNumberFormat="1" applyFont="1" applyFill="1" applyBorder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164" fontId="20" fillId="3" borderId="5" xfId="0" applyNumberFormat="1" applyFont="1" applyFill="1" applyBorder="1" applyAlignment="1">
      <alignment horizontal="center"/>
    </xf>
    <xf numFmtId="164" fontId="20" fillId="14" borderId="12" xfId="0" applyNumberFormat="1" applyFont="1" applyFill="1" applyBorder="1" applyAlignment="1">
      <alignment horizontal="center"/>
    </xf>
    <xf numFmtId="1" fontId="20" fillId="3" borderId="12" xfId="0" applyNumberFormat="1" applyFont="1" applyFill="1" applyBorder="1" applyAlignment="1">
      <alignment horizontal="center"/>
    </xf>
    <xf numFmtId="164" fontId="20" fillId="3" borderId="12" xfId="0" applyNumberFormat="1" applyFont="1" applyFill="1" applyBorder="1" applyAlignment="1">
      <alignment horizontal="center"/>
    </xf>
    <xf numFmtId="2" fontId="20" fillId="14" borderId="12" xfId="0" applyNumberFormat="1" applyFont="1" applyFill="1" applyBorder="1" applyAlignment="1">
      <alignment horizontal="center"/>
    </xf>
    <xf numFmtId="1" fontId="20" fillId="3" borderId="13" xfId="0" applyNumberFormat="1" applyFont="1" applyFill="1" applyBorder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 indent="1"/>
    </xf>
  </cellXfs>
  <cellStyles count="17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SKewKurt!$C$1:$C$31</c:f>
              <c:numCache>
                <c:formatCode>General</c:formatCode>
                <c:ptCount val="31"/>
                <c:pt idx="0">
                  <c:v>3.2954565607958668E-2</c:v>
                </c:pt>
                <c:pt idx="1">
                  <c:v>3.5276967721986643E-2</c:v>
                </c:pt>
                <c:pt idx="2">
                  <c:v>3.905531282245709E-2</c:v>
                </c:pt>
                <c:pt idx="3">
                  <c:v>4.4929686863228617E-2</c:v>
                </c:pt>
                <c:pt idx="4">
                  <c:v>5.3649728564154328E-2</c:v>
                </c:pt>
                <c:pt idx="5">
                  <c:v>6.5993977675458754E-2</c:v>
                </c:pt>
                <c:pt idx="6">
                  <c:v>8.2633438867262848E-2</c:v>
                </c:pt>
                <c:pt idx="7">
                  <c:v>0.1039472231196371</c:v>
                </c:pt>
                <c:pt idx="8">
                  <c:v>0.12981831042382999</c:v>
                </c:pt>
                <c:pt idx="9">
                  <c:v>0.15945736998880872</c:v>
                </c:pt>
                <c:pt idx="10">
                  <c:v>0.19131381634609562</c:v>
                </c:pt>
                <c:pt idx="11">
                  <c:v>0.22312770184098857</c:v>
                </c:pt>
                <c:pt idx="12">
                  <c:v>0.25214973526119983</c:v>
                </c:pt>
                <c:pt idx="13">
                  <c:v>0.27551342686888225</c:v>
                </c:pt>
                <c:pt idx="14">
                  <c:v>0.29069512931697061</c:v>
                </c:pt>
                <c:pt idx="15">
                  <c:v>0.29596152026762179</c:v>
                </c:pt>
                <c:pt idx="16">
                  <c:v>0.29069512931697061</c:v>
                </c:pt>
                <c:pt idx="17">
                  <c:v>0.27551342686888225</c:v>
                </c:pt>
                <c:pt idx="18">
                  <c:v>0.25214973526119977</c:v>
                </c:pt>
                <c:pt idx="19">
                  <c:v>0.22312770184098848</c:v>
                </c:pt>
                <c:pt idx="20">
                  <c:v>0.19131381634609557</c:v>
                </c:pt>
                <c:pt idx="21">
                  <c:v>0.15945736998880863</c:v>
                </c:pt>
                <c:pt idx="22">
                  <c:v>0.12981831042382991</c:v>
                </c:pt>
                <c:pt idx="23">
                  <c:v>0.10394722311963706</c:v>
                </c:pt>
                <c:pt idx="24">
                  <c:v>8.2633438867262793E-2</c:v>
                </c:pt>
                <c:pt idx="25">
                  <c:v>6.5993977675458726E-2</c:v>
                </c:pt>
                <c:pt idx="26">
                  <c:v>5.36497285641543E-2</c:v>
                </c:pt>
                <c:pt idx="27">
                  <c:v>4.4929686863228596E-2</c:v>
                </c:pt>
                <c:pt idx="28">
                  <c:v>3.9055312822457076E-2</c:v>
                </c:pt>
                <c:pt idx="29">
                  <c:v>3.5276967721986636E-2</c:v>
                </c:pt>
                <c:pt idx="30">
                  <c:v>3.2954565607958668E-2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69120"/>
        <c:axId val="611255304"/>
      </c:scatterChart>
      <c:valAx>
        <c:axId val="107369120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55304"/>
        <c:crosses val="autoZero"/>
        <c:crossBetween val="midCat"/>
      </c:valAx>
      <c:valAx>
        <c:axId val="6112553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736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SKewKurt!$E$1:$E$31</c:f>
              <c:numCache>
                <c:formatCode>General</c:formatCode>
                <c:ptCount val="31"/>
                <c:pt idx="0">
                  <c:v>1.1307787975685663E-3</c:v>
                </c:pt>
                <c:pt idx="1">
                  <c:v>2.0896875744131739E-3</c:v>
                </c:pt>
                <c:pt idx="2">
                  <c:v>3.732421715807155E-3</c:v>
                </c:pt>
                <c:pt idx="3">
                  <c:v>6.4499259720420879E-3</c:v>
                </c:pt>
                <c:pt idx="4">
                  <c:v>1.0798193302637623E-2</c:v>
                </c:pt>
                <c:pt idx="5">
                  <c:v>1.7544479622420943E-2</c:v>
                </c:pt>
                <c:pt idx="6">
                  <c:v>2.773020866986391E-2</c:v>
                </c:pt>
                <c:pt idx="7">
                  <c:v>4.2779275895927137E-2</c:v>
                </c:pt>
                <c:pt idx="8">
                  <c:v>6.4728684994404359E-2</c:v>
                </c:pt>
                <c:pt idx="9">
                  <c:v>9.6788289807657385E-2</c:v>
                </c:pt>
                <c:pt idx="10">
                  <c:v>0.14484577638074142</c:v>
                </c:pt>
                <c:pt idx="11">
                  <c:v>0.22214973526119985</c:v>
                </c:pt>
                <c:pt idx="12">
                  <c:v>0.36827014030332361</c:v>
                </c:pt>
                <c:pt idx="13">
                  <c:v>0.6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0.6</c:v>
                </c:pt>
                <c:pt idx="18">
                  <c:v>0.36827014030332317</c:v>
                </c:pt>
                <c:pt idx="19">
                  <c:v>0.22214973526119969</c:v>
                </c:pt>
                <c:pt idx="20">
                  <c:v>0.14484577638074131</c:v>
                </c:pt>
                <c:pt idx="21">
                  <c:v>9.6788289807657302E-2</c:v>
                </c:pt>
                <c:pt idx="22">
                  <c:v>6.472868499440429E-2</c:v>
                </c:pt>
                <c:pt idx="23">
                  <c:v>4.2779275895927088E-2</c:v>
                </c:pt>
                <c:pt idx="24">
                  <c:v>2.7730208669863886E-2</c:v>
                </c:pt>
                <c:pt idx="25">
                  <c:v>1.7544479622420922E-2</c:v>
                </c:pt>
                <c:pt idx="26">
                  <c:v>1.0798193302637612E-2</c:v>
                </c:pt>
                <c:pt idx="27">
                  <c:v>6.4499259720420827E-3</c:v>
                </c:pt>
                <c:pt idx="28">
                  <c:v>3.7324217158071485E-3</c:v>
                </c:pt>
                <c:pt idx="29">
                  <c:v>2.08968757441317E-3</c:v>
                </c:pt>
                <c:pt idx="30">
                  <c:v>1.1307787975685644E-3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56088"/>
        <c:axId val="611256480"/>
      </c:scatterChart>
      <c:valAx>
        <c:axId val="611256088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56480"/>
        <c:crosses val="autoZero"/>
        <c:crossBetween val="midCat"/>
      </c:valAx>
      <c:valAx>
        <c:axId val="611256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1256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SKewKurt!$W$1:$W$31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0.4</c:v>
                </c:pt>
                <c:pt idx="17">
                  <c:v>0.8</c:v>
                </c:pt>
                <c:pt idx="18">
                  <c:v>1.2000000000000002</c:v>
                </c:pt>
                <c:pt idx="19">
                  <c:v>1.6</c:v>
                </c:pt>
                <c:pt idx="20">
                  <c:v>2</c:v>
                </c:pt>
                <c:pt idx="21">
                  <c:v>2.4</c:v>
                </c:pt>
                <c:pt idx="22">
                  <c:v>2.8</c:v>
                </c:pt>
                <c:pt idx="23">
                  <c:v>3.1999999999999997</c:v>
                </c:pt>
                <c:pt idx="24">
                  <c:v>3.5999999999999996</c:v>
                </c:pt>
                <c:pt idx="25">
                  <c:v>3.9999999999999996</c:v>
                </c:pt>
                <c:pt idx="26">
                  <c:v>4.3999999999999995</c:v>
                </c:pt>
                <c:pt idx="27">
                  <c:v>4.8</c:v>
                </c:pt>
                <c:pt idx="28">
                  <c:v>5.2</c:v>
                </c:pt>
                <c:pt idx="29">
                  <c:v>5.6000000000000005</c:v>
                </c:pt>
                <c:pt idx="30">
                  <c:v>6.0000000000000009</c:v>
                </c:pt>
              </c:numCache>
            </c:numRef>
          </c:xVal>
          <c:yVal>
            <c:numRef>
              <c:f>SKewKurt!$X$1:$X$31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57264"/>
        <c:axId val="611257656"/>
      </c:scatterChart>
      <c:valAx>
        <c:axId val="611257264"/>
        <c:scaling>
          <c:orientation val="minMax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57656"/>
        <c:crosses val="autoZero"/>
        <c:crossBetween val="midCat"/>
      </c:valAx>
      <c:valAx>
        <c:axId val="6112576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125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SKewKurt!$Y$1:$Y$31</c:f>
              <c:numCache>
                <c:formatCode>General</c:formatCode>
                <c:ptCount val="31"/>
                <c:pt idx="0">
                  <c:v>-9</c:v>
                </c:pt>
                <c:pt idx="1">
                  <c:v>-8.3999999999999986</c:v>
                </c:pt>
                <c:pt idx="2">
                  <c:v>-7.7999999999999989</c:v>
                </c:pt>
                <c:pt idx="3">
                  <c:v>-7.1999999999999984</c:v>
                </c:pt>
                <c:pt idx="4">
                  <c:v>-6.5999999999999979</c:v>
                </c:pt>
                <c:pt idx="5">
                  <c:v>-5.9999999999999982</c:v>
                </c:pt>
                <c:pt idx="6">
                  <c:v>-5.3999999999999986</c:v>
                </c:pt>
                <c:pt idx="7">
                  <c:v>-4.799999999999998</c:v>
                </c:pt>
                <c:pt idx="8">
                  <c:v>-4.1999999999999984</c:v>
                </c:pt>
                <c:pt idx="9">
                  <c:v>-3.5999999999999988</c:v>
                </c:pt>
                <c:pt idx="10">
                  <c:v>-2.9999999999999987</c:v>
                </c:pt>
                <c:pt idx="11">
                  <c:v>-2.3999999999999986</c:v>
                </c:pt>
                <c:pt idx="12">
                  <c:v>-1.7999999999999989</c:v>
                </c:pt>
                <c:pt idx="13">
                  <c:v>-1.1999999999999988</c:v>
                </c:pt>
                <c:pt idx="14">
                  <c:v>-0.59999999999999887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SKewKurt!$Z$1:$Z$31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SKewKurt!$A$1:$A$31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SKewKurt!$B$1:$B$31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58440"/>
        <c:axId val="611258832"/>
      </c:scatterChart>
      <c:valAx>
        <c:axId val="611258440"/>
        <c:scaling>
          <c:orientation val="minMax"/>
          <c:max val="3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58832"/>
        <c:crosses val="autoZero"/>
        <c:crossBetween val="midCat"/>
      </c:valAx>
      <c:valAx>
        <c:axId val="611258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1258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</xdr:row>
      <xdr:rowOff>119062</xdr:rowOff>
    </xdr:from>
    <xdr:to>
      <xdr:col>13</xdr:col>
      <xdr:colOff>219075</xdr:colOff>
      <xdr:row>17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2</xdr:row>
      <xdr:rowOff>76200</xdr:rowOff>
    </xdr:from>
    <xdr:to>
      <xdr:col>20</xdr:col>
      <xdr:colOff>438150</xdr:colOff>
      <xdr:row>16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504825</xdr:colOff>
      <xdr:row>18</xdr:row>
      <xdr:rowOff>166687</xdr:rowOff>
    </xdr:from>
    <xdr:to>
      <xdr:col>13</xdr:col>
      <xdr:colOff>200025</xdr:colOff>
      <xdr:row>33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342900</xdr:colOff>
      <xdr:row>18</xdr:row>
      <xdr:rowOff>157162</xdr:rowOff>
    </xdr:from>
    <xdr:to>
      <xdr:col>21</xdr:col>
      <xdr:colOff>38100</xdr:colOff>
      <xdr:row>33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02"/>
  <sheetViews>
    <sheetView topLeftCell="B1" zoomScale="87" zoomScaleNormal="87" workbookViewId="0">
      <selection activeCell="G99" sqref="G99"/>
    </sheetView>
  </sheetViews>
  <sheetFormatPr defaultRowHeight="37.5" customHeight="1" x14ac:dyDescent="0.25"/>
  <cols>
    <col min="1" max="1" width="13.42578125" hidden="1" customWidth="1"/>
    <col min="2" max="2" width="13.42578125" customWidth="1"/>
    <col min="3" max="3" width="16.5703125" bestFit="1" customWidth="1"/>
    <col min="4" max="4" width="22" bestFit="1" customWidth="1"/>
    <col min="5" max="5" width="23" customWidth="1"/>
    <col min="6" max="6" width="36.28515625" bestFit="1" customWidth="1"/>
    <col min="7" max="7" width="15.140625" customWidth="1"/>
  </cols>
  <sheetData>
    <row r="1" spans="1:7" ht="37.5" customHeight="1" thickBot="1" x14ac:dyDescent="0.55000000000000004">
      <c r="B1" s="11" t="s">
        <v>74</v>
      </c>
      <c r="C1" s="11"/>
      <c r="D1" s="11"/>
      <c r="E1" s="11"/>
      <c r="F1" s="11"/>
      <c r="G1" s="11"/>
    </row>
    <row r="2" spans="1:7" ht="37.5" customHeight="1" x14ac:dyDescent="0.25">
      <c r="A2" s="31" t="s">
        <v>22</v>
      </c>
      <c r="B2" s="13" t="s">
        <v>22</v>
      </c>
      <c r="C2" s="12" t="s">
        <v>29</v>
      </c>
      <c r="D2" s="12" t="s">
        <v>30</v>
      </c>
      <c r="E2" s="12"/>
      <c r="F2" s="12"/>
      <c r="G2" s="12"/>
    </row>
    <row r="3" spans="1:7" ht="37.5" customHeight="1" x14ac:dyDescent="0.45">
      <c r="A3" s="32">
        <f ca="1">ROUND(CHOOSE(RANDBETWEEN(1,2),_xlfn.NORM.INV(RAND(),85,5),_xlfn.NORM.INV(RAND(),65,5)),0)</f>
        <v>84</v>
      </c>
      <c r="B3" s="13">
        <v>81</v>
      </c>
      <c r="C3" s="13">
        <f>B3-$G$4</f>
        <v>7.0900000000000034</v>
      </c>
      <c r="D3" s="13">
        <f>C3^2</f>
        <v>50.268100000000047</v>
      </c>
      <c r="E3" s="13"/>
      <c r="F3" s="14" t="s">
        <v>31</v>
      </c>
      <c r="G3" s="15">
        <f>COUNT($B$3:$B$102)</f>
        <v>100</v>
      </c>
    </row>
    <row r="4" spans="1:7" ht="37.5" customHeight="1" x14ac:dyDescent="0.45">
      <c r="A4" s="32">
        <f t="shared" ref="A4:A67" ca="1" si="0">ROUND(CHOOSE(RANDBETWEEN(1,2),_xlfn.NORM.INV(RAND(),85,5),_xlfn.NORM.INV(RAND(),65,5)),0)</f>
        <v>57</v>
      </c>
      <c r="B4" s="13">
        <v>85</v>
      </c>
      <c r="C4" s="13">
        <f t="shared" ref="C4:C67" si="1">B4-$G$4</f>
        <v>11.090000000000003</v>
      </c>
      <c r="D4" s="13">
        <f t="shared" ref="D4:D67" si="2">C4^2</f>
        <v>122.98810000000007</v>
      </c>
      <c r="E4" s="13"/>
      <c r="F4" s="14" t="s">
        <v>32</v>
      </c>
      <c r="G4" s="15">
        <f>AVERAGE($B$3:$B$102)</f>
        <v>73.91</v>
      </c>
    </row>
    <row r="5" spans="1:7" ht="37.5" customHeight="1" x14ac:dyDescent="0.5">
      <c r="A5" s="32">
        <f t="shared" ca="1" si="0"/>
        <v>59</v>
      </c>
      <c r="B5" s="13">
        <v>68</v>
      </c>
      <c r="C5" s="13">
        <f t="shared" si="1"/>
        <v>-5.9099999999999966</v>
      </c>
      <c r="D5" s="13">
        <f t="shared" si="2"/>
        <v>34.928099999999958</v>
      </c>
      <c r="E5" s="22"/>
      <c r="F5" s="16" t="s">
        <v>33</v>
      </c>
      <c r="G5" s="17">
        <f>SUM(D3:D102)</f>
        <v>11704.190000000008</v>
      </c>
    </row>
    <row r="6" spans="1:7" ht="37.5" customHeight="1" x14ac:dyDescent="0.5">
      <c r="A6" s="32">
        <f t="shared" ca="1" si="0"/>
        <v>74</v>
      </c>
      <c r="B6" s="13">
        <v>64</v>
      </c>
      <c r="C6" s="13">
        <f t="shared" si="1"/>
        <v>-9.9099999999999966</v>
      </c>
      <c r="D6" s="13">
        <f t="shared" si="2"/>
        <v>98.208099999999931</v>
      </c>
      <c r="E6" s="23" t="s">
        <v>69</v>
      </c>
      <c r="F6" s="29"/>
      <c r="G6" s="18">
        <f>G5/(G3-1)</f>
        <v>118.2241414141415</v>
      </c>
    </row>
    <row r="7" spans="1:7" ht="37.5" customHeight="1" x14ac:dyDescent="0.45">
      <c r="A7" s="32">
        <f t="shared" ca="1" si="0"/>
        <v>82</v>
      </c>
      <c r="B7" s="13">
        <v>68</v>
      </c>
      <c r="C7" s="13">
        <f t="shared" si="1"/>
        <v>-5.9099999999999966</v>
      </c>
      <c r="D7" s="13">
        <f t="shared" si="2"/>
        <v>34.928099999999958</v>
      </c>
      <c r="E7" s="13"/>
      <c r="F7" s="14" t="s">
        <v>34</v>
      </c>
      <c r="G7" s="19">
        <f>SQRT(G6)</f>
        <v>10.873092541413483</v>
      </c>
    </row>
    <row r="8" spans="1:7" ht="37.5" customHeight="1" x14ac:dyDescent="0.5">
      <c r="A8" s="32">
        <f t="shared" ca="1" si="0"/>
        <v>61</v>
      </c>
      <c r="B8" s="13">
        <v>58</v>
      </c>
      <c r="C8" s="13">
        <f t="shared" si="1"/>
        <v>-15.909999999999997</v>
      </c>
      <c r="D8" s="13">
        <f t="shared" si="2"/>
        <v>253.1280999999999</v>
      </c>
      <c r="E8" s="13"/>
      <c r="F8" s="34" t="s">
        <v>35</v>
      </c>
      <c r="G8" s="17">
        <f>G7/G4</f>
        <v>0.14711260372633586</v>
      </c>
    </row>
    <row r="9" spans="1:7" ht="37.5" hidden="1" customHeight="1" x14ac:dyDescent="0.5">
      <c r="A9" s="32">
        <f t="shared" ca="1" si="0"/>
        <v>71</v>
      </c>
      <c r="B9" s="13">
        <v>64</v>
      </c>
      <c r="C9" s="13">
        <f t="shared" si="1"/>
        <v>-9.9099999999999966</v>
      </c>
      <c r="D9" s="13">
        <f t="shared" si="2"/>
        <v>98.208099999999931</v>
      </c>
      <c r="E9" s="13"/>
      <c r="F9" s="20"/>
      <c r="G9" s="17"/>
    </row>
    <row r="10" spans="1:7" ht="37.5" hidden="1" customHeight="1" x14ac:dyDescent="0.25">
      <c r="A10" s="32">
        <f t="shared" ca="1" si="0"/>
        <v>69</v>
      </c>
      <c r="B10" s="13">
        <v>75</v>
      </c>
      <c r="C10" s="13">
        <f t="shared" si="1"/>
        <v>1.0900000000000034</v>
      </c>
      <c r="D10" s="13">
        <f t="shared" si="2"/>
        <v>1.1881000000000075</v>
      </c>
      <c r="E10" s="20"/>
      <c r="F10" s="35"/>
      <c r="G10" s="13"/>
    </row>
    <row r="11" spans="1:7" ht="37.5" hidden="1" customHeight="1" x14ac:dyDescent="0.5">
      <c r="A11" s="32">
        <f t="shared" ca="1" si="0"/>
        <v>70</v>
      </c>
      <c r="B11" s="13">
        <v>82</v>
      </c>
      <c r="C11" s="13">
        <f t="shared" si="1"/>
        <v>8.0900000000000034</v>
      </c>
      <c r="D11" s="13">
        <f t="shared" si="2"/>
        <v>65.448100000000053</v>
      </c>
      <c r="E11" s="21"/>
      <c r="F11" s="21"/>
      <c r="G11" s="21"/>
    </row>
    <row r="12" spans="1:7" ht="37.5" hidden="1" customHeight="1" x14ac:dyDescent="0.5">
      <c r="A12" s="32">
        <f t="shared" ca="1" si="0"/>
        <v>58</v>
      </c>
      <c r="B12" s="13">
        <v>61</v>
      </c>
      <c r="C12" s="13">
        <f t="shared" si="1"/>
        <v>-12.909999999999997</v>
      </c>
      <c r="D12" s="13">
        <f t="shared" si="2"/>
        <v>166.66809999999992</v>
      </c>
      <c r="E12" s="21"/>
      <c r="F12" s="21"/>
      <c r="G12" s="21"/>
    </row>
    <row r="13" spans="1:7" ht="37.5" hidden="1" customHeight="1" x14ac:dyDescent="0.5">
      <c r="A13" s="32">
        <f t="shared" ca="1" si="0"/>
        <v>92</v>
      </c>
      <c r="B13" s="13">
        <v>79</v>
      </c>
      <c r="C13" s="13">
        <f t="shared" si="1"/>
        <v>5.0900000000000034</v>
      </c>
      <c r="D13" s="13">
        <f t="shared" si="2"/>
        <v>25.908100000000033</v>
      </c>
      <c r="E13" s="21"/>
      <c r="F13" s="21"/>
      <c r="G13" s="21"/>
    </row>
    <row r="14" spans="1:7" ht="37.5" hidden="1" customHeight="1" x14ac:dyDescent="0.5">
      <c r="A14" s="32">
        <f t="shared" ca="1" si="0"/>
        <v>71</v>
      </c>
      <c r="B14" s="13">
        <v>66</v>
      </c>
      <c r="C14" s="13">
        <f t="shared" si="1"/>
        <v>-7.9099999999999966</v>
      </c>
      <c r="D14" s="13">
        <f t="shared" si="2"/>
        <v>62.568099999999944</v>
      </c>
      <c r="E14" s="21"/>
      <c r="F14" s="21"/>
      <c r="G14" s="21"/>
    </row>
    <row r="15" spans="1:7" ht="37.5" hidden="1" customHeight="1" x14ac:dyDescent="0.5">
      <c r="A15" s="32">
        <f t="shared" ca="1" si="0"/>
        <v>86</v>
      </c>
      <c r="B15" s="13">
        <v>52</v>
      </c>
      <c r="C15" s="13">
        <f t="shared" si="1"/>
        <v>-21.909999999999997</v>
      </c>
      <c r="D15" s="13">
        <f t="shared" si="2"/>
        <v>480.04809999999986</v>
      </c>
      <c r="E15" s="21"/>
      <c r="F15" s="21"/>
      <c r="G15" s="21"/>
    </row>
    <row r="16" spans="1:7" ht="37.5" hidden="1" customHeight="1" x14ac:dyDescent="0.5">
      <c r="A16" s="32">
        <f t="shared" ca="1" si="0"/>
        <v>85</v>
      </c>
      <c r="B16" s="13">
        <v>88</v>
      </c>
      <c r="C16" s="13">
        <f t="shared" si="1"/>
        <v>14.090000000000003</v>
      </c>
      <c r="D16" s="13">
        <f t="shared" si="2"/>
        <v>198.52810000000011</v>
      </c>
      <c r="E16" s="21"/>
      <c r="F16" s="21"/>
      <c r="G16" s="21"/>
    </row>
    <row r="17" spans="1:7" ht="37.5" hidden="1" customHeight="1" x14ac:dyDescent="0.5">
      <c r="A17" s="32">
        <f t="shared" ca="1" si="0"/>
        <v>94</v>
      </c>
      <c r="B17" s="13">
        <v>59</v>
      </c>
      <c r="C17" s="13">
        <f t="shared" si="1"/>
        <v>-14.909999999999997</v>
      </c>
      <c r="D17" s="13">
        <f t="shared" si="2"/>
        <v>222.30809999999991</v>
      </c>
      <c r="E17" s="21"/>
      <c r="F17" s="21"/>
      <c r="G17" s="21"/>
    </row>
    <row r="18" spans="1:7" ht="37.5" hidden="1" customHeight="1" x14ac:dyDescent="0.5">
      <c r="A18" s="32">
        <f t="shared" ca="1" si="0"/>
        <v>59</v>
      </c>
      <c r="B18" s="13">
        <v>68</v>
      </c>
      <c r="C18" s="13">
        <f t="shared" si="1"/>
        <v>-5.9099999999999966</v>
      </c>
      <c r="D18" s="13">
        <f t="shared" si="2"/>
        <v>34.928099999999958</v>
      </c>
      <c r="E18" s="21"/>
      <c r="F18" s="21"/>
      <c r="G18" s="21"/>
    </row>
    <row r="19" spans="1:7" ht="37.5" hidden="1" customHeight="1" x14ac:dyDescent="0.5">
      <c r="A19" s="32">
        <f t="shared" ca="1" si="0"/>
        <v>84</v>
      </c>
      <c r="B19" s="13">
        <v>70</v>
      </c>
      <c r="C19" s="13">
        <f t="shared" si="1"/>
        <v>-3.9099999999999966</v>
      </c>
      <c r="D19" s="13">
        <f t="shared" si="2"/>
        <v>15.288099999999973</v>
      </c>
      <c r="E19" s="21"/>
      <c r="F19" s="21"/>
      <c r="G19" s="21"/>
    </row>
    <row r="20" spans="1:7" ht="37.5" hidden="1" customHeight="1" x14ac:dyDescent="0.5">
      <c r="A20" s="32">
        <f t="shared" ca="1" si="0"/>
        <v>92</v>
      </c>
      <c r="B20" s="13">
        <v>84</v>
      </c>
      <c r="C20" s="13">
        <f t="shared" si="1"/>
        <v>10.090000000000003</v>
      </c>
      <c r="D20" s="13">
        <f t="shared" si="2"/>
        <v>101.80810000000007</v>
      </c>
      <c r="E20" s="21"/>
      <c r="F20" s="21"/>
      <c r="G20" s="21"/>
    </row>
    <row r="21" spans="1:7" ht="37.5" hidden="1" customHeight="1" x14ac:dyDescent="0.5">
      <c r="A21" s="32">
        <f t="shared" ca="1" si="0"/>
        <v>90</v>
      </c>
      <c r="B21" s="13">
        <v>74</v>
      </c>
      <c r="C21" s="13">
        <f t="shared" si="1"/>
        <v>9.0000000000003411E-2</v>
      </c>
      <c r="D21" s="13">
        <f t="shared" si="2"/>
        <v>8.1000000000006137E-3</v>
      </c>
      <c r="E21" s="21"/>
      <c r="F21" s="21"/>
      <c r="G21" s="21"/>
    </row>
    <row r="22" spans="1:7" ht="37.5" hidden="1" customHeight="1" x14ac:dyDescent="0.5">
      <c r="A22" s="32">
        <f t="shared" ca="1" si="0"/>
        <v>59</v>
      </c>
      <c r="B22" s="13">
        <v>65</v>
      </c>
      <c r="C22" s="13">
        <f t="shared" si="1"/>
        <v>-8.9099999999999966</v>
      </c>
      <c r="D22" s="13">
        <f t="shared" si="2"/>
        <v>79.388099999999937</v>
      </c>
      <c r="E22" s="21"/>
      <c r="F22" s="21"/>
      <c r="G22" s="21"/>
    </row>
    <row r="23" spans="1:7" ht="37.5" hidden="1" customHeight="1" x14ac:dyDescent="0.5">
      <c r="A23" s="32">
        <f t="shared" ca="1" si="0"/>
        <v>67</v>
      </c>
      <c r="B23" s="13">
        <v>88</v>
      </c>
      <c r="C23" s="13">
        <f t="shared" si="1"/>
        <v>14.090000000000003</v>
      </c>
      <c r="D23" s="13">
        <f t="shared" si="2"/>
        <v>198.52810000000011</v>
      </c>
      <c r="E23" s="21"/>
      <c r="F23" s="21"/>
      <c r="G23" s="21"/>
    </row>
    <row r="24" spans="1:7" ht="37.5" hidden="1" customHeight="1" x14ac:dyDescent="0.5">
      <c r="A24" s="32">
        <f t="shared" ca="1" si="0"/>
        <v>92</v>
      </c>
      <c r="B24" s="13">
        <v>84</v>
      </c>
      <c r="C24" s="13">
        <f t="shared" si="1"/>
        <v>10.090000000000003</v>
      </c>
      <c r="D24" s="13">
        <f t="shared" si="2"/>
        <v>101.80810000000007</v>
      </c>
      <c r="E24" s="21"/>
      <c r="F24" s="21"/>
      <c r="G24" s="21"/>
    </row>
    <row r="25" spans="1:7" ht="37.5" hidden="1" customHeight="1" x14ac:dyDescent="0.5">
      <c r="A25" s="32">
        <f t="shared" ca="1" si="0"/>
        <v>91</v>
      </c>
      <c r="B25" s="13">
        <v>89</v>
      </c>
      <c r="C25" s="13">
        <f t="shared" si="1"/>
        <v>15.090000000000003</v>
      </c>
      <c r="D25" s="13">
        <f t="shared" si="2"/>
        <v>227.70810000000012</v>
      </c>
      <c r="E25" s="21"/>
      <c r="F25" s="21"/>
      <c r="G25" s="21"/>
    </row>
    <row r="26" spans="1:7" ht="37.5" hidden="1" customHeight="1" x14ac:dyDescent="0.5">
      <c r="A26" s="32">
        <f t="shared" ca="1" si="0"/>
        <v>89</v>
      </c>
      <c r="B26" s="13">
        <v>87</v>
      </c>
      <c r="C26" s="13">
        <f t="shared" si="1"/>
        <v>13.090000000000003</v>
      </c>
      <c r="D26" s="13">
        <f t="shared" si="2"/>
        <v>171.3481000000001</v>
      </c>
      <c r="E26" s="21"/>
      <c r="F26" s="21"/>
      <c r="G26" s="21"/>
    </row>
    <row r="27" spans="1:7" ht="37.5" hidden="1" customHeight="1" x14ac:dyDescent="0.5">
      <c r="A27" s="32">
        <f t="shared" ca="1" si="0"/>
        <v>67</v>
      </c>
      <c r="B27" s="13">
        <v>55</v>
      </c>
      <c r="C27" s="13">
        <f t="shared" si="1"/>
        <v>-18.909999999999997</v>
      </c>
      <c r="D27" s="13">
        <f t="shared" si="2"/>
        <v>357.58809999999988</v>
      </c>
      <c r="E27" s="21"/>
      <c r="F27" s="21"/>
      <c r="G27" s="21"/>
    </row>
    <row r="28" spans="1:7" ht="37.5" hidden="1" customHeight="1" x14ac:dyDescent="0.5">
      <c r="A28" s="32">
        <f t="shared" ca="1" si="0"/>
        <v>56</v>
      </c>
      <c r="B28" s="13">
        <v>82</v>
      </c>
      <c r="C28" s="13">
        <f t="shared" si="1"/>
        <v>8.0900000000000034</v>
      </c>
      <c r="D28" s="13">
        <f t="shared" si="2"/>
        <v>65.448100000000053</v>
      </c>
      <c r="E28" s="21"/>
      <c r="F28" s="21"/>
      <c r="G28" s="21"/>
    </row>
    <row r="29" spans="1:7" ht="37.5" hidden="1" customHeight="1" x14ac:dyDescent="0.5">
      <c r="A29" s="32">
        <f t="shared" ca="1" si="0"/>
        <v>62</v>
      </c>
      <c r="B29" s="13">
        <v>64</v>
      </c>
      <c r="C29" s="13">
        <f t="shared" si="1"/>
        <v>-9.9099999999999966</v>
      </c>
      <c r="D29" s="13">
        <f t="shared" si="2"/>
        <v>98.208099999999931</v>
      </c>
      <c r="E29" s="21"/>
      <c r="F29" s="21"/>
      <c r="G29" s="21"/>
    </row>
    <row r="30" spans="1:7" ht="37.5" hidden="1" customHeight="1" x14ac:dyDescent="0.5">
      <c r="A30" s="32">
        <f t="shared" ca="1" si="0"/>
        <v>63</v>
      </c>
      <c r="B30" s="13">
        <v>72</v>
      </c>
      <c r="C30" s="13">
        <f t="shared" si="1"/>
        <v>-1.9099999999999966</v>
      </c>
      <c r="D30" s="13">
        <f t="shared" si="2"/>
        <v>3.648099999999987</v>
      </c>
      <c r="E30" s="21"/>
      <c r="F30" s="21"/>
      <c r="G30" s="21"/>
    </row>
    <row r="31" spans="1:7" ht="37.5" hidden="1" customHeight="1" x14ac:dyDescent="0.5">
      <c r="A31" s="32">
        <f t="shared" ca="1" si="0"/>
        <v>86</v>
      </c>
      <c r="B31" s="13">
        <v>57</v>
      </c>
      <c r="C31" s="13">
        <f t="shared" si="1"/>
        <v>-16.909999999999997</v>
      </c>
      <c r="D31" s="13">
        <f t="shared" si="2"/>
        <v>285.9480999999999</v>
      </c>
      <c r="E31" s="21"/>
      <c r="F31" s="21"/>
      <c r="G31" s="21"/>
    </row>
    <row r="32" spans="1:7" ht="37.5" hidden="1" customHeight="1" x14ac:dyDescent="0.5">
      <c r="A32" s="32">
        <f t="shared" ca="1" si="0"/>
        <v>81</v>
      </c>
      <c r="B32" s="13">
        <v>72</v>
      </c>
      <c r="C32" s="13">
        <f t="shared" si="1"/>
        <v>-1.9099999999999966</v>
      </c>
      <c r="D32" s="13">
        <f t="shared" si="2"/>
        <v>3.648099999999987</v>
      </c>
      <c r="E32" s="21"/>
      <c r="F32" s="21"/>
      <c r="G32" s="21"/>
    </row>
    <row r="33" spans="1:7" ht="37.5" hidden="1" customHeight="1" x14ac:dyDescent="0.5">
      <c r="A33" s="32">
        <f t="shared" ca="1" si="0"/>
        <v>61</v>
      </c>
      <c r="B33" s="13">
        <v>88</v>
      </c>
      <c r="C33" s="13">
        <f t="shared" si="1"/>
        <v>14.090000000000003</v>
      </c>
      <c r="D33" s="13">
        <f t="shared" si="2"/>
        <v>198.52810000000011</v>
      </c>
      <c r="E33" s="21"/>
      <c r="F33" s="21"/>
      <c r="G33" s="21"/>
    </row>
    <row r="34" spans="1:7" ht="37.5" hidden="1" customHeight="1" x14ac:dyDescent="0.5">
      <c r="A34" s="32">
        <f t="shared" ca="1" si="0"/>
        <v>72</v>
      </c>
      <c r="B34" s="13">
        <v>61</v>
      </c>
      <c r="C34" s="13">
        <f t="shared" si="1"/>
        <v>-12.909999999999997</v>
      </c>
      <c r="D34" s="13">
        <f t="shared" si="2"/>
        <v>166.66809999999992</v>
      </c>
      <c r="E34" s="21"/>
      <c r="F34" s="21"/>
      <c r="G34" s="21"/>
    </row>
    <row r="35" spans="1:7" ht="37.5" hidden="1" customHeight="1" x14ac:dyDescent="0.5">
      <c r="A35" s="32">
        <f t="shared" ca="1" si="0"/>
        <v>78</v>
      </c>
      <c r="B35" s="13">
        <v>78</v>
      </c>
      <c r="C35" s="13">
        <f t="shared" si="1"/>
        <v>4.0900000000000034</v>
      </c>
      <c r="D35" s="13">
        <f t="shared" si="2"/>
        <v>16.728100000000026</v>
      </c>
      <c r="E35" s="21"/>
      <c r="F35" s="21"/>
      <c r="G35" s="21"/>
    </row>
    <row r="36" spans="1:7" ht="37.5" hidden="1" customHeight="1" x14ac:dyDescent="0.5">
      <c r="A36" s="32">
        <f t="shared" ca="1" si="0"/>
        <v>88</v>
      </c>
      <c r="B36" s="13">
        <v>68</v>
      </c>
      <c r="C36" s="13">
        <f t="shared" si="1"/>
        <v>-5.9099999999999966</v>
      </c>
      <c r="D36" s="13">
        <f t="shared" si="2"/>
        <v>34.928099999999958</v>
      </c>
      <c r="E36" s="21"/>
      <c r="F36" s="21"/>
      <c r="G36" s="21"/>
    </row>
    <row r="37" spans="1:7" ht="37.5" hidden="1" customHeight="1" x14ac:dyDescent="0.5">
      <c r="A37" s="32">
        <f t="shared" ca="1" si="0"/>
        <v>57</v>
      </c>
      <c r="B37" s="13">
        <v>87</v>
      </c>
      <c r="C37" s="13">
        <f t="shared" si="1"/>
        <v>13.090000000000003</v>
      </c>
      <c r="D37" s="13">
        <f t="shared" si="2"/>
        <v>171.3481000000001</v>
      </c>
      <c r="E37" s="21"/>
      <c r="F37" s="21"/>
      <c r="G37" s="21"/>
    </row>
    <row r="38" spans="1:7" ht="37.5" hidden="1" customHeight="1" x14ac:dyDescent="0.5">
      <c r="A38" s="32">
        <f t="shared" ca="1" si="0"/>
        <v>86</v>
      </c>
      <c r="B38" s="13">
        <v>67</v>
      </c>
      <c r="C38" s="13">
        <f t="shared" si="1"/>
        <v>-6.9099999999999966</v>
      </c>
      <c r="D38" s="13">
        <f t="shared" si="2"/>
        <v>47.748099999999951</v>
      </c>
      <c r="E38" s="21"/>
      <c r="F38" s="21"/>
      <c r="G38" s="21"/>
    </row>
    <row r="39" spans="1:7" ht="37.5" hidden="1" customHeight="1" x14ac:dyDescent="0.5">
      <c r="A39" s="32">
        <f t="shared" ca="1" si="0"/>
        <v>83</v>
      </c>
      <c r="B39" s="13">
        <v>62</v>
      </c>
      <c r="C39" s="13">
        <f t="shared" si="1"/>
        <v>-11.909999999999997</v>
      </c>
      <c r="D39" s="13">
        <f t="shared" si="2"/>
        <v>141.84809999999993</v>
      </c>
      <c r="E39" s="21"/>
      <c r="F39" s="21"/>
      <c r="G39" s="21"/>
    </row>
    <row r="40" spans="1:7" ht="37.5" hidden="1" customHeight="1" x14ac:dyDescent="0.5">
      <c r="A40" s="32">
        <f t="shared" ca="1" si="0"/>
        <v>71</v>
      </c>
      <c r="B40" s="13">
        <v>63</v>
      </c>
      <c r="C40" s="13">
        <f t="shared" si="1"/>
        <v>-10.909999999999997</v>
      </c>
      <c r="D40" s="13">
        <f t="shared" si="2"/>
        <v>119.02809999999992</v>
      </c>
      <c r="E40" s="21"/>
      <c r="F40" s="21"/>
      <c r="G40" s="21"/>
    </row>
    <row r="41" spans="1:7" ht="37.5" hidden="1" customHeight="1" x14ac:dyDescent="0.5">
      <c r="A41" s="32">
        <f t="shared" ca="1" si="0"/>
        <v>59</v>
      </c>
      <c r="B41" s="13">
        <v>90</v>
      </c>
      <c r="C41" s="13">
        <f t="shared" si="1"/>
        <v>16.090000000000003</v>
      </c>
      <c r="D41" s="13">
        <f t="shared" si="2"/>
        <v>258.88810000000012</v>
      </c>
      <c r="E41" s="21"/>
      <c r="F41" s="21"/>
      <c r="G41" s="21"/>
    </row>
    <row r="42" spans="1:7" ht="37.5" hidden="1" customHeight="1" x14ac:dyDescent="0.5">
      <c r="A42" s="32">
        <f t="shared" ca="1" si="0"/>
        <v>74</v>
      </c>
      <c r="B42" s="13">
        <v>85</v>
      </c>
      <c r="C42" s="13">
        <f t="shared" si="1"/>
        <v>11.090000000000003</v>
      </c>
      <c r="D42" s="13">
        <f t="shared" si="2"/>
        <v>122.98810000000007</v>
      </c>
      <c r="E42" s="21"/>
      <c r="F42" s="21"/>
      <c r="G42" s="21"/>
    </row>
    <row r="43" spans="1:7" ht="37.5" hidden="1" customHeight="1" x14ac:dyDescent="0.5">
      <c r="A43" s="32">
        <f t="shared" ca="1" si="0"/>
        <v>59</v>
      </c>
      <c r="B43" s="13">
        <v>65</v>
      </c>
      <c r="C43" s="13">
        <f t="shared" si="1"/>
        <v>-8.9099999999999966</v>
      </c>
      <c r="D43" s="13">
        <f t="shared" si="2"/>
        <v>79.388099999999937</v>
      </c>
      <c r="E43" s="21"/>
      <c r="F43" s="21"/>
      <c r="G43" s="21"/>
    </row>
    <row r="44" spans="1:7" ht="37.5" hidden="1" customHeight="1" x14ac:dyDescent="0.5">
      <c r="A44" s="32">
        <f t="shared" ca="1" si="0"/>
        <v>64</v>
      </c>
      <c r="B44" s="13">
        <v>68</v>
      </c>
      <c r="C44" s="13">
        <f t="shared" si="1"/>
        <v>-5.9099999999999966</v>
      </c>
      <c r="D44" s="13">
        <f t="shared" si="2"/>
        <v>34.928099999999958</v>
      </c>
      <c r="E44" s="21"/>
      <c r="F44" s="21"/>
      <c r="G44" s="21"/>
    </row>
    <row r="45" spans="1:7" ht="37.5" hidden="1" customHeight="1" x14ac:dyDescent="0.5">
      <c r="A45" s="32">
        <f t="shared" ca="1" si="0"/>
        <v>85</v>
      </c>
      <c r="B45" s="13">
        <v>88</v>
      </c>
      <c r="C45" s="13">
        <f t="shared" si="1"/>
        <v>14.090000000000003</v>
      </c>
      <c r="D45" s="13">
        <f t="shared" si="2"/>
        <v>198.52810000000011</v>
      </c>
      <c r="E45" s="21"/>
      <c r="F45" s="21"/>
      <c r="G45" s="21"/>
    </row>
    <row r="46" spans="1:7" ht="37.5" hidden="1" customHeight="1" x14ac:dyDescent="0.5">
      <c r="A46" s="32">
        <f t="shared" ca="1" si="0"/>
        <v>83</v>
      </c>
      <c r="B46" s="13">
        <v>87</v>
      </c>
      <c r="C46" s="13">
        <f t="shared" si="1"/>
        <v>13.090000000000003</v>
      </c>
      <c r="D46" s="13">
        <f t="shared" si="2"/>
        <v>171.3481000000001</v>
      </c>
      <c r="E46" s="21"/>
      <c r="F46" s="21"/>
      <c r="G46" s="21"/>
    </row>
    <row r="47" spans="1:7" ht="37.5" hidden="1" customHeight="1" x14ac:dyDescent="0.5">
      <c r="A47" s="32">
        <f t="shared" ca="1" si="0"/>
        <v>85</v>
      </c>
      <c r="B47" s="13">
        <v>67</v>
      </c>
      <c r="C47" s="13">
        <f t="shared" si="1"/>
        <v>-6.9099999999999966</v>
      </c>
      <c r="D47" s="13">
        <f t="shared" si="2"/>
        <v>47.748099999999951</v>
      </c>
      <c r="E47" s="21"/>
      <c r="F47" s="21"/>
      <c r="G47" s="21"/>
    </row>
    <row r="48" spans="1:7" ht="37.5" hidden="1" customHeight="1" x14ac:dyDescent="0.5">
      <c r="A48" s="32">
        <f t="shared" ca="1" si="0"/>
        <v>66</v>
      </c>
      <c r="B48" s="13">
        <v>58</v>
      </c>
      <c r="C48" s="13">
        <f t="shared" si="1"/>
        <v>-15.909999999999997</v>
      </c>
      <c r="D48" s="13">
        <f t="shared" si="2"/>
        <v>253.1280999999999</v>
      </c>
      <c r="E48" s="21"/>
      <c r="F48" s="21"/>
      <c r="G48" s="21"/>
    </row>
    <row r="49" spans="1:7" ht="37.5" hidden="1" customHeight="1" x14ac:dyDescent="0.5">
      <c r="A49" s="32">
        <f t="shared" ca="1" si="0"/>
        <v>70</v>
      </c>
      <c r="B49" s="13">
        <v>87</v>
      </c>
      <c r="C49" s="13">
        <f t="shared" si="1"/>
        <v>13.090000000000003</v>
      </c>
      <c r="D49" s="13">
        <f t="shared" si="2"/>
        <v>171.3481000000001</v>
      </c>
      <c r="E49" s="21"/>
      <c r="F49" s="21"/>
      <c r="G49" s="21"/>
    </row>
    <row r="50" spans="1:7" ht="37.5" hidden="1" customHeight="1" x14ac:dyDescent="0.5">
      <c r="A50" s="32">
        <f t="shared" ca="1" si="0"/>
        <v>89</v>
      </c>
      <c r="B50" s="13">
        <v>82</v>
      </c>
      <c r="C50" s="13">
        <f t="shared" si="1"/>
        <v>8.0900000000000034</v>
      </c>
      <c r="D50" s="13">
        <f t="shared" si="2"/>
        <v>65.448100000000053</v>
      </c>
      <c r="E50" s="21"/>
      <c r="F50" s="21"/>
      <c r="G50" s="21"/>
    </row>
    <row r="51" spans="1:7" ht="37.5" hidden="1" customHeight="1" x14ac:dyDescent="0.5">
      <c r="A51" s="32">
        <f t="shared" ca="1" si="0"/>
        <v>69</v>
      </c>
      <c r="B51" s="13">
        <v>81</v>
      </c>
      <c r="C51" s="13">
        <f t="shared" si="1"/>
        <v>7.0900000000000034</v>
      </c>
      <c r="D51" s="13">
        <f t="shared" si="2"/>
        <v>50.268100000000047</v>
      </c>
      <c r="E51" s="21"/>
      <c r="F51" s="21"/>
      <c r="G51" s="21"/>
    </row>
    <row r="52" spans="1:7" ht="37.5" hidden="1" customHeight="1" x14ac:dyDescent="0.5">
      <c r="A52" s="32">
        <f t="shared" ca="1" si="0"/>
        <v>86</v>
      </c>
      <c r="B52" s="13">
        <v>78</v>
      </c>
      <c r="C52" s="13">
        <f t="shared" si="1"/>
        <v>4.0900000000000034</v>
      </c>
      <c r="D52" s="13">
        <f t="shared" si="2"/>
        <v>16.728100000000026</v>
      </c>
      <c r="E52" s="21"/>
      <c r="F52" s="21"/>
      <c r="G52" s="21"/>
    </row>
    <row r="53" spans="1:7" ht="37.5" hidden="1" customHeight="1" x14ac:dyDescent="0.5">
      <c r="A53" s="32">
        <f t="shared" ca="1" si="0"/>
        <v>94</v>
      </c>
      <c r="B53" s="13">
        <v>88</v>
      </c>
      <c r="C53" s="13">
        <f t="shared" si="1"/>
        <v>14.090000000000003</v>
      </c>
      <c r="D53" s="13">
        <f t="shared" si="2"/>
        <v>198.52810000000011</v>
      </c>
      <c r="E53" s="21"/>
      <c r="F53" s="21"/>
      <c r="G53" s="21"/>
    </row>
    <row r="54" spans="1:7" ht="37.5" hidden="1" customHeight="1" x14ac:dyDescent="0.5">
      <c r="A54" s="32">
        <f t="shared" ca="1" si="0"/>
        <v>80</v>
      </c>
      <c r="B54" s="13">
        <v>63</v>
      </c>
      <c r="C54" s="13">
        <f t="shared" si="1"/>
        <v>-10.909999999999997</v>
      </c>
      <c r="D54" s="13">
        <f t="shared" si="2"/>
        <v>119.02809999999992</v>
      </c>
      <c r="E54" s="21"/>
      <c r="F54" s="21"/>
      <c r="G54" s="21"/>
    </row>
    <row r="55" spans="1:7" ht="37.5" hidden="1" customHeight="1" x14ac:dyDescent="0.5">
      <c r="A55" s="32">
        <f t="shared" ca="1" si="0"/>
        <v>80</v>
      </c>
      <c r="B55" s="13">
        <v>62</v>
      </c>
      <c r="C55" s="13">
        <f t="shared" si="1"/>
        <v>-11.909999999999997</v>
      </c>
      <c r="D55" s="13">
        <f t="shared" si="2"/>
        <v>141.84809999999993</v>
      </c>
      <c r="E55" s="21"/>
      <c r="F55" s="21"/>
      <c r="G55" s="21"/>
    </row>
    <row r="56" spans="1:7" ht="37.5" hidden="1" customHeight="1" x14ac:dyDescent="0.5">
      <c r="A56" s="32">
        <f t="shared" ca="1" si="0"/>
        <v>79</v>
      </c>
      <c r="B56" s="13">
        <v>86</v>
      </c>
      <c r="C56" s="13">
        <f t="shared" si="1"/>
        <v>12.090000000000003</v>
      </c>
      <c r="D56" s="13">
        <f t="shared" si="2"/>
        <v>146.16810000000009</v>
      </c>
      <c r="E56" s="21"/>
      <c r="F56" s="21"/>
      <c r="G56" s="21"/>
    </row>
    <row r="57" spans="1:7" ht="37.5" hidden="1" customHeight="1" x14ac:dyDescent="0.5">
      <c r="A57" s="32">
        <f t="shared" ca="1" si="0"/>
        <v>65</v>
      </c>
      <c r="B57" s="13">
        <v>92</v>
      </c>
      <c r="C57" s="13">
        <f t="shared" si="1"/>
        <v>18.090000000000003</v>
      </c>
      <c r="D57" s="13">
        <f t="shared" si="2"/>
        <v>327.24810000000014</v>
      </c>
      <c r="E57" s="21"/>
      <c r="F57" s="21"/>
      <c r="G57" s="21"/>
    </row>
    <row r="58" spans="1:7" ht="37.5" hidden="1" customHeight="1" x14ac:dyDescent="0.5">
      <c r="A58" s="32">
        <f t="shared" ca="1" si="0"/>
        <v>59</v>
      </c>
      <c r="B58" s="13">
        <v>58</v>
      </c>
      <c r="C58" s="13">
        <f t="shared" si="1"/>
        <v>-15.909999999999997</v>
      </c>
      <c r="D58" s="13">
        <f t="shared" si="2"/>
        <v>253.1280999999999</v>
      </c>
      <c r="E58" s="21"/>
      <c r="F58" s="21"/>
      <c r="G58" s="21"/>
    </row>
    <row r="59" spans="1:7" ht="37.5" hidden="1" customHeight="1" x14ac:dyDescent="0.5">
      <c r="A59" s="32">
        <f t="shared" ca="1" si="0"/>
        <v>75</v>
      </c>
      <c r="B59" s="13">
        <v>89</v>
      </c>
      <c r="C59" s="13">
        <f t="shared" si="1"/>
        <v>15.090000000000003</v>
      </c>
      <c r="D59" s="13">
        <f t="shared" si="2"/>
        <v>227.70810000000012</v>
      </c>
      <c r="E59" s="21"/>
      <c r="F59" s="21"/>
      <c r="G59" s="21"/>
    </row>
    <row r="60" spans="1:7" ht="37.5" hidden="1" customHeight="1" x14ac:dyDescent="0.5">
      <c r="A60" s="32">
        <f t="shared" ca="1" si="0"/>
        <v>64</v>
      </c>
      <c r="B60" s="13">
        <v>84</v>
      </c>
      <c r="C60" s="13">
        <f t="shared" si="1"/>
        <v>10.090000000000003</v>
      </c>
      <c r="D60" s="13">
        <f t="shared" si="2"/>
        <v>101.80810000000007</v>
      </c>
      <c r="E60" s="21"/>
      <c r="F60" s="21"/>
      <c r="G60" s="21"/>
    </row>
    <row r="61" spans="1:7" ht="37.5" hidden="1" customHeight="1" x14ac:dyDescent="0.5">
      <c r="A61" s="32">
        <f t="shared" ca="1" si="0"/>
        <v>69</v>
      </c>
      <c r="B61" s="13">
        <v>72</v>
      </c>
      <c r="C61" s="13">
        <f t="shared" si="1"/>
        <v>-1.9099999999999966</v>
      </c>
      <c r="D61" s="13">
        <f t="shared" si="2"/>
        <v>3.648099999999987</v>
      </c>
      <c r="E61" s="21"/>
      <c r="F61" s="21"/>
      <c r="G61" s="21"/>
    </row>
    <row r="62" spans="1:7" ht="37.5" hidden="1" customHeight="1" x14ac:dyDescent="0.5">
      <c r="A62" s="32">
        <f t="shared" ca="1" si="0"/>
        <v>79</v>
      </c>
      <c r="B62" s="13">
        <v>87</v>
      </c>
      <c r="C62" s="13">
        <f t="shared" si="1"/>
        <v>13.090000000000003</v>
      </c>
      <c r="D62" s="13">
        <f t="shared" si="2"/>
        <v>171.3481000000001</v>
      </c>
      <c r="E62" s="21"/>
      <c r="F62" s="21"/>
      <c r="G62" s="21"/>
    </row>
    <row r="63" spans="1:7" ht="37.5" hidden="1" customHeight="1" x14ac:dyDescent="0.5">
      <c r="A63" s="32">
        <f t="shared" ca="1" si="0"/>
        <v>82</v>
      </c>
      <c r="B63" s="13">
        <v>76</v>
      </c>
      <c r="C63" s="13">
        <f t="shared" si="1"/>
        <v>2.0900000000000034</v>
      </c>
      <c r="D63" s="13">
        <f t="shared" si="2"/>
        <v>4.3681000000000143</v>
      </c>
      <c r="E63" s="21"/>
      <c r="F63" s="21"/>
      <c r="G63" s="21"/>
    </row>
    <row r="64" spans="1:7" ht="37.5" hidden="1" customHeight="1" x14ac:dyDescent="0.5">
      <c r="A64" s="32">
        <f t="shared" ca="1" si="0"/>
        <v>58</v>
      </c>
      <c r="B64" s="13">
        <v>62</v>
      </c>
      <c r="C64" s="13">
        <f t="shared" si="1"/>
        <v>-11.909999999999997</v>
      </c>
      <c r="D64" s="13">
        <f t="shared" si="2"/>
        <v>141.84809999999993</v>
      </c>
      <c r="E64" s="21"/>
      <c r="F64" s="21"/>
      <c r="G64" s="21"/>
    </row>
    <row r="65" spans="1:7" ht="37.5" hidden="1" customHeight="1" x14ac:dyDescent="0.5">
      <c r="A65" s="32">
        <f t="shared" ca="1" si="0"/>
        <v>62</v>
      </c>
      <c r="B65" s="13">
        <v>81</v>
      </c>
      <c r="C65" s="13">
        <f t="shared" si="1"/>
        <v>7.0900000000000034</v>
      </c>
      <c r="D65" s="13">
        <f t="shared" si="2"/>
        <v>50.268100000000047</v>
      </c>
      <c r="E65" s="21"/>
      <c r="F65" s="21"/>
      <c r="G65" s="21"/>
    </row>
    <row r="66" spans="1:7" ht="37.5" hidden="1" customHeight="1" x14ac:dyDescent="0.5">
      <c r="A66" s="32">
        <f t="shared" ca="1" si="0"/>
        <v>88</v>
      </c>
      <c r="B66" s="13">
        <v>63</v>
      </c>
      <c r="C66" s="13">
        <f t="shared" si="1"/>
        <v>-10.909999999999997</v>
      </c>
      <c r="D66" s="13">
        <f t="shared" si="2"/>
        <v>119.02809999999992</v>
      </c>
      <c r="E66" s="21"/>
      <c r="F66" s="21"/>
      <c r="G66" s="21"/>
    </row>
    <row r="67" spans="1:7" ht="37.5" hidden="1" customHeight="1" x14ac:dyDescent="0.5">
      <c r="A67" s="32">
        <f t="shared" ca="1" si="0"/>
        <v>61</v>
      </c>
      <c r="B67" s="13">
        <v>64</v>
      </c>
      <c r="C67" s="13">
        <f t="shared" si="1"/>
        <v>-9.9099999999999966</v>
      </c>
      <c r="D67" s="13">
        <f t="shared" si="2"/>
        <v>98.208099999999931</v>
      </c>
      <c r="E67" s="21"/>
      <c r="F67" s="21"/>
      <c r="G67" s="21"/>
    </row>
    <row r="68" spans="1:7" ht="37.5" hidden="1" customHeight="1" x14ac:dyDescent="0.5">
      <c r="A68" s="32">
        <f t="shared" ref="A68:A102" ca="1" si="3">ROUND(CHOOSE(RANDBETWEEN(1,2),_xlfn.NORM.INV(RAND(),85,5),_xlfn.NORM.INV(RAND(),65,5)),0)</f>
        <v>87</v>
      </c>
      <c r="B68" s="13">
        <v>91</v>
      </c>
      <c r="C68" s="13">
        <f t="shared" ref="C68:C102" si="4">B68-$G$4</f>
        <v>17.090000000000003</v>
      </c>
      <c r="D68" s="13">
        <f t="shared" ref="D68:D102" si="5">C68^2</f>
        <v>292.06810000000013</v>
      </c>
      <c r="E68" s="21"/>
      <c r="F68" s="21"/>
      <c r="G68" s="21"/>
    </row>
    <row r="69" spans="1:7" ht="37.5" hidden="1" customHeight="1" x14ac:dyDescent="0.5">
      <c r="A69" s="32">
        <f t="shared" ca="1" si="3"/>
        <v>86</v>
      </c>
      <c r="B69" s="13">
        <v>72</v>
      </c>
      <c r="C69" s="13">
        <f t="shared" si="4"/>
        <v>-1.9099999999999966</v>
      </c>
      <c r="D69" s="13">
        <f t="shared" si="5"/>
        <v>3.648099999999987</v>
      </c>
      <c r="E69" s="21"/>
      <c r="F69" s="21"/>
      <c r="G69" s="21"/>
    </row>
    <row r="70" spans="1:7" ht="37.5" hidden="1" customHeight="1" x14ac:dyDescent="0.5">
      <c r="A70" s="32">
        <f t="shared" ca="1" si="3"/>
        <v>67</v>
      </c>
      <c r="B70" s="13">
        <v>87</v>
      </c>
      <c r="C70" s="13">
        <f t="shared" si="4"/>
        <v>13.090000000000003</v>
      </c>
      <c r="D70" s="13">
        <f t="shared" si="5"/>
        <v>171.3481000000001</v>
      </c>
      <c r="E70" s="21"/>
      <c r="F70" s="21"/>
      <c r="G70" s="21"/>
    </row>
    <row r="71" spans="1:7" ht="37.5" hidden="1" customHeight="1" x14ac:dyDescent="0.5">
      <c r="A71" s="32">
        <f t="shared" ca="1" si="3"/>
        <v>62</v>
      </c>
      <c r="B71" s="13">
        <v>61</v>
      </c>
      <c r="C71" s="13">
        <f t="shared" si="4"/>
        <v>-12.909999999999997</v>
      </c>
      <c r="D71" s="13">
        <f t="shared" si="5"/>
        <v>166.66809999999992</v>
      </c>
      <c r="E71" s="21"/>
      <c r="F71" s="21"/>
      <c r="G71" s="21"/>
    </row>
    <row r="72" spans="1:7" ht="37.5" hidden="1" customHeight="1" x14ac:dyDescent="0.5">
      <c r="A72" s="32">
        <f t="shared" ca="1" si="3"/>
        <v>71</v>
      </c>
      <c r="B72" s="13">
        <v>67</v>
      </c>
      <c r="C72" s="13">
        <f t="shared" si="4"/>
        <v>-6.9099999999999966</v>
      </c>
      <c r="D72" s="13">
        <f t="shared" si="5"/>
        <v>47.748099999999951</v>
      </c>
      <c r="E72" s="21"/>
      <c r="F72" s="21"/>
      <c r="G72" s="21"/>
    </row>
    <row r="73" spans="1:7" ht="37.5" hidden="1" customHeight="1" x14ac:dyDescent="0.5">
      <c r="A73" s="32">
        <f t="shared" ca="1" si="3"/>
        <v>63</v>
      </c>
      <c r="B73" s="13">
        <v>68</v>
      </c>
      <c r="C73" s="13">
        <f t="shared" si="4"/>
        <v>-5.9099999999999966</v>
      </c>
      <c r="D73" s="13">
        <f t="shared" si="5"/>
        <v>34.928099999999958</v>
      </c>
      <c r="E73" s="21"/>
      <c r="F73" s="21"/>
      <c r="G73" s="21"/>
    </row>
    <row r="74" spans="1:7" ht="37.5" hidden="1" customHeight="1" x14ac:dyDescent="0.5">
      <c r="A74" s="32">
        <f t="shared" ca="1" si="3"/>
        <v>85</v>
      </c>
      <c r="B74" s="13">
        <v>62</v>
      </c>
      <c r="C74" s="13">
        <f t="shared" si="4"/>
        <v>-11.909999999999997</v>
      </c>
      <c r="D74" s="13">
        <f t="shared" si="5"/>
        <v>141.84809999999993</v>
      </c>
      <c r="E74" s="21"/>
      <c r="F74" s="21"/>
      <c r="G74" s="21"/>
    </row>
    <row r="75" spans="1:7" ht="37.5" hidden="1" customHeight="1" x14ac:dyDescent="0.5">
      <c r="A75" s="32">
        <f t="shared" ca="1" si="3"/>
        <v>83</v>
      </c>
      <c r="B75" s="13">
        <v>71</v>
      </c>
      <c r="C75" s="13">
        <f t="shared" si="4"/>
        <v>-2.9099999999999966</v>
      </c>
      <c r="D75" s="13">
        <f t="shared" si="5"/>
        <v>8.4680999999999802</v>
      </c>
      <c r="E75" s="21"/>
      <c r="F75" s="21"/>
      <c r="G75" s="21"/>
    </row>
    <row r="76" spans="1:7" ht="37.5" hidden="1" customHeight="1" x14ac:dyDescent="0.5">
      <c r="A76" s="32">
        <f t="shared" ca="1" si="3"/>
        <v>80</v>
      </c>
      <c r="B76" s="13">
        <v>79</v>
      </c>
      <c r="C76" s="13">
        <f t="shared" si="4"/>
        <v>5.0900000000000034</v>
      </c>
      <c r="D76" s="13">
        <f t="shared" si="5"/>
        <v>25.908100000000033</v>
      </c>
      <c r="E76" s="21"/>
      <c r="F76" s="21"/>
      <c r="G76" s="21"/>
    </row>
    <row r="77" spans="1:7" ht="37.5" hidden="1" customHeight="1" x14ac:dyDescent="0.5">
      <c r="A77" s="32">
        <f t="shared" ca="1" si="3"/>
        <v>72</v>
      </c>
      <c r="B77" s="13">
        <v>61</v>
      </c>
      <c r="C77" s="13">
        <f t="shared" si="4"/>
        <v>-12.909999999999997</v>
      </c>
      <c r="D77" s="13">
        <f t="shared" si="5"/>
        <v>166.66809999999992</v>
      </c>
      <c r="E77" s="21"/>
      <c r="F77" s="21"/>
      <c r="G77" s="21"/>
    </row>
    <row r="78" spans="1:7" ht="37.5" hidden="1" customHeight="1" x14ac:dyDescent="0.5">
      <c r="A78" s="32">
        <f t="shared" ca="1" si="3"/>
        <v>59</v>
      </c>
      <c r="B78" s="13">
        <v>91</v>
      </c>
      <c r="C78" s="13">
        <f t="shared" si="4"/>
        <v>17.090000000000003</v>
      </c>
      <c r="D78" s="13">
        <f t="shared" si="5"/>
        <v>292.06810000000013</v>
      </c>
      <c r="E78" s="21"/>
      <c r="F78" s="21"/>
      <c r="G78" s="21"/>
    </row>
    <row r="79" spans="1:7" ht="37.5" hidden="1" customHeight="1" x14ac:dyDescent="0.5">
      <c r="A79" s="32">
        <f t="shared" ca="1" si="3"/>
        <v>80</v>
      </c>
      <c r="B79" s="13">
        <v>79</v>
      </c>
      <c r="C79" s="13">
        <f t="shared" si="4"/>
        <v>5.0900000000000034</v>
      </c>
      <c r="D79" s="13">
        <f t="shared" si="5"/>
        <v>25.908100000000033</v>
      </c>
      <c r="E79" s="21"/>
      <c r="F79" s="21"/>
      <c r="G79" s="21"/>
    </row>
    <row r="80" spans="1:7" ht="37.5" hidden="1" customHeight="1" x14ac:dyDescent="0.5">
      <c r="A80" s="32">
        <f t="shared" ca="1" si="3"/>
        <v>62</v>
      </c>
      <c r="B80" s="13">
        <v>64</v>
      </c>
      <c r="C80" s="13">
        <f t="shared" si="4"/>
        <v>-9.9099999999999966</v>
      </c>
      <c r="D80" s="13">
        <f t="shared" si="5"/>
        <v>98.208099999999931</v>
      </c>
      <c r="E80" s="21"/>
      <c r="F80" s="21"/>
      <c r="G80" s="21"/>
    </row>
    <row r="81" spans="1:7" ht="37.5" hidden="1" customHeight="1" x14ac:dyDescent="0.5">
      <c r="A81" s="32">
        <f t="shared" ca="1" si="3"/>
        <v>62</v>
      </c>
      <c r="B81" s="13">
        <v>67</v>
      </c>
      <c r="C81" s="13">
        <f t="shared" si="4"/>
        <v>-6.9099999999999966</v>
      </c>
      <c r="D81" s="13">
        <f t="shared" si="5"/>
        <v>47.748099999999951</v>
      </c>
      <c r="E81" s="21"/>
      <c r="F81" s="21"/>
      <c r="G81" s="21"/>
    </row>
    <row r="82" spans="1:7" ht="37.5" hidden="1" customHeight="1" x14ac:dyDescent="0.5">
      <c r="A82" s="32">
        <f t="shared" ca="1" si="3"/>
        <v>88</v>
      </c>
      <c r="B82" s="13">
        <v>81</v>
      </c>
      <c r="C82" s="13">
        <f t="shared" si="4"/>
        <v>7.0900000000000034</v>
      </c>
      <c r="D82" s="13">
        <f t="shared" si="5"/>
        <v>50.268100000000047</v>
      </c>
      <c r="E82" s="21"/>
      <c r="F82" s="21"/>
      <c r="G82" s="21"/>
    </row>
    <row r="83" spans="1:7" ht="37.5" hidden="1" customHeight="1" x14ac:dyDescent="0.5">
      <c r="A83" s="32">
        <f t="shared" ca="1" si="3"/>
        <v>87</v>
      </c>
      <c r="B83" s="13">
        <v>86</v>
      </c>
      <c r="C83" s="13">
        <f t="shared" si="4"/>
        <v>12.090000000000003</v>
      </c>
      <c r="D83" s="13">
        <f t="shared" si="5"/>
        <v>146.16810000000009</v>
      </c>
      <c r="E83" s="21"/>
      <c r="F83" s="21"/>
      <c r="G83" s="21"/>
    </row>
    <row r="84" spans="1:7" ht="37.5" hidden="1" customHeight="1" x14ac:dyDescent="0.5">
      <c r="A84" s="32">
        <f t="shared" ca="1" si="3"/>
        <v>82</v>
      </c>
      <c r="B84" s="13">
        <v>70</v>
      </c>
      <c r="C84" s="13">
        <f t="shared" si="4"/>
        <v>-3.9099999999999966</v>
      </c>
      <c r="D84" s="13">
        <f t="shared" si="5"/>
        <v>15.288099999999973</v>
      </c>
      <c r="E84" s="21"/>
      <c r="F84" s="21"/>
      <c r="G84" s="21"/>
    </row>
    <row r="85" spans="1:7" ht="37.5" hidden="1" customHeight="1" x14ac:dyDescent="0.5">
      <c r="A85" s="32">
        <f t="shared" ca="1" si="3"/>
        <v>86</v>
      </c>
      <c r="B85" s="13">
        <v>86</v>
      </c>
      <c r="C85" s="13">
        <f t="shared" si="4"/>
        <v>12.090000000000003</v>
      </c>
      <c r="D85" s="13">
        <f t="shared" si="5"/>
        <v>146.16810000000009</v>
      </c>
      <c r="E85" s="21"/>
      <c r="F85" s="21"/>
      <c r="G85" s="21"/>
    </row>
    <row r="86" spans="1:7" ht="37.5" hidden="1" customHeight="1" x14ac:dyDescent="0.5">
      <c r="A86" s="32">
        <f t="shared" ca="1" si="3"/>
        <v>82</v>
      </c>
      <c r="B86" s="13">
        <v>89</v>
      </c>
      <c r="C86" s="13">
        <f t="shared" si="4"/>
        <v>15.090000000000003</v>
      </c>
      <c r="D86" s="13">
        <f t="shared" si="5"/>
        <v>227.70810000000012</v>
      </c>
      <c r="E86" s="21"/>
      <c r="F86" s="21"/>
      <c r="G86" s="21"/>
    </row>
    <row r="87" spans="1:7" ht="37.5" hidden="1" customHeight="1" x14ac:dyDescent="0.5">
      <c r="A87" s="32">
        <f t="shared" ca="1" si="3"/>
        <v>88</v>
      </c>
      <c r="B87" s="13">
        <v>86</v>
      </c>
      <c r="C87" s="13">
        <f t="shared" si="4"/>
        <v>12.090000000000003</v>
      </c>
      <c r="D87" s="13">
        <f t="shared" si="5"/>
        <v>146.16810000000009</v>
      </c>
      <c r="E87" s="21"/>
      <c r="F87" s="21"/>
      <c r="G87" s="21"/>
    </row>
    <row r="88" spans="1:7" ht="37.5" hidden="1" customHeight="1" x14ac:dyDescent="0.5">
      <c r="A88" s="32">
        <f t="shared" ca="1" si="3"/>
        <v>77</v>
      </c>
      <c r="B88" s="13">
        <v>65</v>
      </c>
      <c r="C88" s="13">
        <f t="shared" si="4"/>
        <v>-8.9099999999999966</v>
      </c>
      <c r="D88" s="13">
        <f t="shared" si="5"/>
        <v>79.388099999999937</v>
      </c>
      <c r="E88" s="21"/>
      <c r="F88" s="21"/>
      <c r="G88" s="21"/>
    </row>
    <row r="89" spans="1:7" ht="37.5" hidden="1" customHeight="1" x14ac:dyDescent="0.5">
      <c r="A89" s="32">
        <f t="shared" ca="1" si="3"/>
        <v>83</v>
      </c>
      <c r="B89" s="13">
        <v>80</v>
      </c>
      <c r="C89" s="13">
        <f t="shared" si="4"/>
        <v>6.0900000000000034</v>
      </c>
      <c r="D89" s="13">
        <f t="shared" si="5"/>
        <v>37.08810000000004</v>
      </c>
      <c r="E89" s="21"/>
      <c r="F89" s="21"/>
      <c r="G89" s="21"/>
    </row>
    <row r="90" spans="1:7" ht="37.5" hidden="1" customHeight="1" x14ac:dyDescent="0.5">
      <c r="A90" s="32">
        <f t="shared" ca="1" si="3"/>
        <v>82</v>
      </c>
      <c r="B90" s="13">
        <v>68</v>
      </c>
      <c r="C90" s="13">
        <f t="shared" si="4"/>
        <v>-5.9099999999999966</v>
      </c>
      <c r="D90" s="13">
        <f t="shared" si="5"/>
        <v>34.928099999999958</v>
      </c>
      <c r="E90" s="21"/>
      <c r="F90" s="21"/>
      <c r="G90" s="21"/>
    </row>
    <row r="91" spans="1:7" ht="37.5" hidden="1" customHeight="1" x14ac:dyDescent="0.5">
      <c r="A91" s="32">
        <f t="shared" ca="1" si="3"/>
        <v>85</v>
      </c>
      <c r="B91" s="13">
        <v>62</v>
      </c>
      <c r="C91" s="13">
        <f t="shared" si="4"/>
        <v>-11.909999999999997</v>
      </c>
      <c r="D91" s="13">
        <f t="shared" si="5"/>
        <v>141.84809999999993</v>
      </c>
      <c r="E91" s="21"/>
      <c r="F91" s="21"/>
      <c r="G91" s="21"/>
    </row>
    <row r="92" spans="1:7" ht="37.5" hidden="1" customHeight="1" x14ac:dyDescent="0.5">
      <c r="A92" s="32">
        <f t="shared" ca="1" si="3"/>
        <v>63</v>
      </c>
      <c r="B92" s="13">
        <v>66</v>
      </c>
      <c r="C92" s="13">
        <f t="shared" si="4"/>
        <v>-7.9099999999999966</v>
      </c>
      <c r="D92" s="13">
        <f t="shared" si="5"/>
        <v>62.568099999999944</v>
      </c>
      <c r="E92" s="21"/>
      <c r="F92" s="21"/>
      <c r="G92" s="21"/>
    </row>
    <row r="93" spans="1:7" ht="37.5" hidden="1" customHeight="1" x14ac:dyDescent="0.5">
      <c r="A93" s="32">
        <f t="shared" ca="1" si="3"/>
        <v>67</v>
      </c>
      <c r="B93" s="13">
        <v>86</v>
      </c>
      <c r="C93" s="13">
        <f t="shared" si="4"/>
        <v>12.090000000000003</v>
      </c>
      <c r="D93" s="13">
        <f t="shared" si="5"/>
        <v>146.16810000000009</v>
      </c>
      <c r="E93" s="21"/>
      <c r="F93" s="21"/>
      <c r="G93" s="21"/>
    </row>
    <row r="94" spans="1:7" ht="37.5" hidden="1" customHeight="1" x14ac:dyDescent="0.5">
      <c r="A94" s="32">
        <f t="shared" ca="1" si="3"/>
        <v>91</v>
      </c>
      <c r="B94" s="13">
        <v>77</v>
      </c>
      <c r="C94" s="13">
        <f t="shared" si="4"/>
        <v>3.0900000000000034</v>
      </c>
      <c r="D94" s="13">
        <f t="shared" si="5"/>
        <v>9.5481000000000211</v>
      </c>
      <c r="E94" s="21"/>
      <c r="F94" s="21"/>
      <c r="G94" s="21"/>
    </row>
    <row r="95" spans="1:7" ht="37.5" hidden="1" customHeight="1" x14ac:dyDescent="0.5">
      <c r="A95" s="32">
        <f t="shared" ca="1" si="3"/>
        <v>87</v>
      </c>
      <c r="B95" s="13">
        <v>67</v>
      </c>
      <c r="C95" s="13">
        <f t="shared" si="4"/>
        <v>-6.9099999999999966</v>
      </c>
      <c r="D95" s="13">
        <f t="shared" si="5"/>
        <v>47.748099999999951</v>
      </c>
      <c r="E95" s="21"/>
      <c r="F95" s="21"/>
      <c r="G95" s="21"/>
    </row>
    <row r="96" spans="1:7" ht="37.5" hidden="1" customHeight="1" x14ac:dyDescent="0.5">
      <c r="A96" s="32">
        <f t="shared" ca="1" si="3"/>
        <v>74</v>
      </c>
      <c r="B96" s="13">
        <v>90</v>
      </c>
      <c r="C96" s="13">
        <f t="shared" si="4"/>
        <v>16.090000000000003</v>
      </c>
      <c r="D96" s="13">
        <f t="shared" si="5"/>
        <v>258.88810000000012</v>
      </c>
      <c r="E96" s="21"/>
      <c r="F96" s="21"/>
      <c r="G96" s="21"/>
    </row>
    <row r="97" spans="1:7" ht="37.5" hidden="1" customHeight="1" x14ac:dyDescent="0.5">
      <c r="A97" s="32">
        <f t="shared" ca="1" si="3"/>
        <v>87</v>
      </c>
      <c r="B97" s="13">
        <v>73</v>
      </c>
      <c r="C97" s="13">
        <f t="shared" si="4"/>
        <v>-0.90999999999999659</v>
      </c>
      <c r="D97" s="13">
        <f t="shared" si="5"/>
        <v>0.82809999999999384</v>
      </c>
      <c r="E97" s="21"/>
      <c r="F97" s="21"/>
      <c r="G97" s="21"/>
    </row>
    <row r="98" spans="1:7" ht="37.5" hidden="1" customHeight="1" x14ac:dyDescent="0.5">
      <c r="A98" s="32">
        <f t="shared" ca="1" si="3"/>
        <v>82</v>
      </c>
      <c r="B98" s="13">
        <v>73</v>
      </c>
      <c r="C98" s="13">
        <f t="shared" si="4"/>
        <v>-0.90999999999999659</v>
      </c>
      <c r="D98" s="13">
        <f t="shared" si="5"/>
        <v>0.82809999999999384</v>
      </c>
      <c r="E98" s="21"/>
      <c r="F98" s="21"/>
      <c r="G98" s="21"/>
    </row>
    <row r="99" spans="1:7" ht="37.5" customHeight="1" x14ac:dyDescent="0.5">
      <c r="A99" s="32">
        <f t="shared" ca="1" si="3"/>
        <v>85</v>
      </c>
      <c r="B99" s="13">
        <v>64</v>
      </c>
      <c r="C99" s="13">
        <f t="shared" si="4"/>
        <v>-9.9099999999999966</v>
      </c>
      <c r="D99" s="13">
        <f t="shared" si="5"/>
        <v>98.208099999999931</v>
      </c>
      <c r="E99" s="21"/>
      <c r="F99" s="69" t="s">
        <v>76</v>
      </c>
      <c r="G99" s="17">
        <f>G6/G4</f>
        <v>1.5995689543247396</v>
      </c>
    </row>
    <row r="100" spans="1:7" ht="37.5" customHeight="1" x14ac:dyDescent="0.5">
      <c r="A100" s="32">
        <f t="shared" ca="1" si="3"/>
        <v>65</v>
      </c>
      <c r="B100" s="13">
        <v>61</v>
      </c>
      <c r="C100" s="13">
        <f t="shared" si="4"/>
        <v>-12.909999999999997</v>
      </c>
      <c r="D100" s="13">
        <f t="shared" si="5"/>
        <v>166.66809999999992</v>
      </c>
      <c r="E100" s="21"/>
      <c r="F100" s="21"/>
      <c r="G100" s="21"/>
    </row>
    <row r="101" spans="1:7" ht="37.5" customHeight="1" x14ac:dyDescent="0.5">
      <c r="A101" s="32">
        <f t="shared" ca="1" si="3"/>
        <v>62</v>
      </c>
      <c r="B101" s="13">
        <v>61</v>
      </c>
      <c r="C101" s="13">
        <f t="shared" si="4"/>
        <v>-12.909999999999997</v>
      </c>
      <c r="D101" s="13">
        <f t="shared" si="5"/>
        <v>166.66809999999992</v>
      </c>
      <c r="E101" s="21"/>
      <c r="F101" s="21"/>
      <c r="G101" s="21"/>
    </row>
    <row r="102" spans="1:7" ht="37.5" customHeight="1" x14ac:dyDescent="0.5">
      <c r="A102" s="32">
        <f t="shared" ca="1" si="3"/>
        <v>81</v>
      </c>
      <c r="B102" s="13">
        <v>82</v>
      </c>
      <c r="C102" s="13">
        <f t="shared" si="4"/>
        <v>8.0900000000000034</v>
      </c>
      <c r="D102" s="13">
        <f t="shared" si="5"/>
        <v>65.448100000000053</v>
      </c>
      <c r="E102" s="21"/>
      <c r="F102" s="21"/>
      <c r="G102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02"/>
  <sheetViews>
    <sheetView zoomScale="53" zoomScaleNormal="53" workbookViewId="0">
      <selection activeCell="I20" sqref="I20"/>
    </sheetView>
  </sheetViews>
  <sheetFormatPr defaultRowHeight="37.5" customHeight="1" x14ac:dyDescent="0.25"/>
  <cols>
    <col min="1" max="1" width="13.42578125" customWidth="1"/>
    <col min="9" max="9" width="43.85546875" bestFit="1" customWidth="1"/>
    <col min="10" max="10" width="17.42578125" bestFit="1" customWidth="1"/>
    <col min="12" max="12" width="21.140625" bestFit="1" customWidth="1"/>
    <col min="13" max="13" width="4.85546875" customWidth="1"/>
    <col min="14" max="14" width="9.140625" customWidth="1"/>
  </cols>
  <sheetData>
    <row r="1" spans="1:15" ht="37.5" customHeight="1" thickBot="1" x14ac:dyDescent="0.55000000000000004">
      <c r="A1" s="11" t="s">
        <v>28</v>
      </c>
    </row>
    <row r="2" spans="1:15" ht="37.5" customHeight="1" x14ac:dyDescent="0.5">
      <c r="A2" s="31" t="s">
        <v>22</v>
      </c>
      <c r="B2" s="33" t="str">
        <f>'1.MeanVarStdCV'!B2</f>
        <v>X</v>
      </c>
    </row>
    <row r="3" spans="1:15" ht="37.5" customHeight="1" thickBot="1" x14ac:dyDescent="0.55000000000000004">
      <c r="A3" s="32">
        <f ca="1">'1.MeanVarStdCV'!A3</f>
        <v>84</v>
      </c>
      <c r="B3" s="33">
        <f>'1.MeanVarStdCV'!B3</f>
        <v>81</v>
      </c>
      <c r="I3" s="33" t="s">
        <v>10</v>
      </c>
      <c r="J3" s="33"/>
    </row>
    <row r="4" spans="1:15" ht="37.5" customHeight="1" thickBot="1" x14ac:dyDescent="0.55000000000000004">
      <c r="A4" s="32">
        <f ca="1">'1.MeanVarStdCV'!A4</f>
        <v>57</v>
      </c>
      <c r="B4" s="33">
        <f>'1.MeanVarStdCV'!B4</f>
        <v>85</v>
      </c>
      <c r="I4" s="49" t="s">
        <v>36</v>
      </c>
      <c r="J4" s="50"/>
      <c r="K4" s="51"/>
      <c r="L4" s="52" t="s">
        <v>67</v>
      </c>
    </row>
    <row r="5" spans="1:15" ht="37.5" customHeight="1" x14ac:dyDescent="0.5">
      <c r="A5" s="32">
        <f ca="1">'1.MeanVarStdCV'!A5</f>
        <v>59</v>
      </c>
      <c r="B5" s="33">
        <f>'1.MeanVarStdCV'!B5</f>
        <v>68</v>
      </c>
      <c r="I5" s="40" t="s">
        <v>0</v>
      </c>
      <c r="J5" s="56">
        <v>73.91</v>
      </c>
      <c r="L5" s="62">
        <f>AVERAGE($B$3:$B$102)</f>
        <v>73.91</v>
      </c>
      <c r="N5" s="21" t="str">
        <f ca="1">_xlfn.FORMULATEXT(L5)</f>
        <v>=AVERAGE($B$3:$B$102)</v>
      </c>
      <c r="O5" s="21"/>
    </row>
    <row r="6" spans="1:15" ht="37.5" customHeight="1" x14ac:dyDescent="0.5">
      <c r="A6" s="32">
        <f ca="1">'1.MeanVarStdCV'!A6</f>
        <v>74</v>
      </c>
      <c r="B6" s="33">
        <f>'1.MeanVarStdCV'!B6</f>
        <v>64</v>
      </c>
      <c r="I6" s="53" t="s">
        <v>12</v>
      </c>
      <c r="J6" s="57">
        <v>1.0873092541413452</v>
      </c>
      <c r="L6" s="63">
        <f>_xlfn.STDEV.S($B$3:$B$102)/SQRT(L17)</f>
        <v>1.0873092541413452</v>
      </c>
      <c r="N6" s="21" t="str">
        <f t="shared" ref="N6:N18" ca="1" si="0">_xlfn.FORMULATEXT(L6)</f>
        <v>=STDEV.S($B$3:$B$102)/SQRT(L17)</v>
      </c>
      <c r="O6" s="21"/>
    </row>
    <row r="7" spans="1:15" ht="37.5" customHeight="1" x14ac:dyDescent="0.5">
      <c r="A7" s="32">
        <f ca="1">'1.MeanVarStdCV'!A7</f>
        <v>82</v>
      </c>
      <c r="B7" s="33">
        <f>'1.MeanVarStdCV'!B7</f>
        <v>68</v>
      </c>
      <c r="I7" s="40" t="s">
        <v>1</v>
      </c>
      <c r="J7" s="58">
        <v>72</v>
      </c>
      <c r="L7" s="64">
        <f>MEDIAN($B$3:$B$102)</f>
        <v>72</v>
      </c>
      <c r="N7" s="21" t="str">
        <f t="shared" ca="1" si="0"/>
        <v>=MEDIAN($B$3:$B$102)</v>
      </c>
      <c r="O7" s="21"/>
    </row>
    <row r="8" spans="1:15" ht="37.5" customHeight="1" x14ac:dyDescent="0.5">
      <c r="A8" s="32">
        <f ca="1">'1.MeanVarStdCV'!A8</f>
        <v>61</v>
      </c>
      <c r="B8" s="33">
        <f>'1.MeanVarStdCV'!B8</f>
        <v>58</v>
      </c>
      <c r="I8" s="40" t="s">
        <v>2</v>
      </c>
      <c r="J8" s="58">
        <v>68</v>
      </c>
      <c r="L8" s="64">
        <f>MODE($B$3:$B$102)</f>
        <v>68</v>
      </c>
      <c r="N8" s="21" t="str">
        <f t="shared" ca="1" si="0"/>
        <v>=MODE($B$3:$B$102)</v>
      </c>
      <c r="O8" s="21"/>
    </row>
    <row r="9" spans="1:15" ht="37.5" customHeight="1" x14ac:dyDescent="0.5">
      <c r="A9" s="32">
        <f ca="1">'1.MeanVarStdCV'!A9</f>
        <v>71</v>
      </c>
      <c r="B9" s="33">
        <f>'1.MeanVarStdCV'!B9</f>
        <v>64</v>
      </c>
      <c r="I9" s="40" t="s">
        <v>13</v>
      </c>
      <c r="J9" s="59">
        <v>10.873092541413452</v>
      </c>
      <c r="L9" s="65">
        <f>_xlfn.STDEV.S($B$3:$B$102)</f>
        <v>10.873092541413452</v>
      </c>
      <c r="N9" s="21" t="str">
        <f t="shared" ca="1" si="0"/>
        <v>=STDEV.S($B$3:$B$102)</v>
      </c>
      <c r="O9" s="21"/>
    </row>
    <row r="10" spans="1:15" ht="37.5" customHeight="1" x14ac:dyDescent="0.5">
      <c r="A10" s="32">
        <f ca="1">'1.MeanVarStdCV'!A10</f>
        <v>69</v>
      </c>
      <c r="B10" s="33">
        <f>'1.MeanVarStdCV'!B10</f>
        <v>75</v>
      </c>
      <c r="I10" s="40" t="s">
        <v>14</v>
      </c>
      <c r="J10" s="59">
        <v>118.22414141414085</v>
      </c>
      <c r="L10" s="65">
        <f>L9^2</f>
        <v>118.22414141414085</v>
      </c>
      <c r="N10" s="21" t="str">
        <f t="shared" ca="1" si="0"/>
        <v>=L9^2</v>
      </c>
      <c r="O10" s="21"/>
    </row>
    <row r="11" spans="1:15" ht="37.5" customHeight="1" x14ac:dyDescent="0.5">
      <c r="A11" s="32">
        <f ca="1">'1.MeanVarStdCV'!A11</f>
        <v>70</v>
      </c>
      <c r="B11" s="33">
        <f>'1.MeanVarStdCV'!B11</f>
        <v>82</v>
      </c>
      <c r="I11" s="53" t="s">
        <v>15</v>
      </c>
      <c r="J11" s="57">
        <v>-1.3756962646174196</v>
      </c>
      <c r="L11" s="63">
        <f>KURT($B$3:$B$102)</f>
        <v>-1.3756962646174196</v>
      </c>
      <c r="N11" s="21" t="str">
        <f t="shared" ca="1" si="0"/>
        <v>=KURT($B$3:$B$102)</v>
      </c>
      <c r="O11" s="21"/>
    </row>
    <row r="12" spans="1:15" ht="37.5" customHeight="1" x14ac:dyDescent="0.5">
      <c r="A12" s="32">
        <f ca="1">'1.MeanVarStdCV'!A12</f>
        <v>58</v>
      </c>
      <c r="B12" s="33">
        <f>'1.MeanVarStdCV'!B12</f>
        <v>61</v>
      </c>
      <c r="I12" s="53" t="s">
        <v>16</v>
      </c>
      <c r="J12" s="60">
        <v>4.8022923719369184E-2</v>
      </c>
      <c r="L12" s="66">
        <f>SKEW($B$3:$B$102)</f>
        <v>4.8022923719369184E-2</v>
      </c>
      <c r="N12" s="21" t="str">
        <f t="shared" ca="1" si="0"/>
        <v>=SKEW($B$3:$B$102)</v>
      </c>
      <c r="O12" s="21"/>
    </row>
    <row r="13" spans="1:15" ht="37.5" customHeight="1" x14ac:dyDescent="0.5">
      <c r="A13" s="32">
        <f ca="1">'1.MeanVarStdCV'!A13</f>
        <v>92</v>
      </c>
      <c r="B13" s="33">
        <f>'1.MeanVarStdCV'!B13</f>
        <v>79</v>
      </c>
      <c r="I13" s="40" t="s">
        <v>17</v>
      </c>
      <c r="J13" s="58">
        <v>40</v>
      </c>
      <c r="L13" s="64">
        <f>L15-L14</f>
        <v>40</v>
      </c>
      <c r="N13" s="21" t="str">
        <f t="shared" ca="1" si="0"/>
        <v>=L15-L14</v>
      </c>
      <c r="O13" s="21"/>
    </row>
    <row r="14" spans="1:15" ht="37.5" customHeight="1" x14ac:dyDescent="0.5">
      <c r="A14" s="32">
        <f ca="1">'1.MeanVarStdCV'!A14</f>
        <v>71</v>
      </c>
      <c r="B14" s="33">
        <f>'1.MeanVarStdCV'!B14</f>
        <v>66</v>
      </c>
      <c r="I14" s="40" t="s">
        <v>18</v>
      </c>
      <c r="J14" s="58">
        <v>52</v>
      </c>
      <c r="K14" s="54"/>
      <c r="L14" s="64">
        <f>MIN($B$3:$B$102)</f>
        <v>52</v>
      </c>
      <c r="N14" s="21" t="str">
        <f t="shared" ca="1" si="0"/>
        <v>=MIN($B$3:$B$102)</v>
      </c>
      <c r="O14" s="21"/>
    </row>
    <row r="15" spans="1:15" ht="37.5" customHeight="1" x14ac:dyDescent="0.5">
      <c r="A15" s="32">
        <f ca="1">'1.MeanVarStdCV'!A15</f>
        <v>86</v>
      </c>
      <c r="B15" s="33">
        <f>'1.MeanVarStdCV'!B15</f>
        <v>52</v>
      </c>
      <c r="I15" s="40" t="s">
        <v>19</v>
      </c>
      <c r="J15" s="58">
        <v>92</v>
      </c>
      <c r="K15" s="54"/>
      <c r="L15" s="64">
        <f>MAX($B$3:$B$102)</f>
        <v>92</v>
      </c>
      <c r="N15" s="21" t="str">
        <f t="shared" ca="1" si="0"/>
        <v>=MAX($B$3:$B$102)</v>
      </c>
      <c r="O15" s="21"/>
    </row>
    <row r="16" spans="1:15" ht="37.5" customHeight="1" x14ac:dyDescent="0.5">
      <c r="A16" s="32">
        <f ca="1">'1.MeanVarStdCV'!A16</f>
        <v>85</v>
      </c>
      <c r="B16" s="33">
        <f>'1.MeanVarStdCV'!B16</f>
        <v>88</v>
      </c>
      <c r="I16" s="40" t="s">
        <v>20</v>
      </c>
      <c r="J16" s="58">
        <v>7391</v>
      </c>
      <c r="K16" s="54"/>
      <c r="L16" s="64">
        <f>SUM($B$3:$B$102)</f>
        <v>7391</v>
      </c>
      <c r="N16" s="21" t="str">
        <f t="shared" ca="1" si="0"/>
        <v>=SUM($B$3:$B$102)</v>
      </c>
      <c r="O16" s="21"/>
    </row>
    <row r="17" spans="1:15" ht="37.5" customHeight="1" thickBot="1" x14ac:dyDescent="0.55000000000000004">
      <c r="A17" s="32">
        <f ca="1">'1.MeanVarStdCV'!A17</f>
        <v>94</v>
      </c>
      <c r="B17" s="33">
        <f>'1.MeanVarStdCV'!B17</f>
        <v>59</v>
      </c>
      <c r="I17" s="43" t="s">
        <v>6</v>
      </c>
      <c r="J17" s="61">
        <v>100</v>
      </c>
      <c r="K17" s="55"/>
      <c r="L17" s="67">
        <f>COUNT($B$3:$B$102)</f>
        <v>100</v>
      </c>
      <c r="N17" s="21" t="str">
        <f t="shared" ca="1" si="0"/>
        <v>=COUNT($B$3:$B$102)</v>
      </c>
      <c r="O17" s="21"/>
    </row>
    <row r="18" spans="1:15" ht="37.5" customHeight="1" x14ac:dyDescent="0.5">
      <c r="A18" s="32">
        <f ca="1">'1.MeanVarStdCV'!A18</f>
        <v>59</v>
      </c>
      <c r="B18" s="33">
        <f>'1.MeanVarStdCV'!B18</f>
        <v>68</v>
      </c>
      <c r="K18" s="21" t="s">
        <v>75</v>
      </c>
      <c r="L18" s="68">
        <f>L9/L5</f>
        <v>0.14711260372633544</v>
      </c>
      <c r="N18" s="21" t="str">
        <f t="shared" ca="1" si="0"/>
        <v>=L9/L5</v>
      </c>
    </row>
    <row r="19" spans="1:15" ht="37.5" customHeight="1" x14ac:dyDescent="0.5">
      <c r="A19" s="32">
        <f ca="1">'1.MeanVarStdCV'!A19</f>
        <v>84</v>
      </c>
      <c r="B19" s="33">
        <f>'1.MeanVarStdCV'!B19</f>
        <v>70</v>
      </c>
      <c r="I19" s="35" t="s">
        <v>77</v>
      </c>
    </row>
    <row r="20" spans="1:15" ht="37.5" customHeight="1" x14ac:dyDescent="0.5">
      <c r="A20" s="32">
        <f ca="1">'1.MeanVarStdCV'!A20</f>
        <v>92</v>
      </c>
      <c r="B20" s="33">
        <f>'1.MeanVarStdCV'!B20</f>
        <v>84</v>
      </c>
    </row>
    <row r="21" spans="1:15" ht="37.5" customHeight="1" x14ac:dyDescent="0.5">
      <c r="A21" s="32">
        <f ca="1">'1.MeanVarStdCV'!A21</f>
        <v>90</v>
      </c>
      <c r="B21" s="33">
        <f>'1.MeanVarStdCV'!B21</f>
        <v>74</v>
      </c>
    </row>
    <row r="22" spans="1:15" ht="37.5" customHeight="1" x14ac:dyDescent="0.5">
      <c r="A22" s="32">
        <f ca="1">'1.MeanVarStdCV'!A22</f>
        <v>59</v>
      </c>
      <c r="B22" s="33">
        <f>'1.MeanVarStdCV'!B22</f>
        <v>65</v>
      </c>
    </row>
    <row r="23" spans="1:15" ht="37.5" customHeight="1" x14ac:dyDescent="0.5">
      <c r="A23" s="32">
        <f ca="1">'1.MeanVarStdCV'!A23</f>
        <v>67</v>
      </c>
      <c r="B23" s="33">
        <f>'1.MeanVarStdCV'!B23</f>
        <v>88</v>
      </c>
    </row>
    <row r="24" spans="1:15" ht="37.5" customHeight="1" x14ac:dyDescent="0.5">
      <c r="A24" s="32">
        <f ca="1">'1.MeanVarStdCV'!A24</f>
        <v>92</v>
      </c>
      <c r="B24" s="33">
        <f>'1.MeanVarStdCV'!B24</f>
        <v>84</v>
      </c>
    </row>
    <row r="25" spans="1:15" ht="37.5" customHeight="1" x14ac:dyDescent="0.5">
      <c r="A25" s="32">
        <f ca="1">'1.MeanVarStdCV'!A25</f>
        <v>91</v>
      </c>
      <c r="B25" s="33">
        <f>'1.MeanVarStdCV'!B25</f>
        <v>89</v>
      </c>
    </row>
    <row r="26" spans="1:15" ht="37.5" customHeight="1" x14ac:dyDescent="0.5">
      <c r="A26" s="32">
        <f ca="1">'1.MeanVarStdCV'!A26</f>
        <v>89</v>
      </c>
      <c r="B26" s="33">
        <f>'1.MeanVarStdCV'!B26</f>
        <v>87</v>
      </c>
    </row>
    <row r="27" spans="1:15" ht="37.5" customHeight="1" x14ac:dyDescent="0.5">
      <c r="A27" s="32">
        <f ca="1">'1.MeanVarStdCV'!A27</f>
        <v>67</v>
      </c>
      <c r="B27" s="33">
        <f>'1.MeanVarStdCV'!B27</f>
        <v>55</v>
      </c>
    </row>
    <row r="28" spans="1:15" ht="37.5" customHeight="1" x14ac:dyDescent="0.5">
      <c r="A28" s="32">
        <f ca="1">'1.MeanVarStdCV'!A28</f>
        <v>56</v>
      </c>
      <c r="B28" s="33">
        <f>'1.MeanVarStdCV'!B28</f>
        <v>82</v>
      </c>
    </row>
    <row r="29" spans="1:15" ht="37.5" customHeight="1" x14ac:dyDescent="0.5">
      <c r="A29" s="32">
        <f ca="1">'1.MeanVarStdCV'!A29</f>
        <v>62</v>
      </c>
      <c r="B29" s="33">
        <f>'1.MeanVarStdCV'!B29</f>
        <v>64</v>
      </c>
    </row>
    <row r="30" spans="1:15" ht="37.5" customHeight="1" x14ac:dyDescent="0.5">
      <c r="A30" s="32">
        <f ca="1">'1.MeanVarStdCV'!A30</f>
        <v>63</v>
      </c>
      <c r="B30" s="33">
        <f>'1.MeanVarStdCV'!B30</f>
        <v>72</v>
      </c>
    </row>
    <row r="31" spans="1:15" ht="37.5" customHeight="1" x14ac:dyDescent="0.5">
      <c r="A31" s="32">
        <f ca="1">'1.MeanVarStdCV'!A31</f>
        <v>86</v>
      </c>
      <c r="B31" s="33">
        <f>'1.MeanVarStdCV'!B31</f>
        <v>57</v>
      </c>
    </row>
    <row r="32" spans="1:15" ht="37.5" customHeight="1" x14ac:dyDescent="0.5">
      <c r="A32" s="32">
        <f ca="1">'1.MeanVarStdCV'!A32</f>
        <v>81</v>
      </c>
      <c r="B32" s="33">
        <f>'1.MeanVarStdCV'!B32</f>
        <v>72</v>
      </c>
    </row>
    <row r="33" spans="1:2" ht="37.5" customHeight="1" x14ac:dyDescent="0.5">
      <c r="A33" s="32">
        <f ca="1">'1.MeanVarStdCV'!A33</f>
        <v>61</v>
      </c>
      <c r="B33" s="33">
        <f>'1.MeanVarStdCV'!B33</f>
        <v>88</v>
      </c>
    </row>
    <row r="34" spans="1:2" ht="37.5" customHeight="1" x14ac:dyDescent="0.5">
      <c r="A34" s="32">
        <f ca="1">'1.MeanVarStdCV'!A34</f>
        <v>72</v>
      </c>
      <c r="B34" s="33">
        <f>'1.MeanVarStdCV'!B34</f>
        <v>61</v>
      </c>
    </row>
    <row r="35" spans="1:2" ht="37.5" customHeight="1" x14ac:dyDescent="0.5">
      <c r="A35" s="32">
        <f ca="1">'1.MeanVarStdCV'!A35</f>
        <v>78</v>
      </c>
      <c r="B35" s="33">
        <f>'1.MeanVarStdCV'!B35</f>
        <v>78</v>
      </c>
    </row>
    <row r="36" spans="1:2" ht="37.5" customHeight="1" x14ac:dyDescent="0.5">
      <c r="A36" s="32">
        <f ca="1">'1.MeanVarStdCV'!A36</f>
        <v>88</v>
      </c>
      <c r="B36" s="33">
        <f>'1.MeanVarStdCV'!B36</f>
        <v>68</v>
      </c>
    </row>
    <row r="37" spans="1:2" ht="37.5" customHeight="1" x14ac:dyDescent="0.5">
      <c r="A37" s="32">
        <f ca="1">'1.MeanVarStdCV'!A37</f>
        <v>57</v>
      </c>
      <c r="B37" s="33">
        <f>'1.MeanVarStdCV'!B37</f>
        <v>87</v>
      </c>
    </row>
    <row r="38" spans="1:2" ht="37.5" customHeight="1" x14ac:dyDescent="0.5">
      <c r="A38" s="32">
        <f ca="1">'1.MeanVarStdCV'!A38</f>
        <v>86</v>
      </c>
      <c r="B38" s="33">
        <f>'1.MeanVarStdCV'!B38</f>
        <v>67</v>
      </c>
    </row>
    <row r="39" spans="1:2" ht="37.5" customHeight="1" x14ac:dyDescent="0.5">
      <c r="A39" s="32">
        <f ca="1">'1.MeanVarStdCV'!A39</f>
        <v>83</v>
      </c>
      <c r="B39" s="33">
        <f>'1.MeanVarStdCV'!B39</f>
        <v>62</v>
      </c>
    </row>
    <row r="40" spans="1:2" ht="37.5" customHeight="1" x14ac:dyDescent="0.5">
      <c r="A40" s="32">
        <f ca="1">'1.MeanVarStdCV'!A40</f>
        <v>71</v>
      </c>
      <c r="B40" s="33">
        <f>'1.MeanVarStdCV'!B40</f>
        <v>63</v>
      </c>
    </row>
    <row r="41" spans="1:2" ht="37.5" customHeight="1" x14ac:dyDescent="0.5">
      <c r="A41" s="32">
        <f ca="1">'1.MeanVarStdCV'!A41</f>
        <v>59</v>
      </c>
      <c r="B41" s="33">
        <f>'1.MeanVarStdCV'!B41</f>
        <v>90</v>
      </c>
    </row>
    <row r="42" spans="1:2" ht="37.5" customHeight="1" x14ac:dyDescent="0.5">
      <c r="A42" s="32">
        <f ca="1">'1.MeanVarStdCV'!A42</f>
        <v>74</v>
      </c>
      <c r="B42" s="33">
        <f>'1.MeanVarStdCV'!B42</f>
        <v>85</v>
      </c>
    </row>
    <row r="43" spans="1:2" ht="37.5" customHeight="1" x14ac:dyDescent="0.5">
      <c r="A43" s="32">
        <f ca="1">'1.MeanVarStdCV'!A43</f>
        <v>59</v>
      </c>
      <c r="B43" s="33">
        <f>'1.MeanVarStdCV'!B43</f>
        <v>65</v>
      </c>
    </row>
    <row r="44" spans="1:2" ht="37.5" customHeight="1" x14ac:dyDescent="0.5">
      <c r="A44" s="32">
        <f ca="1">'1.MeanVarStdCV'!A44</f>
        <v>64</v>
      </c>
      <c r="B44" s="33">
        <f>'1.MeanVarStdCV'!B44</f>
        <v>68</v>
      </c>
    </row>
    <row r="45" spans="1:2" ht="37.5" customHeight="1" x14ac:dyDescent="0.5">
      <c r="A45" s="32">
        <f ca="1">'1.MeanVarStdCV'!A45</f>
        <v>85</v>
      </c>
      <c r="B45" s="33">
        <f>'1.MeanVarStdCV'!B45</f>
        <v>88</v>
      </c>
    </row>
    <row r="46" spans="1:2" ht="37.5" customHeight="1" x14ac:dyDescent="0.5">
      <c r="A46" s="32">
        <f ca="1">'1.MeanVarStdCV'!A46</f>
        <v>83</v>
      </c>
      <c r="B46" s="33">
        <f>'1.MeanVarStdCV'!B46</f>
        <v>87</v>
      </c>
    </row>
    <row r="47" spans="1:2" ht="37.5" customHeight="1" x14ac:dyDescent="0.5">
      <c r="A47" s="32">
        <f ca="1">'1.MeanVarStdCV'!A47</f>
        <v>85</v>
      </c>
      <c r="B47" s="33">
        <f>'1.MeanVarStdCV'!B47</f>
        <v>67</v>
      </c>
    </row>
    <row r="48" spans="1:2" ht="37.5" customHeight="1" x14ac:dyDescent="0.5">
      <c r="A48" s="32">
        <f ca="1">'1.MeanVarStdCV'!A48</f>
        <v>66</v>
      </c>
      <c r="B48" s="33">
        <f>'1.MeanVarStdCV'!B48</f>
        <v>58</v>
      </c>
    </row>
    <row r="49" spans="1:2" ht="37.5" customHeight="1" x14ac:dyDescent="0.5">
      <c r="A49" s="32">
        <f ca="1">'1.MeanVarStdCV'!A49</f>
        <v>70</v>
      </c>
      <c r="B49" s="33">
        <f>'1.MeanVarStdCV'!B49</f>
        <v>87</v>
      </c>
    </row>
    <row r="50" spans="1:2" ht="37.5" customHeight="1" x14ac:dyDescent="0.5">
      <c r="A50" s="32">
        <f ca="1">'1.MeanVarStdCV'!A50</f>
        <v>89</v>
      </c>
      <c r="B50" s="33">
        <f>'1.MeanVarStdCV'!B50</f>
        <v>82</v>
      </c>
    </row>
    <row r="51" spans="1:2" ht="37.5" customHeight="1" x14ac:dyDescent="0.5">
      <c r="A51" s="32">
        <f ca="1">'1.MeanVarStdCV'!A51</f>
        <v>69</v>
      </c>
      <c r="B51" s="33">
        <f>'1.MeanVarStdCV'!B51</f>
        <v>81</v>
      </c>
    </row>
    <row r="52" spans="1:2" ht="37.5" customHeight="1" x14ac:dyDescent="0.5">
      <c r="A52" s="32">
        <f ca="1">'1.MeanVarStdCV'!A52</f>
        <v>86</v>
      </c>
      <c r="B52" s="33">
        <f>'1.MeanVarStdCV'!B52</f>
        <v>78</v>
      </c>
    </row>
    <row r="53" spans="1:2" ht="37.5" customHeight="1" x14ac:dyDescent="0.5">
      <c r="A53" s="32">
        <f ca="1">'1.MeanVarStdCV'!A53</f>
        <v>94</v>
      </c>
      <c r="B53" s="33">
        <f>'1.MeanVarStdCV'!B53</f>
        <v>88</v>
      </c>
    </row>
    <row r="54" spans="1:2" ht="37.5" customHeight="1" x14ac:dyDescent="0.5">
      <c r="A54" s="32">
        <f ca="1">'1.MeanVarStdCV'!A54</f>
        <v>80</v>
      </c>
      <c r="B54" s="33">
        <f>'1.MeanVarStdCV'!B54</f>
        <v>63</v>
      </c>
    </row>
    <row r="55" spans="1:2" ht="37.5" customHeight="1" x14ac:dyDescent="0.5">
      <c r="A55" s="32">
        <f ca="1">'1.MeanVarStdCV'!A55</f>
        <v>80</v>
      </c>
      <c r="B55" s="33">
        <f>'1.MeanVarStdCV'!B55</f>
        <v>62</v>
      </c>
    </row>
    <row r="56" spans="1:2" ht="37.5" customHeight="1" x14ac:dyDescent="0.5">
      <c r="A56" s="32">
        <f ca="1">'1.MeanVarStdCV'!A56</f>
        <v>79</v>
      </c>
      <c r="B56" s="33">
        <f>'1.MeanVarStdCV'!B56</f>
        <v>86</v>
      </c>
    </row>
    <row r="57" spans="1:2" ht="37.5" customHeight="1" x14ac:dyDescent="0.5">
      <c r="A57" s="32">
        <f ca="1">'1.MeanVarStdCV'!A57</f>
        <v>65</v>
      </c>
      <c r="B57" s="33">
        <f>'1.MeanVarStdCV'!B57</f>
        <v>92</v>
      </c>
    </row>
    <row r="58" spans="1:2" ht="37.5" customHeight="1" x14ac:dyDescent="0.5">
      <c r="A58" s="32">
        <f ca="1">'1.MeanVarStdCV'!A58</f>
        <v>59</v>
      </c>
      <c r="B58" s="33">
        <f>'1.MeanVarStdCV'!B58</f>
        <v>58</v>
      </c>
    </row>
    <row r="59" spans="1:2" ht="37.5" customHeight="1" x14ac:dyDescent="0.5">
      <c r="A59" s="32">
        <f ca="1">'1.MeanVarStdCV'!A59</f>
        <v>75</v>
      </c>
      <c r="B59" s="33">
        <f>'1.MeanVarStdCV'!B59</f>
        <v>89</v>
      </c>
    </row>
    <row r="60" spans="1:2" ht="37.5" customHeight="1" x14ac:dyDescent="0.5">
      <c r="A60" s="32">
        <f ca="1">'1.MeanVarStdCV'!A60</f>
        <v>64</v>
      </c>
      <c r="B60" s="33">
        <f>'1.MeanVarStdCV'!B60</f>
        <v>84</v>
      </c>
    </row>
    <row r="61" spans="1:2" ht="37.5" customHeight="1" x14ac:dyDescent="0.5">
      <c r="A61" s="32">
        <f ca="1">'1.MeanVarStdCV'!A61</f>
        <v>69</v>
      </c>
      <c r="B61" s="33">
        <f>'1.MeanVarStdCV'!B61</f>
        <v>72</v>
      </c>
    </row>
    <row r="62" spans="1:2" ht="37.5" customHeight="1" x14ac:dyDescent="0.5">
      <c r="A62" s="32">
        <f ca="1">'1.MeanVarStdCV'!A62</f>
        <v>79</v>
      </c>
      <c r="B62" s="33">
        <f>'1.MeanVarStdCV'!B62</f>
        <v>87</v>
      </c>
    </row>
    <row r="63" spans="1:2" ht="37.5" customHeight="1" x14ac:dyDescent="0.5">
      <c r="A63" s="32">
        <f ca="1">'1.MeanVarStdCV'!A63</f>
        <v>82</v>
      </c>
      <c r="B63" s="33">
        <f>'1.MeanVarStdCV'!B63</f>
        <v>76</v>
      </c>
    </row>
    <row r="64" spans="1:2" ht="37.5" customHeight="1" x14ac:dyDescent="0.5">
      <c r="A64" s="32">
        <f ca="1">'1.MeanVarStdCV'!A64</f>
        <v>58</v>
      </c>
      <c r="B64" s="33">
        <f>'1.MeanVarStdCV'!B64</f>
        <v>62</v>
      </c>
    </row>
    <row r="65" spans="1:2" ht="37.5" customHeight="1" x14ac:dyDescent="0.5">
      <c r="A65" s="32">
        <f ca="1">'1.MeanVarStdCV'!A65</f>
        <v>62</v>
      </c>
      <c r="B65" s="33">
        <f>'1.MeanVarStdCV'!B65</f>
        <v>81</v>
      </c>
    </row>
    <row r="66" spans="1:2" ht="37.5" customHeight="1" x14ac:dyDescent="0.5">
      <c r="A66" s="32">
        <f ca="1">'1.MeanVarStdCV'!A66</f>
        <v>88</v>
      </c>
      <c r="B66" s="33">
        <f>'1.MeanVarStdCV'!B66</f>
        <v>63</v>
      </c>
    </row>
    <row r="67" spans="1:2" ht="37.5" customHeight="1" x14ac:dyDescent="0.5">
      <c r="A67" s="32">
        <f ca="1">'1.MeanVarStdCV'!A67</f>
        <v>61</v>
      </c>
      <c r="B67" s="33">
        <f>'1.MeanVarStdCV'!B67</f>
        <v>64</v>
      </c>
    </row>
    <row r="68" spans="1:2" ht="37.5" customHeight="1" x14ac:dyDescent="0.5">
      <c r="A68" s="32">
        <f ca="1">'1.MeanVarStdCV'!A68</f>
        <v>87</v>
      </c>
      <c r="B68" s="33">
        <f>'1.MeanVarStdCV'!B68</f>
        <v>91</v>
      </c>
    </row>
    <row r="69" spans="1:2" ht="37.5" customHeight="1" x14ac:dyDescent="0.5">
      <c r="A69" s="32">
        <f ca="1">'1.MeanVarStdCV'!A69</f>
        <v>86</v>
      </c>
      <c r="B69" s="33">
        <f>'1.MeanVarStdCV'!B69</f>
        <v>72</v>
      </c>
    </row>
    <row r="70" spans="1:2" ht="37.5" customHeight="1" x14ac:dyDescent="0.5">
      <c r="A70" s="32">
        <f ca="1">'1.MeanVarStdCV'!A70</f>
        <v>67</v>
      </c>
      <c r="B70" s="33">
        <f>'1.MeanVarStdCV'!B70</f>
        <v>87</v>
      </c>
    </row>
    <row r="71" spans="1:2" ht="37.5" customHeight="1" x14ac:dyDescent="0.5">
      <c r="A71" s="32">
        <f ca="1">'1.MeanVarStdCV'!A71</f>
        <v>62</v>
      </c>
      <c r="B71" s="33">
        <f>'1.MeanVarStdCV'!B71</f>
        <v>61</v>
      </c>
    </row>
    <row r="72" spans="1:2" ht="37.5" customHeight="1" x14ac:dyDescent="0.5">
      <c r="A72" s="32">
        <f ca="1">'1.MeanVarStdCV'!A72</f>
        <v>71</v>
      </c>
      <c r="B72" s="33">
        <f>'1.MeanVarStdCV'!B72</f>
        <v>67</v>
      </c>
    </row>
    <row r="73" spans="1:2" ht="37.5" customHeight="1" x14ac:dyDescent="0.5">
      <c r="A73" s="32">
        <f ca="1">'1.MeanVarStdCV'!A73</f>
        <v>63</v>
      </c>
      <c r="B73" s="33">
        <f>'1.MeanVarStdCV'!B73</f>
        <v>68</v>
      </c>
    </row>
    <row r="74" spans="1:2" ht="37.5" customHeight="1" x14ac:dyDescent="0.5">
      <c r="A74" s="32">
        <f ca="1">'1.MeanVarStdCV'!A74</f>
        <v>85</v>
      </c>
      <c r="B74" s="33">
        <f>'1.MeanVarStdCV'!B74</f>
        <v>62</v>
      </c>
    </row>
    <row r="75" spans="1:2" ht="37.5" customHeight="1" x14ac:dyDescent="0.5">
      <c r="A75" s="32">
        <f ca="1">'1.MeanVarStdCV'!A75</f>
        <v>83</v>
      </c>
      <c r="B75" s="33">
        <f>'1.MeanVarStdCV'!B75</f>
        <v>71</v>
      </c>
    </row>
    <row r="76" spans="1:2" ht="37.5" customHeight="1" x14ac:dyDescent="0.5">
      <c r="A76" s="32">
        <f ca="1">'1.MeanVarStdCV'!A76</f>
        <v>80</v>
      </c>
      <c r="B76" s="33">
        <f>'1.MeanVarStdCV'!B76</f>
        <v>79</v>
      </c>
    </row>
    <row r="77" spans="1:2" ht="37.5" customHeight="1" x14ac:dyDescent="0.5">
      <c r="A77" s="32">
        <f ca="1">'1.MeanVarStdCV'!A77</f>
        <v>72</v>
      </c>
      <c r="B77" s="33">
        <f>'1.MeanVarStdCV'!B77</f>
        <v>61</v>
      </c>
    </row>
    <row r="78" spans="1:2" ht="37.5" customHeight="1" x14ac:dyDescent="0.5">
      <c r="A78" s="32">
        <f ca="1">'1.MeanVarStdCV'!A78</f>
        <v>59</v>
      </c>
      <c r="B78" s="33">
        <f>'1.MeanVarStdCV'!B78</f>
        <v>91</v>
      </c>
    </row>
    <row r="79" spans="1:2" ht="37.5" customHeight="1" x14ac:dyDescent="0.5">
      <c r="A79" s="32">
        <f ca="1">'1.MeanVarStdCV'!A79</f>
        <v>80</v>
      </c>
      <c r="B79" s="33">
        <f>'1.MeanVarStdCV'!B79</f>
        <v>79</v>
      </c>
    </row>
    <row r="80" spans="1:2" ht="37.5" customHeight="1" x14ac:dyDescent="0.5">
      <c r="A80" s="32">
        <f ca="1">'1.MeanVarStdCV'!A80</f>
        <v>62</v>
      </c>
      <c r="B80" s="33">
        <f>'1.MeanVarStdCV'!B80</f>
        <v>64</v>
      </c>
    </row>
    <row r="81" spans="1:2" ht="37.5" customHeight="1" x14ac:dyDescent="0.5">
      <c r="A81" s="32">
        <f ca="1">'1.MeanVarStdCV'!A81</f>
        <v>62</v>
      </c>
      <c r="B81" s="33">
        <f>'1.MeanVarStdCV'!B81</f>
        <v>67</v>
      </c>
    </row>
    <row r="82" spans="1:2" ht="37.5" customHeight="1" x14ac:dyDescent="0.5">
      <c r="A82" s="32">
        <f ca="1">'1.MeanVarStdCV'!A82</f>
        <v>88</v>
      </c>
      <c r="B82" s="33">
        <f>'1.MeanVarStdCV'!B82</f>
        <v>81</v>
      </c>
    </row>
    <row r="83" spans="1:2" ht="37.5" customHeight="1" x14ac:dyDescent="0.5">
      <c r="A83" s="32">
        <f ca="1">'1.MeanVarStdCV'!A83</f>
        <v>87</v>
      </c>
      <c r="B83" s="33">
        <f>'1.MeanVarStdCV'!B83</f>
        <v>86</v>
      </c>
    </row>
    <row r="84" spans="1:2" ht="37.5" customHeight="1" x14ac:dyDescent="0.5">
      <c r="A84" s="32">
        <f ca="1">'1.MeanVarStdCV'!A84</f>
        <v>82</v>
      </c>
      <c r="B84" s="33">
        <f>'1.MeanVarStdCV'!B84</f>
        <v>70</v>
      </c>
    </row>
    <row r="85" spans="1:2" ht="37.5" customHeight="1" x14ac:dyDescent="0.5">
      <c r="A85" s="32">
        <f ca="1">'1.MeanVarStdCV'!A85</f>
        <v>86</v>
      </c>
      <c r="B85" s="33">
        <f>'1.MeanVarStdCV'!B85</f>
        <v>86</v>
      </c>
    </row>
    <row r="86" spans="1:2" ht="37.5" customHeight="1" x14ac:dyDescent="0.5">
      <c r="A86" s="32">
        <f ca="1">'1.MeanVarStdCV'!A86</f>
        <v>82</v>
      </c>
      <c r="B86" s="33">
        <f>'1.MeanVarStdCV'!B86</f>
        <v>89</v>
      </c>
    </row>
    <row r="87" spans="1:2" ht="37.5" customHeight="1" x14ac:dyDescent="0.5">
      <c r="A87" s="32">
        <f ca="1">'1.MeanVarStdCV'!A87</f>
        <v>88</v>
      </c>
      <c r="B87" s="33">
        <f>'1.MeanVarStdCV'!B87</f>
        <v>86</v>
      </c>
    </row>
    <row r="88" spans="1:2" ht="37.5" customHeight="1" x14ac:dyDescent="0.5">
      <c r="A88" s="32">
        <f ca="1">'1.MeanVarStdCV'!A88</f>
        <v>77</v>
      </c>
      <c r="B88" s="33">
        <f>'1.MeanVarStdCV'!B88</f>
        <v>65</v>
      </c>
    </row>
    <row r="89" spans="1:2" ht="37.5" customHeight="1" x14ac:dyDescent="0.5">
      <c r="A89" s="32">
        <f ca="1">'1.MeanVarStdCV'!A89</f>
        <v>83</v>
      </c>
      <c r="B89" s="33">
        <f>'1.MeanVarStdCV'!B89</f>
        <v>80</v>
      </c>
    </row>
    <row r="90" spans="1:2" ht="37.5" customHeight="1" x14ac:dyDescent="0.5">
      <c r="A90" s="32">
        <f ca="1">'1.MeanVarStdCV'!A90</f>
        <v>82</v>
      </c>
      <c r="B90" s="33">
        <f>'1.MeanVarStdCV'!B90</f>
        <v>68</v>
      </c>
    </row>
    <row r="91" spans="1:2" ht="37.5" customHeight="1" x14ac:dyDescent="0.5">
      <c r="A91" s="32">
        <f ca="1">'1.MeanVarStdCV'!A91</f>
        <v>85</v>
      </c>
      <c r="B91" s="33">
        <f>'1.MeanVarStdCV'!B91</f>
        <v>62</v>
      </c>
    </row>
    <row r="92" spans="1:2" ht="37.5" customHeight="1" x14ac:dyDescent="0.5">
      <c r="A92" s="32">
        <f ca="1">'1.MeanVarStdCV'!A92</f>
        <v>63</v>
      </c>
      <c r="B92" s="33">
        <f>'1.MeanVarStdCV'!B92</f>
        <v>66</v>
      </c>
    </row>
    <row r="93" spans="1:2" ht="37.5" customHeight="1" x14ac:dyDescent="0.5">
      <c r="A93" s="32">
        <f ca="1">'1.MeanVarStdCV'!A93</f>
        <v>67</v>
      </c>
      <c r="B93" s="33">
        <f>'1.MeanVarStdCV'!B93</f>
        <v>86</v>
      </c>
    </row>
    <row r="94" spans="1:2" ht="37.5" customHeight="1" x14ac:dyDescent="0.5">
      <c r="A94" s="32">
        <f ca="1">'1.MeanVarStdCV'!A94</f>
        <v>91</v>
      </c>
      <c r="B94" s="33">
        <f>'1.MeanVarStdCV'!B94</f>
        <v>77</v>
      </c>
    </row>
    <row r="95" spans="1:2" ht="37.5" customHeight="1" x14ac:dyDescent="0.5">
      <c r="A95" s="32">
        <f ca="1">'1.MeanVarStdCV'!A95</f>
        <v>87</v>
      </c>
      <c r="B95" s="33">
        <f>'1.MeanVarStdCV'!B95</f>
        <v>67</v>
      </c>
    </row>
    <row r="96" spans="1:2" ht="37.5" customHeight="1" x14ac:dyDescent="0.5">
      <c r="A96" s="32">
        <f ca="1">'1.MeanVarStdCV'!A96</f>
        <v>74</v>
      </c>
      <c r="B96" s="33">
        <f>'1.MeanVarStdCV'!B96</f>
        <v>90</v>
      </c>
    </row>
    <row r="97" spans="1:2" ht="37.5" customHeight="1" x14ac:dyDescent="0.5">
      <c r="A97" s="32">
        <f ca="1">'1.MeanVarStdCV'!A97</f>
        <v>87</v>
      </c>
      <c r="B97" s="33">
        <f>'1.MeanVarStdCV'!B97</f>
        <v>73</v>
      </c>
    </row>
    <row r="98" spans="1:2" ht="37.5" customHeight="1" x14ac:dyDescent="0.5">
      <c r="A98" s="32">
        <f ca="1">'1.MeanVarStdCV'!A98</f>
        <v>82</v>
      </c>
      <c r="B98" s="33">
        <f>'1.MeanVarStdCV'!B98</f>
        <v>73</v>
      </c>
    </row>
    <row r="99" spans="1:2" ht="37.5" customHeight="1" x14ac:dyDescent="0.5">
      <c r="A99" s="32">
        <f ca="1">'1.MeanVarStdCV'!A99</f>
        <v>85</v>
      </c>
      <c r="B99" s="33">
        <f>'1.MeanVarStdCV'!B99</f>
        <v>64</v>
      </c>
    </row>
    <row r="100" spans="1:2" ht="37.5" customHeight="1" x14ac:dyDescent="0.5">
      <c r="A100" s="32">
        <f ca="1">'1.MeanVarStdCV'!A100</f>
        <v>65</v>
      </c>
      <c r="B100" s="33">
        <f>'1.MeanVarStdCV'!B100</f>
        <v>61</v>
      </c>
    </row>
    <row r="101" spans="1:2" ht="37.5" customHeight="1" x14ac:dyDescent="0.5">
      <c r="A101" s="32">
        <f ca="1">'1.MeanVarStdCV'!A101</f>
        <v>62</v>
      </c>
      <c r="B101" s="33">
        <f>'1.MeanVarStdCV'!B101</f>
        <v>61</v>
      </c>
    </row>
    <row r="102" spans="1:2" ht="37.5" customHeight="1" x14ac:dyDescent="0.5">
      <c r="A102" s="32">
        <f ca="1">'1.MeanVarStdCV'!A102</f>
        <v>81</v>
      </c>
      <c r="B102" s="33">
        <f>'1.MeanVarStdCV'!B102</f>
        <v>82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U35" sqref="U35"/>
    </sheetView>
  </sheetViews>
  <sheetFormatPr defaultRowHeight="15" x14ac:dyDescent="0.25"/>
  <sheetData>
    <row r="1" spans="1:26" x14ac:dyDescent="0.25">
      <c r="A1">
        <v>-3</v>
      </c>
      <c r="B1">
        <f t="shared" ref="B1:B31" si="0">_xlfn.NORM.S.DIST(A1,0)</f>
        <v>4.4318484119380075E-3</v>
      </c>
      <c r="C1">
        <f t="shared" ref="C1:C31" si="1">0.03+B1/1.5</f>
        <v>3.2954565607958668E-2</v>
      </c>
      <c r="D1">
        <f>(B1/ABS(A1/$A$11))/4</f>
        <v>3.6932070099483382E-4</v>
      </c>
      <c r="E1">
        <v>1.1307787975685663E-3</v>
      </c>
      <c r="F1">
        <v>1</v>
      </c>
      <c r="G1">
        <v>3</v>
      </c>
      <c r="W1">
        <f>A1</f>
        <v>-3</v>
      </c>
      <c r="X1">
        <v>4.4318484119380075E-3</v>
      </c>
      <c r="Y1">
        <f t="shared" ref="Y1:Y15" si="2">W1*3</f>
        <v>-9</v>
      </c>
      <c r="Z1">
        <f>X1</f>
        <v>4.4318484119380075E-3</v>
      </c>
    </row>
    <row r="2" spans="1:26" x14ac:dyDescent="0.25">
      <c r="A2">
        <f t="shared" ref="A2:A15" si="3">A1+0.2</f>
        <v>-2.8</v>
      </c>
      <c r="B2">
        <f t="shared" si="0"/>
        <v>7.9154515829799686E-3</v>
      </c>
      <c r="C2">
        <f t="shared" si="1"/>
        <v>3.5276967721986643E-2</v>
      </c>
      <c r="D2">
        <f t="shared" ref="D2:D15" si="4">(B2/ABS(A2/$A$11))/2.5</f>
        <v>1.1307787975685663E-3</v>
      </c>
      <c r="E2">
        <v>2.0896875744131739E-3</v>
      </c>
      <c r="W2">
        <f t="shared" ref="W2:W15" si="5">A2</f>
        <v>-2.8</v>
      </c>
      <c r="X2">
        <v>7.9154515829799686E-3</v>
      </c>
      <c r="Y2">
        <f t="shared" si="2"/>
        <v>-8.3999999999999986</v>
      </c>
      <c r="Z2">
        <f t="shared" ref="Z2:Z31" si="6">X2</f>
        <v>7.9154515829799686E-3</v>
      </c>
    </row>
    <row r="3" spans="1:26" x14ac:dyDescent="0.25">
      <c r="A3">
        <f t="shared" si="3"/>
        <v>-2.5999999999999996</v>
      </c>
      <c r="B3">
        <f t="shared" si="0"/>
        <v>1.3582969233685634E-2</v>
      </c>
      <c r="C3">
        <f t="shared" si="1"/>
        <v>3.905531282245709E-2</v>
      </c>
      <c r="D3">
        <f t="shared" si="4"/>
        <v>2.0896875744131739E-3</v>
      </c>
      <c r="E3">
        <v>3.732421715807155E-3</v>
      </c>
      <c r="W3">
        <f t="shared" si="5"/>
        <v>-2.5999999999999996</v>
      </c>
      <c r="X3">
        <v>1.3582969233685634E-2</v>
      </c>
      <c r="Y3">
        <f t="shared" si="2"/>
        <v>-7.7999999999999989</v>
      </c>
      <c r="Z3">
        <f t="shared" si="6"/>
        <v>1.3582969233685634E-2</v>
      </c>
    </row>
    <row r="4" spans="1:26" x14ac:dyDescent="0.25">
      <c r="A4">
        <f t="shared" si="3"/>
        <v>-2.3999999999999995</v>
      </c>
      <c r="B4">
        <f t="shared" si="0"/>
        <v>2.2394530294842931E-2</v>
      </c>
      <c r="C4">
        <f t="shared" si="1"/>
        <v>4.4929686863228617E-2</v>
      </c>
      <c r="D4">
        <f t="shared" si="4"/>
        <v>3.732421715807155E-3</v>
      </c>
      <c r="E4">
        <v>6.4499259720420879E-3</v>
      </c>
      <c r="W4">
        <f t="shared" si="5"/>
        <v>-2.3999999999999995</v>
      </c>
      <c r="X4">
        <v>2.2394530294842931E-2</v>
      </c>
      <c r="Y4">
        <f t="shared" si="2"/>
        <v>-7.1999999999999984</v>
      </c>
      <c r="Z4">
        <f t="shared" si="6"/>
        <v>2.2394530294842931E-2</v>
      </c>
    </row>
    <row r="5" spans="1:26" x14ac:dyDescent="0.25">
      <c r="A5">
        <f t="shared" si="3"/>
        <v>-2.1999999999999993</v>
      </c>
      <c r="B5">
        <f t="shared" si="0"/>
        <v>3.5474592846231487E-2</v>
      </c>
      <c r="C5">
        <f t="shared" si="1"/>
        <v>5.3649728564154328E-2</v>
      </c>
      <c r="D5">
        <f t="shared" si="4"/>
        <v>6.4499259720420879E-3</v>
      </c>
      <c r="E5">
        <v>1.0798193302637623E-2</v>
      </c>
      <c r="W5">
        <f t="shared" si="5"/>
        <v>-2.1999999999999993</v>
      </c>
      <c r="X5">
        <v>3.5474592846231487E-2</v>
      </c>
      <c r="Y5">
        <f t="shared" si="2"/>
        <v>-6.5999999999999979</v>
      </c>
      <c r="Z5">
        <f t="shared" si="6"/>
        <v>3.5474592846231487E-2</v>
      </c>
    </row>
    <row r="6" spans="1:26" x14ac:dyDescent="0.25">
      <c r="A6">
        <f t="shared" si="3"/>
        <v>-1.9999999999999993</v>
      </c>
      <c r="B6">
        <f t="shared" si="0"/>
        <v>5.3990966513188125E-2</v>
      </c>
      <c r="C6">
        <f t="shared" si="1"/>
        <v>6.5993977675458754E-2</v>
      </c>
      <c r="D6">
        <f t="shared" si="4"/>
        <v>1.0798193302637623E-2</v>
      </c>
      <c r="E6">
        <v>1.7544479622420943E-2</v>
      </c>
      <c r="W6">
        <f t="shared" si="5"/>
        <v>-1.9999999999999993</v>
      </c>
      <c r="X6">
        <v>5.3990966513188125E-2</v>
      </c>
      <c r="Y6">
        <f t="shared" si="2"/>
        <v>-5.9999999999999982</v>
      </c>
      <c r="Z6">
        <f t="shared" si="6"/>
        <v>5.3990966513188125E-2</v>
      </c>
    </row>
    <row r="7" spans="1:26" x14ac:dyDescent="0.25">
      <c r="A7">
        <f t="shared" si="3"/>
        <v>-1.7999999999999994</v>
      </c>
      <c r="B7">
        <f t="shared" si="0"/>
        <v>7.895015830089426E-2</v>
      </c>
      <c r="C7">
        <f t="shared" si="1"/>
        <v>8.2633438867262848E-2</v>
      </c>
      <c r="D7">
        <f t="shared" si="4"/>
        <v>1.7544479622420943E-2</v>
      </c>
      <c r="E7">
        <v>2.773020866986391E-2</v>
      </c>
      <c r="W7">
        <f t="shared" si="5"/>
        <v>-1.7999999999999994</v>
      </c>
      <c r="X7">
        <v>7.895015830089426E-2</v>
      </c>
      <c r="Y7">
        <f t="shared" si="2"/>
        <v>-5.3999999999999986</v>
      </c>
      <c r="Z7">
        <f t="shared" si="6"/>
        <v>7.895015830089426E-2</v>
      </c>
    </row>
    <row r="8" spans="1:26" x14ac:dyDescent="0.25">
      <c r="A8">
        <f t="shared" si="3"/>
        <v>-1.5999999999999994</v>
      </c>
      <c r="B8">
        <f t="shared" si="0"/>
        <v>0.11092083467945565</v>
      </c>
      <c r="C8">
        <f t="shared" si="1"/>
        <v>0.1039472231196371</v>
      </c>
      <c r="D8">
        <f t="shared" si="4"/>
        <v>2.773020866986391E-2</v>
      </c>
      <c r="E8">
        <v>4.2779275895927137E-2</v>
      </c>
      <c r="W8">
        <f t="shared" si="5"/>
        <v>-1.5999999999999994</v>
      </c>
      <c r="X8">
        <v>0.11092083467945565</v>
      </c>
      <c r="Y8">
        <f t="shared" si="2"/>
        <v>-4.799999999999998</v>
      </c>
      <c r="Z8">
        <f t="shared" si="6"/>
        <v>0.11092083467945565</v>
      </c>
    </row>
    <row r="9" spans="1:26" x14ac:dyDescent="0.25">
      <c r="A9">
        <f t="shared" si="3"/>
        <v>-1.3999999999999995</v>
      </c>
      <c r="B9">
        <f t="shared" si="0"/>
        <v>0.14972746563574499</v>
      </c>
      <c r="C9">
        <f t="shared" si="1"/>
        <v>0.12981831042382999</v>
      </c>
      <c r="D9">
        <f t="shared" si="4"/>
        <v>4.2779275895927137E-2</v>
      </c>
      <c r="E9">
        <v>6.4728684994404359E-2</v>
      </c>
      <c r="W9">
        <f t="shared" si="5"/>
        <v>-1.3999999999999995</v>
      </c>
      <c r="X9">
        <v>0.14972746563574499</v>
      </c>
      <c r="Y9">
        <f t="shared" si="2"/>
        <v>-4.1999999999999984</v>
      </c>
      <c r="Z9">
        <f t="shared" si="6"/>
        <v>0.14972746563574499</v>
      </c>
    </row>
    <row r="10" spans="1:26" x14ac:dyDescent="0.25">
      <c r="A10">
        <f t="shared" si="3"/>
        <v>-1.1999999999999995</v>
      </c>
      <c r="B10">
        <f t="shared" si="0"/>
        <v>0.19418605498321306</v>
      </c>
      <c r="C10">
        <f t="shared" si="1"/>
        <v>0.15945736998880872</v>
      </c>
      <c r="D10">
        <f t="shared" si="4"/>
        <v>6.4728684994404359E-2</v>
      </c>
      <c r="E10">
        <v>9.6788289807657385E-2</v>
      </c>
      <c r="W10">
        <f t="shared" si="5"/>
        <v>-1.1999999999999995</v>
      </c>
      <c r="X10">
        <v>0.19418605498321306</v>
      </c>
      <c r="Y10">
        <f t="shared" si="2"/>
        <v>-3.5999999999999988</v>
      </c>
      <c r="Z10">
        <f t="shared" si="6"/>
        <v>0.19418605498321306</v>
      </c>
    </row>
    <row r="11" spans="1:26" x14ac:dyDescent="0.25">
      <c r="A11">
        <f t="shared" si="3"/>
        <v>-0.99999999999999956</v>
      </c>
      <c r="B11">
        <f t="shared" si="0"/>
        <v>0.24197072451914345</v>
      </c>
      <c r="C11">
        <f t="shared" si="1"/>
        <v>0.19131381634609562</v>
      </c>
      <c r="D11">
        <f t="shared" si="4"/>
        <v>9.6788289807657385E-2</v>
      </c>
      <c r="E11">
        <v>0.14484577638074142</v>
      </c>
      <c r="W11">
        <f t="shared" si="5"/>
        <v>-0.99999999999999956</v>
      </c>
      <c r="X11">
        <v>0.24197072451914345</v>
      </c>
      <c r="Y11">
        <f t="shared" si="2"/>
        <v>-2.9999999999999987</v>
      </c>
      <c r="Z11">
        <f t="shared" si="6"/>
        <v>0.24197072451914345</v>
      </c>
    </row>
    <row r="12" spans="1:26" x14ac:dyDescent="0.25">
      <c r="A12">
        <f t="shared" si="3"/>
        <v>-0.7999999999999996</v>
      </c>
      <c r="B12">
        <f t="shared" si="0"/>
        <v>0.28969155276148284</v>
      </c>
      <c r="C12">
        <f t="shared" si="1"/>
        <v>0.22312770184098857</v>
      </c>
      <c r="D12">
        <f t="shared" si="4"/>
        <v>0.14484577638074142</v>
      </c>
      <c r="E12">
        <v>0.22214973526119985</v>
      </c>
      <c r="W12">
        <f t="shared" si="5"/>
        <v>-0.7999999999999996</v>
      </c>
      <c r="X12">
        <v>0.28969155276148284</v>
      </c>
      <c r="Y12">
        <f t="shared" si="2"/>
        <v>-2.3999999999999986</v>
      </c>
      <c r="Z12">
        <f t="shared" si="6"/>
        <v>0.28969155276148284</v>
      </c>
    </row>
    <row r="13" spans="1:26" x14ac:dyDescent="0.25">
      <c r="A13">
        <f t="shared" si="3"/>
        <v>-0.59999999999999964</v>
      </c>
      <c r="B13">
        <f t="shared" si="0"/>
        <v>0.33322460289179973</v>
      </c>
      <c r="C13">
        <f t="shared" si="1"/>
        <v>0.25214973526119983</v>
      </c>
      <c r="D13">
        <f t="shared" si="4"/>
        <v>0.22214973526119985</v>
      </c>
      <c r="E13">
        <v>0.36827014030332361</v>
      </c>
      <c r="W13">
        <f t="shared" si="5"/>
        <v>-0.59999999999999964</v>
      </c>
      <c r="X13">
        <v>0.33322460289179973</v>
      </c>
      <c r="Y13">
        <f t="shared" si="2"/>
        <v>-1.7999999999999989</v>
      </c>
      <c r="Z13">
        <f t="shared" si="6"/>
        <v>0.33322460289179973</v>
      </c>
    </row>
    <row r="14" spans="1:26" x14ac:dyDescent="0.25">
      <c r="A14">
        <f t="shared" si="3"/>
        <v>-0.39999999999999963</v>
      </c>
      <c r="B14">
        <f t="shared" si="0"/>
        <v>0.36827014030332339</v>
      </c>
      <c r="C14">
        <f t="shared" si="1"/>
        <v>0.27551342686888225</v>
      </c>
      <c r="D14">
        <f t="shared" si="4"/>
        <v>0.36827014030332361</v>
      </c>
      <c r="E14">
        <v>0.6</v>
      </c>
      <c r="W14">
        <f t="shared" si="5"/>
        <v>-0.39999999999999963</v>
      </c>
      <c r="X14">
        <v>0.36827014030332339</v>
      </c>
      <c r="Y14">
        <f t="shared" si="2"/>
        <v>-1.1999999999999988</v>
      </c>
      <c r="Z14">
        <f t="shared" si="6"/>
        <v>0.36827014030332339</v>
      </c>
    </row>
    <row r="15" spans="1:26" x14ac:dyDescent="0.25">
      <c r="A15">
        <f t="shared" si="3"/>
        <v>-0.19999999999999962</v>
      </c>
      <c r="B15">
        <f t="shared" si="0"/>
        <v>0.39104269397545594</v>
      </c>
      <c r="C15">
        <f t="shared" si="1"/>
        <v>0.29069512931697061</v>
      </c>
      <c r="D15">
        <f t="shared" si="4"/>
        <v>0.78208538795091298</v>
      </c>
      <c r="E15">
        <v>0.8</v>
      </c>
      <c r="W15">
        <f t="shared" si="5"/>
        <v>-0.19999999999999962</v>
      </c>
      <c r="X15">
        <v>0.39104269397545594</v>
      </c>
      <c r="Y15">
        <f t="shared" si="2"/>
        <v>-0.59999999999999887</v>
      </c>
      <c r="Z15">
        <f t="shared" si="6"/>
        <v>0.39104269397545594</v>
      </c>
    </row>
    <row r="16" spans="1:26" x14ac:dyDescent="0.25">
      <c r="A16">
        <v>0</v>
      </c>
      <c r="B16">
        <f t="shared" si="0"/>
        <v>0.3989422804014327</v>
      </c>
      <c r="C16">
        <f t="shared" si="1"/>
        <v>0.29596152026762179</v>
      </c>
      <c r="D16">
        <v>0.8</v>
      </c>
      <c r="E16">
        <v>0.82</v>
      </c>
      <c r="W16">
        <f>A16</f>
        <v>0</v>
      </c>
      <c r="X16">
        <v>0.3989422804014327</v>
      </c>
      <c r="Y16">
        <f>W16/2</f>
        <v>0</v>
      </c>
      <c r="Z16">
        <f t="shared" si="6"/>
        <v>0.3989422804014327</v>
      </c>
    </row>
    <row r="17" spans="1:26" x14ac:dyDescent="0.25">
      <c r="A17">
        <f t="shared" ref="A17:A31" si="7">A16+0.2</f>
        <v>0.2</v>
      </c>
      <c r="B17">
        <f t="shared" si="0"/>
        <v>0.39104269397545588</v>
      </c>
      <c r="C17">
        <f t="shared" si="1"/>
        <v>0.29069512931697061</v>
      </c>
      <c r="D17">
        <f t="shared" ref="D17:D31" si="8">(B17/ABS(A17/$A$11))/2.5</f>
        <v>0.78208538795091143</v>
      </c>
      <c r="E17">
        <v>0.8</v>
      </c>
      <c r="W17">
        <f>2*A17</f>
        <v>0.4</v>
      </c>
      <c r="X17">
        <v>0.39104269397545588</v>
      </c>
      <c r="Y17">
        <f t="shared" ref="Y17:Y31" si="9">W17/2</f>
        <v>0.2</v>
      </c>
      <c r="Z17">
        <f t="shared" si="6"/>
        <v>0.39104269397545588</v>
      </c>
    </row>
    <row r="18" spans="1:26" x14ac:dyDescent="0.25">
      <c r="A18">
        <f t="shared" si="7"/>
        <v>0.4</v>
      </c>
      <c r="B18">
        <f t="shared" si="0"/>
        <v>0.36827014030332333</v>
      </c>
      <c r="C18">
        <f t="shared" si="1"/>
        <v>0.27551342686888225</v>
      </c>
      <c r="D18">
        <f t="shared" si="8"/>
        <v>0.36827014030332317</v>
      </c>
      <c r="E18">
        <v>0.6</v>
      </c>
      <c r="W18">
        <f t="shared" ref="W18:W31" si="10">2*A18</f>
        <v>0.8</v>
      </c>
      <c r="X18">
        <v>0.36827014030332333</v>
      </c>
      <c r="Y18">
        <f t="shared" si="9"/>
        <v>0.4</v>
      </c>
      <c r="Z18">
        <f t="shared" si="6"/>
        <v>0.36827014030332333</v>
      </c>
    </row>
    <row r="19" spans="1:26" x14ac:dyDescent="0.25">
      <c r="A19">
        <f t="shared" si="7"/>
        <v>0.60000000000000009</v>
      </c>
      <c r="B19">
        <f t="shared" si="0"/>
        <v>0.33322460289179967</v>
      </c>
      <c r="C19">
        <f t="shared" si="1"/>
        <v>0.25214973526119977</v>
      </c>
      <c r="D19">
        <f t="shared" si="8"/>
        <v>0.22214973526119969</v>
      </c>
      <c r="E19">
        <v>0.36827014030332317</v>
      </c>
      <c r="W19">
        <f t="shared" si="10"/>
        <v>1.2000000000000002</v>
      </c>
      <c r="X19">
        <v>0.33322460289179967</v>
      </c>
      <c r="Y19">
        <f t="shared" si="9"/>
        <v>0.60000000000000009</v>
      </c>
      <c r="Z19">
        <f t="shared" si="6"/>
        <v>0.33322460289179967</v>
      </c>
    </row>
    <row r="20" spans="1:26" x14ac:dyDescent="0.25">
      <c r="A20">
        <f t="shared" si="7"/>
        <v>0.8</v>
      </c>
      <c r="B20">
        <f t="shared" si="0"/>
        <v>0.28969155276148273</v>
      </c>
      <c r="C20">
        <f t="shared" si="1"/>
        <v>0.22312770184098848</v>
      </c>
      <c r="D20">
        <f t="shared" si="8"/>
        <v>0.14484577638074131</v>
      </c>
      <c r="E20">
        <v>0.22214973526119969</v>
      </c>
      <c r="W20">
        <f t="shared" si="10"/>
        <v>1.6</v>
      </c>
      <c r="X20">
        <v>0.28969155276148273</v>
      </c>
      <c r="Y20">
        <f t="shared" si="9"/>
        <v>0.8</v>
      </c>
      <c r="Z20">
        <f t="shared" si="6"/>
        <v>0.28969155276148273</v>
      </c>
    </row>
    <row r="21" spans="1:26" x14ac:dyDescent="0.25">
      <c r="A21">
        <f t="shared" si="7"/>
        <v>1</v>
      </c>
      <c r="B21">
        <f t="shared" si="0"/>
        <v>0.24197072451914337</v>
      </c>
      <c r="C21">
        <f t="shared" si="1"/>
        <v>0.19131381634609557</v>
      </c>
      <c r="D21">
        <f t="shared" si="8"/>
        <v>9.6788289807657302E-2</v>
      </c>
      <c r="E21">
        <v>0.14484577638074131</v>
      </c>
      <c r="W21">
        <f t="shared" si="10"/>
        <v>2</v>
      </c>
      <c r="X21">
        <v>0.24197072451914337</v>
      </c>
      <c r="Y21">
        <f t="shared" si="9"/>
        <v>1</v>
      </c>
      <c r="Z21">
        <f t="shared" si="6"/>
        <v>0.24197072451914337</v>
      </c>
    </row>
    <row r="22" spans="1:26" x14ac:dyDescent="0.25">
      <c r="A22">
        <f t="shared" si="7"/>
        <v>1.2</v>
      </c>
      <c r="B22">
        <f t="shared" si="0"/>
        <v>0.19418605498321295</v>
      </c>
      <c r="C22">
        <f t="shared" si="1"/>
        <v>0.15945736998880863</v>
      </c>
      <c r="D22">
        <f t="shared" si="8"/>
        <v>6.472868499440429E-2</v>
      </c>
      <c r="E22">
        <v>9.6788289807657302E-2</v>
      </c>
      <c r="W22">
        <f t="shared" si="10"/>
        <v>2.4</v>
      </c>
      <c r="X22">
        <v>0.19418605498321295</v>
      </c>
      <c r="Y22">
        <f t="shared" si="9"/>
        <v>1.2</v>
      </c>
      <c r="Z22">
        <f t="shared" si="6"/>
        <v>0.19418605498321295</v>
      </c>
    </row>
    <row r="23" spans="1:26" x14ac:dyDescent="0.25">
      <c r="A23">
        <f t="shared" si="7"/>
        <v>1.4</v>
      </c>
      <c r="B23">
        <f t="shared" si="0"/>
        <v>0.14972746563574488</v>
      </c>
      <c r="C23">
        <f t="shared" si="1"/>
        <v>0.12981831042382991</v>
      </c>
      <c r="D23">
        <f t="shared" si="8"/>
        <v>4.2779275895927088E-2</v>
      </c>
      <c r="E23">
        <v>6.472868499440429E-2</v>
      </c>
      <c r="W23">
        <f t="shared" si="10"/>
        <v>2.8</v>
      </c>
      <c r="X23">
        <v>0.14972746563574488</v>
      </c>
      <c r="Y23">
        <f t="shared" si="9"/>
        <v>1.4</v>
      </c>
      <c r="Z23">
        <f t="shared" si="6"/>
        <v>0.14972746563574488</v>
      </c>
    </row>
    <row r="24" spans="1:26" x14ac:dyDescent="0.25">
      <c r="A24">
        <f t="shared" si="7"/>
        <v>1.5999999999999999</v>
      </c>
      <c r="B24">
        <f t="shared" si="0"/>
        <v>0.11092083467945558</v>
      </c>
      <c r="C24">
        <f t="shared" si="1"/>
        <v>0.10394722311963706</v>
      </c>
      <c r="D24">
        <f t="shared" si="8"/>
        <v>2.7730208669863886E-2</v>
      </c>
      <c r="E24">
        <v>4.2779275895927088E-2</v>
      </c>
      <c r="W24">
        <f t="shared" si="10"/>
        <v>3.1999999999999997</v>
      </c>
      <c r="X24">
        <v>0.11092083467945558</v>
      </c>
      <c r="Y24">
        <f t="shared" si="9"/>
        <v>1.5999999999999999</v>
      </c>
      <c r="Z24">
        <f t="shared" si="6"/>
        <v>0.11092083467945558</v>
      </c>
    </row>
    <row r="25" spans="1:26" x14ac:dyDescent="0.25">
      <c r="A25">
        <f t="shared" si="7"/>
        <v>1.7999999999999998</v>
      </c>
      <c r="B25">
        <f t="shared" si="0"/>
        <v>7.8950158300894177E-2</v>
      </c>
      <c r="C25">
        <f t="shared" si="1"/>
        <v>8.2633438867262793E-2</v>
      </c>
      <c r="D25">
        <f t="shared" si="8"/>
        <v>1.7544479622420922E-2</v>
      </c>
      <c r="E25">
        <v>2.7730208669863886E-2</v>
      </c>
      <c r="W25">
        <f t="shared" si="10"/>
        <v>3.5999999999999996</v>
      </c>
      <c r="X25">
        <v>7.8950158300894177E-2</v>
      </c>
      <c r="Y25">
        <f t="shared" si="9"/>
        <v>1.7999999999999998</v>
      </c>
      <c r="Z25">
        <f t="shared" si="6"/>
        <v>7.8950158300894177E-2</v>
      </c>
    </row>
    <row r="26" spans="1:26" x14ac:dyDescent="0.25">
      <c r="A26">
        <f t="shared" si="7"/>
        <v>1.9999999999999998</v>
      </c>
      <c r="B26">
        <f t="shared" si="0"/>
        <v>5.3990966513188084E-2</v>
      </c>
      <c r="C26">
        <f t="shared" si="1"/>
        <v>6.5993977675458726E-2</v>
      </c>
      <c r="D26">
        <f t="shared" si="8"/>
        <v>1.0798193302637612E-2</v>
      </c>
      <c r="E26">
        <v>1.7544479622420922E-2</v>
      </c>
      <c r="W26">
        <f t="shared" si="10"/>
        <v>3.9999999999999996</v>
      </c>
      <c r="X26">
        <v>5.3990966513188084E-2</v>
      </c>
      <c r="Y26">
        <f t="shared" si="9"/>
        <v>1.9999999999999998</v>
      </c>
      <c r="Z26">
        <f t="shared" si="6"/>
        <v>5.3990966513188084E-2</v>
      </c>
    </row>
    <row r="27" spans="1:26" x14ac:dyDescent="0.25">
      <c r="A27">
        <f t="shared" si="7"/>
        <v>2.1999999999999997</v>
      </c>
      <c r="B27">
        <f t="shared" si="0"/>
        <v>3.5474592846231459E-2</v>
      </c>
      <c r="C27">
        <f t="shared" si="1"/>
        <v>5.36497285641543E-2</v>
      </c>
      <c r="D27">
        <f t="shared" si="8"/>
        <v>6.4499259720420827E-3</v>
      </c>
      <c r="E27">
        <v>1.0798193302637612E-2</v>
      </c>
      <c r="W27">
        <f t="shared" si="10"/>
        <v>4.3999999999999995</v>
      </c>
      <c r="X27">
        <v>3.5474592846231459E-2</v>
      </c>
      <c r="Y27">
        <f t="shared" si="9"/>
        <v>2.1999999999999997</v>
      </c>
      <c r="Z27">
        <f t="shared" si="6"/>
        <v>3.5474592846231459E-2</v>
      </c>
    </row>
    <row r="28" spans="1:26" x14ac:dyDescent="0.25">
      <c r="A28">
        <f t="shared" si="7"/>
        <v>2.4</v>
      </c>
      <c r="B28">
        <f t="shared" si="0"/>
        <v>2.2394530294842899E-2</v>
      </c>
      <c r="C28">
        <f t="shared" si="1"/>
        <v>4.4929686863228596E-2</v>
      </c>
      <c r="D28">
        <f t="shared" si="8"/>
        <v>3.7324217158071485E-3</v>
      </c>
      <c r="E28">
        <v>6.4499259720420827E-3</v>
      </c>
      <c r="W28">
        <f t="shared" si="10"/>
        <v>4.8</v>
      </c>
      <c r="X28">
        <v>2.2394530294842899E-2</v>
      </c>
      <c r="Y28">
        <f t="shared" si="9"/>
        <v>2.4</v>
      </c>
      <c r="Z28">
        <f t="shared" si="6"/>
        <v>2.2394530294842899E-2</v>
      </c>
    </row>
    <row r="29" spans="1:26" x14ac:dyDescent="0.25">
      <c r="A29">
        <f t="shared" si="7"/>
        <v>2.6</v>
      </c>
      <c r="B29">
        <f t="shared" si="0"/>
        <v>1.3582969233685613E-2</v>
      </c>
      <c r="C29">
        <f t="shared" si="1"/>
        <v>3.9055312822457076E-2</v>
      </c>
      <c r="D29">
        <f t="shared" si="8"/>
        <v>2.08968757441317E-3</v>
      </c>
      <c r="E29">
        <v>3.7324217158071485E-3</v>
      </c>
      <c r="W29">
        <f t="shared" si="10"/>
        <v>5.2</v>
      </c>
      <c r="X29">
        <v>1.3582969233685613E-2</v>
      </c>
      <c r="Y29">
        <f t="shared" si="9"/>
        <v>2.6</v>
      </c>
      <c r="Z29">
        <f t="shared" si="6"/>
        <v>1.3582969233685613E-2</v>
      </c>
    </row>
    <row r="30" spans="1:26" x14ac:dyDescent="0.25">
      <c r="A30">
        <f t="shared" si="7"/>
        <v>2.8000000000000003</v>
      </c>
      <c r="B30">
        <f t="shared" si="0"/>
        <v>7.9154515829799564E-3</v>
      </c>
      <c r="C30">
        <f t="shared" si="1"/>
        <v>3.5276967721986636E-2</v>
      </c>
      <c r="D30">
        <f t="shared" si="8"/>
        <v>1.1307787975685644E-3</v>
      </c>
      <c r="E30">
        <v>2.08968757441317E-3</v>
      </c>
      <c r="W30">
        <f t="shared" si="10"/>
        <v>5.6000000000000005</v>
      </c>
      <c r="X30">
        <v>7.9154515829799564E-3</v>
      </c>
      <c r="Y30">
        <f t="shared" si="9"/>
        <v>2.8000000000000003</v>
      </c>
      <c r="Z30">
        <f t="shared" si="6"/>
        <v>7.9154515829799564E-3</v>
      </c>
    </row>
    <row r="31" spans="1:26" x14ac:dyDescent="0.25">
      <c r="A31">
        <f t="shared" si="7"/>
        <v>3.0000000000000004</v>
      </c>
      <c r="B31">
        <f t="shared" si="0"/>
        <v>4.4318484119379997E-3</v>
      </c>
      <c r="C31">
        <f t="shared" si="1"/>
        <v>3.2954565607958668E-2</v>
      </c>
      <c r="D31">
        <f t="shared" si="8"/>
        <v>5.9091312159173298E-4</v>
      </c>
      <c r="E31">
        <v>1.1307787975685644E-3</v>
      </c>
      <c r="W31">
        <f t="shared" si="10"/>
        <v>6.0000000000000009</v>
      </c>
      <c r="X31">
        <v>4.4318484119379997E-3</v>
      </c>
      <c r="Y31">
        <f t="shared" si="9"/>
        <v>3.0000000000000004</v>
      </c>
      <c r="Z31">
        <f t="shared" si="6"/>
        <v>4.4318484119379997E-3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101"/>
  <sheetViews>
    <sheetView showWhiteSpace="0" zoomScale="62" zoomScaleNormal="62" workbookViewId="0">
      <selection activeCell="N1" sqref="N1:Q101"/>
    </sheetView>
  </sheetViews>
  <sheetFormatPr defaultRowHeight="37.5" customHeight="1" x14ac:dyDescent="0.5"/>
  <cols>
    <col min="1" max="1" width="8.85546875" style="21" bestFit="1" customWidth="1"/>
    <col min="2" max="2" width="14.42578125" style="21" bestFit="1" customWidth="1"/>
    <col min="3" max="3" width="14.5703125" style="21" hidden="1" customWidth="1"/>
    <col min="4" max="4" width="14.5703125" style="21" customWidth="1"/>
    <col min="5" max="5" width="12.42578125" style="21" bestFit="1" customWidth="1"/>
    <col min="6" max="6" width="3.28515625" style="21" customWidth="1"/>
    <col min="7" max="7" width="13.28515625" style="21" customWidth="1"/>
    <col min="8" max="9" width="37.5703125" style="21" bestFit="1" customWidth="1"/>
    <col min="10" max="10" width="6.5703125" customWidth="1"/>
    <col min="11" max="11" width="13.5703125" style="33" bestFit="1" customWidth="1"/>
    <col min="12" max="12" width="13.7109375" style="33" bestFit="1" customWidth="1"/>
    <col min="13" max="13" width="15.28515625" style="21" bestFit="1" customWidth="1"/>
    <col min="14" max="14" width="12.85546875" style="21" bestFit="1" customWidth="1"/>
    <col min="15" max="15" width="21.42578125" style="21" bestFit="1" customWidth="1"/>
    <col min="16" max="16" width="12.42578125" style="21" bestFit="1" customWidth="1"/>
    <col min="17" max="17" width="17.28515625" style="21" bestFit="1" customWidth="1"/>
    <col min="18" max="16384" width="9.140625" style="21"/>
  </cols>
  <sheetData>
    <row r="1" spans="1:20" ht="37.5" customHeight="1" thickBot="1" x14ac:dyDescent="0.55000000000000004">
      <c r="B1" s="21" t="s">
        <v>70</v>
      </c>
      <c r="C1" s="31" t="s">
        <v>39</v>
      </c>
      <c r="D1" s="13" t="str">
        <f>C1</f>
        <v>Grade</v>
      </c>
      <c r="E1" s="21" t="s">
        <v>11</v>
      </c>
      <c r="G1" s="33" t="s">
        <v>40</v>
      </c>
      <c r="H1" s="33" t="s">
        <v>65</v>
      </c>
      <c r="I1" s="33" t="s">
        <v>66</v>
      </c>
      <c r="K1" s="33" t="s">
        <v>46</v>
      </c>
      <c r="L1" s="33" t="s">
        <v>71</v>
      </c>
      <c r="N1" s="46" t="s">
        <v>72</v>
      </c>
      <c r="O1" s="47" t="s">
        <v>10</v>
      </c>
      <c r="P1" s="47" t="s">
        <v>11</v>
      </c>
      <c r="Q1" s="48" t="s">
        <v>73</v>
      </c>
    </row>
    <row r="2" spans="1:20" ht="37.5" customHeight="1" x14ac:dyDescent="0.5">
      <c r="A2" s="21">
        <v>1</v>
      </c>
      <c r="B2" s="21" t="s">
        <v>45</v>
      </c>
      <c r="C2" s="32">
        <f ca="1">ROUND(CHOOSE(RANDBETWEEN(1,2),_xlfn.NORM.INV(RAND(),85,5),_xlfn.NORM.INV(RAND(),65,5)),0)</f>
        <v>92</v>
      </c>
      <c r="D2" s="13">
        <v>63</v>
      </c>
      <c r="E2" s="13">
        <f>RANK(D2,$D$2:$D$101)</f>
        <v>76</v>
      </c>
      <c r="G2" s="33">
        <v>1</v>
      </c>
      <c r="H2" s="33">
        <f>PERCENTILE($D$2:$D$101,G2)</f>
        <v>95</v>
      </c>
      <c r="I2" s="38">
        <f>_xlfn.QUARTILE.INC($D$2:$D$101,4)</f>
        <v>95</v>
      </c>
      <c r="K2" s="33">
        <f>LARGE($D$2:$D$101,A2)</f>
        <v>95</v>
      </c>
      <c r="L2" s="33">
        <f t="shared" ref="L2:L33" si="0">SMALL($D$2:$D$101,A2)</f>
        <v>52</v>
      </c>
      <c r="N2" s="40">
        <v>28</v>
      </c>
      <c r="O2" s="41">
        <v>95</v>
      </c>
      <c r="P2" s="41">
        <v>1</v>
      </c>
      <c r="Q2" s="42">
        <v>1</v>
      </c>
    </row>
    <row r="3" spans="1:20" ht="37.5" customHeight="1" x14ac:dyDescent="0.5">
      <c r="A3" s="21">
        <v>2</v>
      </c>
      <c r="B3" s="21" t="s">
        <v>44</v>
      </c>
      <c r="C3" s="32">
        <f t="shared" ref="C3:C66" ca="1" si="1">ROUND(CHOOSE(RANDBETWEEN(1,2),_xlfn.NORM.INV(RAND(),85,5),_xlfn.NORM.INV(RAND(),65,5)),0)</f>
        <v>68</v>
      </c>
      <c r="D3" s="13">
        <v>77</v>
      </c>
      <c r="E3" s="13">
        <f t="shared" ref="E3:E66" si="2">RANK(D3,$D$2:$D$101)</f>
        <v>43</v>
      </c>
      <c r="G3" s="33">
        <v>0.9</v>
      </c>
      <c r="H3" s="33">
        <f>PERCENTILE($D$2:$D$101,G3)</f>
        <v>87.100000000000009</v>
      </c>
      <c r="I3" s="36">
        <f>_xlfn.QUARTILE.INC($D$2:$D$101,3)</f>
        <v>84.25</v>
      </c>
      <c r="K3" s="33">
        <f t="shared" ref="K3:K33" si="3">LARGE($D$2:$D$101,A3)</f>
        <v>93</v>
      </c>
      <c r="L3" s="33">
        <f t="shared" si="0"/>
        <v>56</v>
      </c>
      <c r="N3" s="40">
        <v>44</v>
      </c>
      <c r="O3" s="41">
        <v>93</v>
      </c>
      <c r="P3" s="41">
        <v>2</v>
      </c>
      <c r="Q3" s="42">
        <v>0.98899999999999999</v>
      </c>
    </row>
    <row r="4" spans="1:20" ht="37.5" customHeight="1" x14ac:dyDescent="0.5">
      <c r="A4" s="21">
        <v>3</v>
      </c>
      <c r="B4" s="21" t="s">
        <v>43</v>
      </c>
      <c r="C4" s="32">
        <f t="shared" ca="1" si="1"/>
        <v>63</v>
      </c>
      <c r="D4" s="13">
        <v>74</v>
      </c>
      <c r="E4" s="13">
        <f t="shared" si="2"/>
        <v>50</v>
      </c>
      <c r="G4" s="33">
        <v>0.8</v>
      </c>
      <c r="H4" s="33">
        <f t="shared" ref="H4:H14" si="4">PERCENTILE($D$2:$D$101,G4)</f>
        <v>85.2</v>
      </c>
      <c r="I4" s="39">
        <f>_xlfn.QUARTILE.INC($D$2:$D$101,2)</f>
        <v>74</v>
      </c>
      <c r="K4" s="33">
        <f t="shared" si="3"/>
        <v>92</v>
      </c>
      <c r="L4" s="33">
        <f t="shared" si="0"/>
        <v>56</v>
      </c>
      <c r="N4" s="40">
        <v>32</v>
      </c>
      <c r="O4" s="41">
        <v>92</v>
      </c>
      <c r="P4" s="41">
        <v>3</v>
      </c>
      <c r="Q4" s="42">
        <v>0.96899999999999997</v>
      </c>
    </row>
    <row r="5" spans="1:20" ht="37.5" customHeight="1" x14ac:dyDescent="0.5">
      <c r="A5" s="21">
        <v>4</v>
      </c>
      <c r="B5" s="21" t="s">
        <v>42</v>
      </c>
      <c r="C5" s="32">
        <f t="shared" ca="1" si="1"/>
        <v>93</v>
      </c>
      <c r="D5" s="13">
        <v>61</v>
      </c>
      <c r="E5" s="13">
        <f t="shared" si="2"/>
        <v>86</v>
      </c>
      <c r="G5" s="36">
        <v>0.75</v>
      </c>
      <c r="H5" s="36">
        <f t="shared" si="4"/>
        <v>84.25</v>
      </c>
      <c r="I5" s="36">
        <f>_xlfn.QUARTILE.INC($D$2:$D$101,1)</f>
        <v>63.75</v>
      </c>
      <c r="K5" s="33">
        <f t="shared" si="3"/>
        <v>92</v>
      </c>
      <c r="L5" s="33">
        <f t="shared" si="0"/>
        <v>56</v>
      </c>
      <c r="N5" s="40">
        <v>89</v>
      </c>
      <c r="O5" s="41">
        <v>92</v>
      </c>
      <c r="P5" s="41">
        <v>3</v>
      </c>
      <c r="Q5" s="42">
        <v>0.96899999999999997</v>
      </c>
      <c r="T5" s="33"/>
    </row>
    <row r="6" spans="1:20" ht="37.5" customHeight="1" x14ac:dyDescent="0.5">
      <c r="A6" s="21">
        <v>5</v>
      </c>
      <c r="B6" s="21" t="s">
        <v>47</v>
      </c>
      <c r="C6" s="32">
        <f t="shared" ca="1" si="1"/>
        <v>96</v>
      </c>
      <c r="D6" s="13">
        <v>85</v>
      </c>
      <c r="E6" s="13">
        <f t="shared" si="2"/>
        <v>21</v>
      </c>
      <c r="G6" s="33">
        <v>0.7</v>
      </c>
      <c r="H6" s="33">
        <f t="shared" si="4"/>
        <v>83</v>
      </c>
      <c r="I6" s="37">
        <f>_xlfn.QUARTILE.INC($D$2:$D$101,0)</f>
        <v>52</v>
      </c>
      <c r="K6" s="33">
        <f t="shared" si="3"/>
        <v>91</v>
      </c>
      <c r="L6" s="33">
        <f t="shared" si="0"/>
        <v>58</v>
      </c>
      <c r="N6" s="40">
        <v>30</v>
      </c>
      <c r="O6" s="41">
        <v>91</v>
      </c>
      <c r="P6" s="41">
        <v>5</v>
      </c>
      <c r="Q6" s="42">
        <v>0.94899999999999995</v>
      </c>
    </row>
    <row r="7" spans="1:20" ht="37.5" customHeight="1" x14ac:dyDescent="0.5">
      <c r="A7" s="21">
        <v>6</v>
      </c>
      <c r="B7" s="21" t="s">
        <v>41</v>
      </c>
      <c r="C7" s="32">
        <f t="shared" ca="1" si="1"/>
        <v>91</v>
      </c>
      <c r="D7" s="13">
        <v>73</v>
      </c>
      <c r="E7" s="13">
        <f t="shared" si="2"/>
        <v>52</v>
      </c>
      <c r="G7" s="33">
        <v>0.6</v>
      </c>
      <c r="H7" s="33">
        <f t="shared" si="4"/>
        <v>80</v>
      </c>
      <c r="I7" s="33"/>
      <c r="K7" s="33">
        <f t="shared" si="3"/>
        <v>91</v>
      </c>
      <c r="L7" s="33">
        <f t="shared" si="0"/>
        <v>58</v>
      </c>
      <c r="N7" s="40">
        <v>60</v>
      </c>
      <c r="O7" s="41">
        <v>91</v>
      </c>
      <c r="P7" s="41">
        <v>5</v>
      </c>
      <c r="Q7" s="42">
        <v>0.94899999999999995</v>
      </c>
    </row>
    <row r="8" spans="1:20" ht="37.5" customHeight="1" x14ac:dyDescent="0.5">
      <c r="A8" s="21">
        <v>7</v>
      </c>
      <c r="B8" s="21" t="s">
        <v>48</v>
      </c>
      <c r="C8" s="32">
        <f t="shared" ca="1" si="1"/>
        <v>85</v>
      </c>
      <c r="D8" s="13">
        <v>88</v>
      </c>
      <c r="E8" s="13">
        <f t="shared" si="2"/>
        <v>10</v>
      </c>
      <c r="G8" s="36">
        <v>0.5</v>
      </c>
      <c r="H8" s="36">
        <f t="shared" si="4"/>
        <v>74</v>
      </c>
      <c r="I8" s="33"/>
      <c r="K8" s="33">
        <f t="shared" si="3"/>
        <v>90</v>
      </c>
      <c r="L8" s="33">
        <f t="shared" si="0"/>
        <v>58</v>
      </c>
      <c r="N8" s="40">
        <v>15</v>
      </c>
      <c r="O8" s="41">
        <v>90</v>
      </c>
      <c r="P8" s="41">
        <v>7</v>
      </c>
      <c r="Q8" s="42">
        <v>0.92900000000000005</v>
      </c>
    </row>
    <row r="9" spans="1:20" ht="37.5" customHeight="1" x14ac:dyDescent="0.5">
      <c r="A9" s="21">
        <v>8</v>
      </c>
      <c r="B9" s="21" t="s">
        <v>49</v>
      </c>
      <c r="C9" s="32">
        <f t="shared" ca="1" si="1"/>
        <v>80</v>
      </c>
      <c r="D9" s="13">
        <v>85</v>
      </c>
      <c r="E9" s="13">
        <f t="shared" si="2"/>
        <v>21</v>
      </c>
      <c r="G9" s="33">
        <v>0.4</v>
      </c>
      <c r="H9" s="33">
        <f t="shared" si="4"/>
        <v>70.599999999999994</v>
      </c>
      <c r="I9" s="33"/>
      <c r="K9" s="33">
        <f t="shared" si="3"/>
        <v>90</v>
      </c>
      <c r="L9" s="33">
        <f t="shared" si="0"/>
        <v>59</v>
      </c>
      <c r="N9" s="40">
        <v>24</v>
      </c>
      <c r="O9" s="41">
        <v>90</v>
      </c>
      <c r="P9" s="41">
        <v>7</v>
      </c>
      <c r="Q9" s="42">
        <v>0.92900000000000005</v>
      </c>
    </row>
    <row r="10" spans="1:20" ht="37.5" customHeight="1" x14ac:dyDescent="0.5">
      <c r="A10" s="21">
        <v>9</v>
      </c>
      <c r="B10" s="21" t="s">
        <v>50</v>
      </c>
      <c r="C10" s="32">
        <f t="shared" ca="1" si="1"/>
        <v>61</v>
      </c>
      <c r="D10" s="13">
        <v>56</v>
      </c>
      <c r="E10" s="13">
        <f t="shared" si="2"/>
        <v>97</v>
      </c>
      <c r="G10" s="33">
        <v>0.29999999999999993</v>
      </c>
      <c r="H10" s="33">
        <f t="shared" si="4"/>
        <v>66</v>
      </c>
      <c r="I10" s="33"/>
      <c r="K10" s="33">
        <f t="shared" si="3"/>
        <v>89</v>
      </c>
      <c r="L10" s="33">
        <f t="shared" si="0"/>
        <v>59</v>
      </c>
      <c r="N10" s="40">
        <v>100</v>
      </c>
      <c r="O10" s="41">
        <v>89</v>
      </c>
      <c r="P10" s="41">
        <v>9</v>
      </c>
      <c r="Q10" s="42">
        <v>0.91900000000000004</v>
      </c>
    </row>
    <row r="11" spans="1:20" ht="37.5" customHeight="1" x14ac:dyDescent="0.5">
      <c r="A11" s="21">
        <v>10</v>
      </c>
      <c r="B11" s="21" t="s">
        <v>51</v>
      </c>
      <c r="C11" s="32">
        <f t="shared" ca="1" si="1"/>
        <v>55</v>
      </c>
      <c r="D11" s="13">
        <v>87</v>
      </c>
      <c r="E11" s="13">
        <f t="shared" si="2"/>
        <v>11</v>
      </c>
      <c r="G11" s="36">
        <v>0.25</v>
      </c>
      <c r="H11" s="36">
        <f t="shared" si="4"/>
        <v>63.75</v>
      </c>
      <c r="K11" s="33">
        <f t="shared" si="3"/>
        <v>88</v>
      </c>
      <c r="L11" s="33">
        <f t="shared" si="0"/>
        <v>60</v>
      </c>
      <c r="N11" s="40">
        <v>7</v>
      </c>
      <c r="O11" s="41">
        <v>88</v>
      </c>
      <c r="P11" s="41">
        <v>10</v>
      </c>
      <c r="Q11" s="42">
        <v>0.90900000000000003</v>
      </c>
    </row>
    <row r="12" spans="1:20" ht="37.5" customHeight="1" x14ac:dyDescent="0.5">
      <c r="A12" s="21">
        <v>11</v>
      </c>
      <c r="B12" s="21" t="s">
        <v>23</v>
      </c>
      <c r="C12" s="32">
        <f t="shared" ca="1" si="1"/>
        <v>78</v>
      </c>
      <c r="D12" s="13">
        <v>86</v>
      </c>
      <c r="E12" s="13">
        <f t="shared" si="2"/>
        <v>16</v>
      </c>
      <c r="G12" s="33">
        <v>0.19999999999999996</v>
      </c>
      <c r="H12" s="33">
        <f>PERCENTILE($D$2:$D$101,G12)</f>
        <v>63</v>
      </c>
      <c r="K12" s="33">
        <f t="shared" si="3"/>
        <v>87</v>
      </c>
      <c r="L12" s="33">
        <f t="shared" si="0"/>
        <v>60</v>
      </c>
      <c r="N12" s="40">
        <v>10</v>
      </c>
      <c r="O12" s="41">
        <v>87</v>
      </c>
      <c r="P12" s="41">
        <v>11</v>
      </c>
      <c r="Q12" s="42">
        <v>0.85799999999999998</v>
      </c>
    </row>
    <row r="13" spans="1:20" ht="37.5" customHeight="1" x14ac:dyDescent="0.5">
      <c r="A13" s="21">
        <v>12</v>
      </c>
      <c r="B13" s="21" t="s">
        <v>52</v>
      </c>
      <c r="C13" s="32">
        <f t="shared" ca="1" si="1"/>
        <v>69</v>
      </c>
      <c r="D13" s="13">
        <v>81</v>
      </c>
      <c r="E13" s="13">
        <f t="shared" si="2"/>
        <v>35</v>
      </c>
      <c r="G13" s="33">
        <v>9.9999999999999978E-2</v>
      </c>
      <c r="H13" s="33">
        <f t="shared" si="4"/>
        <v>60</v>
      </c>
      <c r="K13" s="33">
        <f t="shared" si="3"/>
        <v>87</v>
      </c>
      <c r="L13" s="33">
        <f t="shared" si="0"/>
        <v>61</v>
      </c>
      <c r="N13" s="40">
        <v>59</v>
      </c>
      <c r="O13" s="41">
        <v>87</v>
      </c>
      <c r="P13" s="41">
        <v>11</v>
      </c>
      <c r="Q13" s="42">
        <v>0.85799999999999998</v>
      </c>
    </row>
    <row r="14" spans="1:20" ht="37.5" customHeight="1" x14ac:dyDescent="0.5">
      <c r="A14" s="21">
        <v>13</v>
      </c>
      <c r="B14" s="21" t="s">
        <v>53</v>
      </c>
      <c r="C14" s="32">
        <f t="shared" ca="1" si="1"/>
        <v>63</v>
      </c>
      <c r="D14" s="13">
        <v>76</v>
      </c>
      <c r="E14" s="13">
        <f t="shared" si="2"/>
        <v>45</v>
      </c>
      <c r="G14" s="33">
        <v>0</v>
      </c>
      <c r="H14" s="33">
        <f t="shared" si="4"/>
        <v>52</v>
      </c>
      <c r="K14" s="33">
        <f t="shared" si="3"/>
        <v>87</v>
      </c>
      <c r="L14" s="33">
        <f t="shared" si="0"/>
        <v>61</v>
      </c>
      <c r="N14" s="40">
        <v>64</v>
      </c>
      <c r="O14" s="41">
        <v>87</v>
      </c>
      <c r="P14" s="41">
        <v>11</v>
      </c>
      <c r="Q14" s="42">
        <v>0.85799999999999998</v>
      </c>
    </row>
    <row r="15" spans="1:20" ht="37.5" hidden="1" customHeight="1" x14ac:dyDescent="0.5">
      <c r="A15" s="21">
        <v>14</v>
      </c>
      <c r="B15" s="21" t="s">
        <v>54</v>
      </c>
      <c r="C15" s="32">
        <f t="shared" ca="1" si="1"/>
        <v>87</v>
      </c>
      <c r="D15" s="13">
        <v>80</v>
      </c>
      <c r="E15" s="13">
        <f t="shared" si="2"/>
        <v>38</v>
      </c>
      <c r="K15" s="33">
        <f t="shared" si="3"/>
        <v>87</v>
      </c>
      <c r="L15" s="33">
        <f t="shared" si="0"/>
        <v>61</v>
      </c>
      <c r="N15" s="40">
        <v>78</v>
      </c>
      <c r="O15" s="41">
        <v>87</v>
      </c>
      <c r="P15" s="41">
        <v>11</v>
      </c>
      <c r="Q15" s="42">
        <v>0.85799999999999998</v>
      </c>
    </row>
    <row r="16" spans="1:20" ht="37.5" hidden="1" customHeight="1" x14ac:dyDescent="0.5">
      <c r="A16" s="21">
        <v>15</v>
      </c>
      <c r="B16" s="21" t="s">
        <v>55</v>
      </c>
      <c r="C16" s="32">
        <f t="shared" ca="1" si="1"/>
        <v>67</v>
      </c>
      <c r="D16" s="13">
        <v>90</v>
      </c>
      <c r="E16" s="13">
        <f t="shared" si="2"/>
        <v>7</v>
      </c>
      <c r="K16" s="33">
        <f t="shared" si="3"/>
        <v>87</v>
      </c>
      <c r="L16" s="33">
        <f t="shared" si="0"/>
        <v>61</v>
      </c>
      <c r="N16" s="40">
        <v>92</v>
      </c>
      <c r="O16" s="41">
        <v>87</v>
      </c>
      <c r="P16" s="41">
        <v>11</v>
      </c>
      <c r="Q16" s="42">
        <v>0.85799999999999998</v>
      </c>
    </row>
    <row r="17" spans="1:17" ht="37.5" hidden="1" customHeight="1" x14ac:dyDescent="0.5">
      <c r="A17" s="21">
        <v>16</v>
      </c>
      <c r="B17" s="21" t="s">
        <v>56</v>
      </c>
      <c r="C17" s="32">
        <f t="shared" ca="1" si="1"/>
        <v>67</v>
      </c>
      <c r="D17" s="13">
        <v>80</v>
      </c>
      <c r="E17" s="13">
        <f t="shared" si="2"/>
        <v>38</v>
      </c>
      <c r="K17" s="33">
        <f t="shared" si="3"/>
        <v>86</v>
      </c>
      <c r="L17" s="33">
        <f t="shared" si="0"/>
        <v>62</v>
      </c>
      <c r="N17" s="40">
        <v>11</v>
      </c>
      <c r="O17" s="41">
        <v>86</v>
      </c>
      <c r="P17" s="41">
        <v>16</v>
      </c>
      <c r="Q17" s="42">
        <v>0.80800000000000005</v>
      </c>
    </row>
    <row r="18" spans="1:17" ht="37.5" hidden="1" customHeight="1" x14ac:dyDescent="0.5">
      <c r="A18" s="21">
        <v>17</v>
      </c>
      <c r="B18" s="21" t="s">
        <v>57</v>
      </c>
      <c r="C18" s="32">
        <f t="shared" ca="1" si="1"/>
        <v>89</v>
      </c>
      <c r="D18" s="13">
        <v>75</v>
      </c>
      <c r="E18" s="13">
        <f t="shared" si="2"/>
        <v>48</v>
      </c>
      <c r="K18" s="33">
        <f t="shared" si="3"/>
        <v>86</v>
      </c>
      <c r="L18" s="33">
        <f t="shared" si="0"/>
        <v>62</v>
      </c>
      <c r="N18" s="40">
        <v>22</v>
      </c>
      <c r="O18" s="41">
        <v>86</v>
      </c>
      <c r="P18" s="41">
        <v>16</v>
      </c>
      <c r="Q18" s="42">
        <v>0.80800000000000005</v>
      </c>
    </row>
    <row r="19" spans="1:17" ht="37.5" hidden="1" customHeight="1" x14ac:dyDescent="0.5">
      <c r="A19" s="21">
        <v>18</v>
      </c>
      <c r="B19" s="21" t="s">
        <v>58</v>
      </c>
      <c r="C19" s="32">
        <f t="shared" ca="1" si="1"/>
        <v>87</v>
      </c>
      <c r="D19" s="13">
        <v>63</v>
      </c>
      <c r="E19" s="13">
        <f t="shared" si="2"/>
        <v>76</v>
      </c>
      <c r="K19" s="33">
        <f t="shared" si="3"/>
        <v>86</v>
      </c>
      <c r="L19" s="33">
        <f t="shared" si="0"/>
        <v>62</v>
      </c>
      <c r="N19" s="40">
        <v>29</v>
      </c>
      <c r="O19" s="41">
        <v>86</v>
      </c>
      <c r="P19" s="41">
        <v>16</v>
      </c>
      <c r="Q19" s="42">
        <v>0.80800000000000005</v>
      </c>
    </row>
    <row r="20" spans="1:17" ht="37.5" hidden="1" customHeight="1" x14ac:dyDescent="0.5">
      <c r="A20" s="21">
        <v>19</v>
      </c>
      <c r="B20" s="21" t="s">
        <v>59</v>
      </c>
      <c r="C20" s="32">
        <f t="shared" ca="1" si="1"/>
        <v>79</v>
      </c>
      <c r="D20" s="13">
        <v>77</v>
      </c>
      <c r="E20" s="13">
        <f t="shared" si="2"/>
        <v>43</v>
      </c>
      <c r="K20" s="33">
        <f t="shared" si="3"/>
        <v>86</v>
      </c>
      <c r="L20" s="33">
        <f t="shared" si="0"/>
        <v>62</v>
      </c>
      <c r="N20" s="40">
        <v>38</v>
      </c>
      <c r="O20" s="41">
        <v>86</v>
      </c>
      <c r="P20" s="41">
        <v>16</v>
      </c>
      <c r="Q20" s="42">
        <v>0.80800000000000005</v>
      </c>
    </row>
    <row r="21" spans="1:17" ht="37.5" hidden="1" customHeight="1" x14ac:dyDescent="0.5">
      <c r="A21" s="21">
        <v>20</v>
      </c>
      <c r="B21" s="21" t="s">
        <v>60</v>
      </c>
      <c r="C21" s="32">
        <f t="shared" ca="1" si="1"/>
        <v>71</v>
      </c>
      <c r="D21" s="13">
        <v>85</v>
      </c>
      <c r="E21" s="13">
        <f t="shared" si="2"/>
        <v>21</v>
      </c>
      <c r="K21" s="33">
        <f t="shared" si="3"/>
        <v>86</v>
      </c>
      <c r="L21" s="33">
        <f t="shared" si="0"/>
        <v>63</v>
      </c>
      <c r="N21" s="40">
        <v>40</v>
      </c>
      <c r="O21" s="41">
        <v>86</v>
      </c>
      <c r="P21" s="41">
        <v>16</v>
      </c>
      <c r="Q21" s="42">
        <v>0.80800000000000005</v>
      </c>
    </row>
    <row r="22" spans="1:17" ht="37.5" hidden="1" customHeight="1" x14ac:dyDescent="0.5">
      <c r="A22" s="21">
        <v>21</v>
      </c>
      <c r="B22" s="21" t="s">
        <v>61</v>
      </c>
      <c r="C22" s="32">
        <f t="shared" ca="1" si="1"/>
        <v>66</v>
      </c>
      <c r="D22" s="13">
        <v>68</v>
      </c>
      <c r="E22" s="13">
        <f t="shared" si="2"/>
        <v>65</v>
      </c>
      <c r="K22" s="33">
        <f t="shared" si="3"/>
        <v>85</v>
      </c>
      <c r="L22" s="33">
        <f t="shared" si="0"/>
        <v>63</v>
      </c>
      <c r="N22" s="40">
        <v>5</v>
      </c>
      <c r="O22" s="41">
        <v>85</v>
      </c>
      <c r="P22" s="41">
        <v>21</v>
      </c>
      <c r="Q22" s="42">
        <v>0.75700000000000001</v>
      </c>
    </row>
    <row r="23" spans="1:17" ht="37.5" hidden="1" customHeight="1" x14ac:dyDescent="0.5">
      <c r="A23" s="21">
        <v>22</v>
      </c>
      <c r="B23" s="21" t="s">
        <v>62</v>
      </c>
      <c r="C23" s="32">
        <f t="shared" ca="1" si="1"/>
        <v>72</v>
      </c>
      <c r="D23" s="13">
        <v>86</v>
      </c>
      <c r="E23" s="13">
        <f t="shared" si="2"/>
        <v>16</v>
      </c>
      <c r="K23" s="33">
        <f t="shared" si="3"/>
        <v>85</v>
      </c>
      <c r="L23" s="33">
        <f t="shared" si="0"/>
        <v>63</v>
      </c>
      <c r="N23" s="40">
        <v>8</v>
      </c>
      <c r="O23" s="41">
        <v>85</v>
      </c>
      <c r="P23" s="41">
        <v>21</v>
      </c>
      <c r="Q23" s="42">
        <v>0.75700000000000001</v>
      </c>
    </row>
    <row r="24" spans="1:17" ht="37.5" hidden="1" customHeight="1" x14ac:dyDescent="0.5">
      <c r="A24" s="21">
        <v>23</v>
      </c>
      <c r="B24" s="21" t="s">
        <v>63</v>
      </c>
      <c r="C24" s="32">
        <f t="shared" ca="1" si="1"/>
        <v>90</v>
      </c>
      <c r="D24" s="13">
        <v>68</v>
      </c>
      <c r="E24" s="13">
        <f t="shared" si="2"/>
        <v>65</v>
      </c>
      <c r="K24" s="33">
        <f t="shared" si="3"/>
        <v>85</v>
      </c>
      <c r="L24" s="33">
        <f t="shared" si="0"/>
        <v>63</v>
      </c>
      <c r="N24" s="40">
        <v>20</v>
      </c>
      <c r="O24" s="41">
        <v>85</v>
      </c>
      <c r="P24" s="41">
        <v>21</v>
      </c>
      <c r="Q24" s="42">
        <v>0.75700000000000001</v>
      </c>
    </row>
    <row r="25" spans="1:17" ht="37.5" hidden="1" customHeight="1" x14ac:dyDescent="0.5">
      <c r="A25" s="21">
        <v>24</v>
      </c>
      <c r="B25" s="21" t="s">
        <v>22</v>
      </c>
      <c r="C25" s="32">
        <f t="shared" ca="1" si="1"/>
        <v>85</v>
      </c>
      <c r="D25" s="13">
        <v>90</v>
      </c>
      <c r="E25" s="13">
        <f t="shared" si="2"/>
        <v>7</v>
      </c>
      <c r="K25" s="33">
        <f t="shared" si="3"/>
        <v>85</v>
      </c>
      <c r="L25" s="33">
        <f t="shared" si="0"/>
        <v>63</v>
      </c>
      <c r="N25" s="40">
        <v>34</v>
      </c>
      <c r="O25" s="41">
        <v>85</v>
      </c>
      <c r="P25" s="41">
        <v>21</v>
      </c>
      <c r="Q25" s="42">
        <v>0.75700000000000001</v>
      </c>
    </row>
    <row r="26" spans="1:17" ht="37.5" hidden="1" customHeight="1" x14ac:dyDescent="0.5">
      <c r="A26" s="21">
        <v>25</v>
      </c>
      <c r="B26" s="21" t="s">
        <v>21</v>
      </c>
      <c r="C26" s="32">
        <f t="shared" ca="1" si="1"/>
        <v>68</v>
      </c>
      <c r="D26" s="13">
        <v>75</v>
      </c>
      <c r="E26" s="13">
        <f t="shared" si="2"/>
        <v>48</v>
      </c>
      <c r="K26" s="33">
        <f t="shared" si="3"/>
        <v>85</v>
      </c>
      <c r="L26" s="33">
        <f t="shared" si="0"/>
        <v>63</v>
      </c>
      <c r="N26" s="40">
        <v>96</v>
      </c>
      <c r="O26" s="41">
        <v>85</v>
      </c>
      <c r="P26" s="41">
        <v>21</v>
      </c>
      <c r="Q26" s="42">
        <v>0.75700000000000001</v>
      </c>
    </row>
    <row r="27" spans="1:17" ht="37.5" hidden="1" customHeight="1" x14ac:dyDescent="0.5">
      <c r="A27" s="21">
        <v>26</v>
      </c>
      <c r="B27" s="21" t="s">
        <v>64</v>
      </c>
      <c r="C27" s="32">
        <f t="shared" ca="1" si="1"/>
        <v>68</v>
      </c>
      <c r="D27" s="13">
        <v>66</v>
      </c>
      <c r="E27" s="13">
        <f t="shared" si="2"/>
        <v>70</v>
      </c>
      <c r="K27" s="33">
        <f t="shared" si="3"/>
        <v>84</v>
      </c>
      <c r="L27" s="33">
        <f t="shared" si="0"/>
        <v>64</v>
      </c>
      <c r="N27" s="40">
        <v>56</v>
      </c>
      <c r="O27" s="41">
        <v>84</v>
      </c>
      <c r="P27" s="41">
        <v>26</v>
      </c>
      <c r="Q27" s="42">
        <v>0.71699999999999997</v>
      </c>
    </row>
    <row r="28" spans="1:17" ht="37.5" hidden="1" customHeight="1" x14ac:dyDescent="0.5">
      <c r="A28" s="21">
        <v>27</v>
      </c>
      <c r="B28" s="21" t="str">
        <f>B2&amp;1</f>
        <v>A1</v>
      </c>
      <c r="C28" s="32">
        <f t="shared" ca="1" si="1"/>
        <v>83</v>
      </c>
      <c r="D28" s="13">
        <v>80</v>
      </c>
      <c r="E28" s="13">
        <f t="shared" si="2"/>
        <v>38</v>
      </c>
      <c r="K28" s="33">
        <f t="shared" si="3"/>
        <v>84</v>
      </c>
      <c r="L28" s="33">
        <f t="shared" si="0"/>
        <v>65</v>
      </c>
      <c r="N28" s="40">
        <v>74</v>
      </c>
      <c r="O28" s="41">
        <v>84</v>
      </c>
      <c r="P28" s="41">
        <v>26</v>
      </c>
      <c r="Q28" s="42">
        <v>0.71699999999999997</v>
      </c>
    </row>
    <row r="29" spans="1:17" ht="37.5" hidden="1" customHeight="1" x14ac:dyDescent="0.5">
      <c r="A29" s="21">
        <v>28</v>
      </c>
      <c r="B29" s="21" t="str">
        <f t="shared" ref="B29:B53" si="5">B3&amp;1</f>
        <v>B1</v>
      </c>
      <c r="C29" s="32">
        <f t="shared" ca="1" si="1"/>
        <v>71</v>
      </c>
      <c r="D29" s="13">
        <v>95</v>
      </c>
      <c r="E29" s="13">
        <f t="shared" si="2"/>
        <v>1</v>
      </c>
      <c r="K29" s="33">
        <f t="shared" si="3"/>
        <v>84</v>
      </c>
      <c r="L29" s="33">
        <f t="shared" si="0"/>
        <v>65</v>
      </c>
      <c r="N29" s="40">
        <v>79</v>
      </c>
      <c r="O29" s="41">
        <v>84</v>
      </c>
      <c r="P29" s="41">
        <v>26</v>
      </c>
      <c r="Q29" s="42">
        <v>0.71699999999999997</v>
      </c>
    </row>
    <row r="30" spans="1:17" ht="37.5" hidden="1" customHeight="1" x14ac:dyDescent="0.5">
      <c r="A30" s="21">
        <v>29</v>
      </c>
      <c r="B30" s="21" t="str">
        <f t="shared" si="5"/>
        <v>C1</v>
      </c>
      <c r="C30" s="32">
        <f t="shared" ca="1" si="1"/>
        <v>96</v>
      </c>
      <c r="D30" s="13">
        <v>86</v>
      </c>
      <c r="E30" s="13">
        <f t="shared" si="2"/>
        <v>16</v>
      </c>
      <c r="K30" s="33">
        <f t="shared" si="3"/>
        <v>84</v>
      </c>
      <c r="L30" s="33">
        <f t="shared" si="0"/>
        <v>66</v>
      </c>
      <c r="N30" s="40">
        <v>90</v>
      </c>
      <c r="O30" s="41">
        <v>84</v>
      </c>
      <c r="P30" s="41">
        <v>26</v>
      </c>
      <c r="Q30" s="42">
        <v>0.71699999999999997</v>
      </c>
    </row>
    <row r="31" spans="1:17" ht="37.5" hidden="1" customHeight="1" x14ac:dyDescent="0.5">
      <c r="A31" s="21">
        <v>30</v>
      </c>
      <c r="B31" s="21" t="str">
        <f t="shared" si="5"/>
        <v>D1</v>
      </c>
      <c r="C31" s="32">
        <f t="shared" ca="1" si="1"/>
        <v>80</v>
      </c>
      <c r="D31" s="13">
        <v>91</v>
      </c>
      <c r="E31" s="13">
        <f t="shared" si="2"/>
        <v>5</v>
      </c>
      <c r="K31" s="33">
        <f t="shared" si="3"/>
        <v>83</v>
      </c>
      <c r="L31" s="33">
        <f t="shared" si="0"/>
        <v>66</v>
      </c>
      <c r="N31" s="40">
        <v>43</v>
      </c>
      <c r="O31" s="41">
        <v>83</v>
      </c>
      <c r="P31" s="41">
        <v>30</v>
      </c>
      <c r="Q31" s="42">
        <v>0.68600000000000005</v>
      </c>
    </row>
    <row r="32" spans="1:17" ht="37.5" hidden="1" customHeight="1" x14ac:dyDescent="0.5">
      <c r="A32" s="21">
        <v>31</v>
      </c>
      <c r="B32" s="21" t="str">
        <f t="shared" si="5"/>
        <v>E1</v>
      </c>
      <c r="C32" s="32">
        <f t="shared" ca="1" si="1"/>
        <v>81</v>
      </c>
      <c r="D32" s="13">
        <v>65</v>
      </c>
      <c r="E32" s="13">
        <f t="shared" si="2"/>
        <v>73</v>
      </c>
      <c r="K32" s="33">
        <f t="shared" si="3"/>
        <v>83</v>
      </c>
      <c r="L32" s="33">
        <f t="shared" si="0"/>
        <v>66</v>
      </c>
      <c r="N32" s="40">
        <v>68</v>
      </c>
      <c r="O32" s="41">
        <v>83</v>
      </c>
      <c r="P32" s="41">
        <v>30</v>
      </c>
      <c r="Q32" s="42">
        <v>0.68600000000000005</v>
      </c>
    </row>
    <row r="33" spans="1:17" ht="37.5" hidden="1" customHeight="1" x14ac:dyDescent="0.5">
      <c r="A33" s="21">
        <v>32</v>
      </c>
      <c r="B33" s="21" t="str">
        <f t="shared" si="5"/>
        <v>F1</v>
      </c>
      <c r="C33" s="32">
        <f t="shared" ca="1" si="1"/>
        <v>90</v>
      </c>
      <c r="D33" s="13">
        <v>92</v>
      </c>
      <c r="E33" s="13">
        <f t="shared" si="2"/>
        <v>3</v>
      </c>
      <c r="K33" s="33">
        <f t="shared" si="3"/>
        <v>83</v>
      </c>
      <c r="L33" s="33">
        <f t="shared" si="0"/>
        <v>67</v>
      </c>
      <c r="N33" s="40">
        <v>81</v>
      </c>
      <c r="O33" s="41">
        <v>83</v>
      </c>
      <c r="P33" s="41">
        <v>30</v>
      </c>
      <c r="Q33" s="42">
        <v>0.68600000000000005</v>
      </c>
    </row>
    <row r="34" spans="1:17" ht="37.5" hidden="1" customHeight="1" x14ac:dyDescent="0.5">
      <c r="A34" s="21">
        <v>33</v>
      </c>
      <c r="B34" s="21" t="str">
        <f t="shared" si="5"/>
        <v>G1</v>
      </c>
      <c r="C34" s="32">
        <f t="shared" ca="1" si="1"/>
        <v>85</v>
      </c>
      <c r="D34" s="13">
        <v>71</v>
      </c>
      <c r="E34" s="13">
        <f t="shared" si="2"/>
        <v>59</v>
      </c>
      <c r="K34" s="33">
        <f t="shared" ref="K34:K65" si="6">LARGE($D$2:$D$101,A34)</f>
        <v>82</v>
      </c>
      <c r="L34" s="33">
        <f t="shared" ref="L34:L66" si="7">SMALL($D$2:$D$101,A34)</f>
        <v>67</v>
      </c>
      <c r="N34" s="40">
        <v>58</v>
      </c>
      <c r="O34" s="41">
        <v>82</v>
      </c>
      <c r="P34" s="41">
        <v>33</v>
      </c>
      <c r="Q34" s="42">
        <v>0.66600000000000004</v>
      </c>
    </row>
    <row r="35" spans="1:17" ht="37.5" hidden="1" customHeight="1" x14ac:dyDescent="0.5">
      <c r="A35" s="21">
        <v>34</v>
      </c>
      <c r="B35" s="21" t="str">
        <f t="shared" si="5"/>
        <v>H1</v>
      </c>
      <c r="C35" s="32">
        <f t="shared" ca="1" si="1"/>
        <v>87</v>
      </c>
      <c r="D35" s="13">
        <v>85</v>
      </c>
      <c r="E35" s="13">
        <f t="shared" si="2"/>
        <v>21</v>
      </c>
      <c r="K35" s="33">
        <f t="shared" si="6"/>
        <v>82</v>
      </c>
      <c r="L35" s="33">
        <f t="shared" si="7"/>
        <v>68</v>
      </c>
      <c r="N35" s="40">
        <v>73</v>
      </c>
      <c r="O35" s="41">
        <v>82</v>
      </c>
      <c r="P35" s="41">
        <v>33</v>
      </c>
      <c r="Q35" s="42">
        <v>0.66600000000000004</v>
      </c>
    </row>
    <row r="36" spans="1:17" ht="37.5" hidden="1" customHeight="1" x14ac:dyDescent="0.5">
      <c r="A36" s="21">
        <v>35</v>
      </c>
      <c r="B36" s="21" t="str">
        <f t="shared" si="5"/>
        <v>I 1</v>
      </c>
      <c r="C36" s="32">
        <f t="shared" ca="1" si="1"/>
        <v>72</v>
      </c>
      <c r="D36" s="13">
        <v>81</v>
      </c>
      <c r="E36" s="13">
        <f t="shared" si="2"/>
        <v>35</v>
      </c>
      <c r="K36" s="33">
        <f t="shared" si="6"/>
        <v>81</v>
      </c>
      <c r="L36" s="33">
        <f t="shared" si="7"/>
        <v>68</v>
      </c>
      <c r="N36" s="40">
        <v>12</v>
      </c>
      <c r="O36" s="41">
        <v>81</v>
      </c>
      <c r="P36" s="41">
        <v>35</v>
      </c>
      <c r="Q36" s="42">
        <v>0.63600000000000001</v>
      </c>
    </row>
    <row r="37" spans="1:17" ht="37.5" hidden="1" customHeight="1" x14ac:dyDescent="0.5">
      <c r="A37" s="21">
        <v>36</v>
      </c>
      <c r="B37" s="21" t="str">
        <f t="shared" si="5"/>
        <v>J1</v>
      </c>
      <c r="C37" s="32">
        <f t="shared" ca="1" si="1"/>
        <v>74</v>
      </c>
      <c r="D37" s="13">
        <v>65</v>
      </c>
      <c r="E37" s="13">
        <f t="shared" si="2"/>
        <v>73</v>
      </c>
      <c r="K37" s="33">
        <f t="shared" si="6"/>
        <v>81</v>
      </c>
      <c r="L37" s="33">
        <f t="shared" si="7"/>
        <v>68</v>
      </c>
      <c r="N37" s="40">
        <v>35</v>
      </c>
      <c r="O37" s="41">
        <v>81</v>
      </c>
      <c r="P37" s="41">
        <v>35</v>
      </c>
      <c r="Q37" s="42">
        <v>0.63600000000000001</v>
      </c>
    </row>
    <row r="38" spans="1:17" ht="37.5" hidden="1" customHeight="1" x14ac:dyDescent="0.5">
      <c r="A38" s="21">
        <v>37</v>
      </c>
      <c r="B38" s="21" t="str">
        <f t="shared" si="5"/>
        <v>K1</v>
      </c>
      <c r="C38" s="32">
        <f t="shared" ca="1" si="1"/>
        <v>81</v>
      </c>
      <c r="D38" s="13">
        <v>72</v>
      </c>
      <c r="E38" s="13">
        <f t="shared" si="2"/>
        <v>54</v>
      </c>
      <c r="K38" s="33">
        <f t="shared" si="6"/>
        <v>81</v>
      </c>
      <c r="L38" s="33">
        <f t="shared" si="7"/>
        <v>69</v>
      </c>
      <c r="N38" s="40">
        <v>51</v>
      </c>
      <c r="O38" s="41">
        <v>81</v>
      </c>
      <c r="P38" s="41">
        <v>35</v>
      </c>
      <c r="Q38" s="42">
        <v>0.63600000000000001</v>
      </c>
    </row>
    <row r="39" spans="1:17" ht="37.5" hidden="1" customHeight="1" x14ac:dyDescent="0.5">
      <c r="A39" s="21">
        <v>38</v>
      </c>
      <c r="B39" s="21" t="str">
        <f t="shared" si="5"/>
        <v>L1</v>
      </c>
      <c r="C39" s="32">
        <f t="shared" ca="1" si="1"/>
        <v>59</v>
      </c>
      <c r="D39" s="13">
        <v>86</v>
      </c>
      <c r="E39" s="13">
        <f t="shared" si="2"/>
        <v>16</v>
      </c>
      <c r="K39" s="33">
        <f t="shared" si="6"/>
        <v>80</v>
      </c>
      <c r="L39" s="33">
        <f t="shared" si="7"/>
        <v>69</v>
      </c>
      <c r="N39" s="40">
        <v>14</v>
      </c>
      <c r="O39" s="41">
        <v>80</v>
      </c>
      <c r="P39" s="41">
        <v>38</v>
      </c>
      <c r="Q39" s="42">
        <v>0.59499999999999997</v>
      </c>
    </row>
    <row r="40" spans="1:17" ht="37.5" hidden="1" customHeight="1" x14ac:dyDescent="0.5">
      <c r="A40" s="21">
        <v>39</v>
      </c>
      <c r="B40" s="21" t="str">
        <f t="shared" si="5"/>
        <v>M1</v>
      </c>
      <c r="C40" s="32">
        <f t="shared" ca="1" si="1"/>
        <v>58</v>
      </c>
      <c r="D40" s="13">
        <v>63</v>
      </c>
      <c r="E40" s="13">
        <f t="shared" si="2"/>
        <v>76</v>
      </c>
      <c r="K40" s="33">
        <f t="shared" si="6"/>
        <v>80</v>
      </c>
      <c r="L40" s="33">
        <f t="shared" si="7"/>
        <v>69</v>
      </c>
      <c r="N40" s="40">
        <v>16</v>
      </c>
      <c r="O40" s="41">
        <v>80</v>
      </c>
      <c r="P40" s="41">
        <v>38</v>
      </c>
      <c r="Q40" s="42">
        <v>0.59499999999999997</v>
      </c>
    </row>
    <row r="41" spans="1:17" ht="37.5" hidden="1" customHeight="1" x14ac:dyDescent="0.5">
      <c r="A41" s="21">
        <v>40</v>
      </c>
      <c r="B41" s="21" t="str">
        <f t="shared" si="5"/>
        <v>N1</v>
      </c>
      <c r="C41" s="32">
        <f t="shared" ca="1" si="1"/>
        <v>70</v>
      </c>
      <c r="D41" s="13">
        <v>86</v>
      </c>
      <c r="E41" s="13">
        <f t="shared" si="2"/>
        <v>16</v>
      </c>
      <c r="K41" s="33">
        <f t="shared" si="6"/>
        <v>80</v>
      </c>
      <c r="L41" s="33">
        <f t="shared" si="7"/>
        <v>70</v>
      </c>
      <c r="N41" s="40">
        <v>27</v>
      </c>
      <c r="O41" s="41">
        <v>80</v>
      </c>
      <c r="P41" s="41">
        <v>38</v>
      </c>
      <c r="Q41" s="42">
        <v>0.59499999999999997</v>
      </c>
    </row>
    <row r="42" spans="1:17" ht="37.5" hidden="1" customHeight="1" x14ac:dyDescent="0.5">
      <c r="A42" s="21">
        <v>41</v>
      </c>
      <c r="B42" s="21" t="str">
        <f t="shared" si="5"/>
        <v>O1</v>
      </c>
      <c r="C42" s="32">
        <f t="shared" ca="1" si="1"/>
        <v>85</v>
      </c>
      <c r="D42" s="13">
        <v>67</v>
      </c>
      <c r="E42" s="13">
        <f t="shared" si="2"/>
        <v>68</v>
      </c>
      <c r="K42" s="33">
        <f t="shared" si="6"/>
        <v>80</v>
      </c>
      <c r="L42" s="33">
        <f t="shared" si="7"/>
        <v>71</v>
      </c>
      <c r="N42" s="40">
        <v>46</v>
      </c>
      <c r="O42" s="41">
        <v>80</v>
      </c>
      <c r="P42" s="41">
        <v>38</v>
      </c>
      <c r="Q42" s="42">
        <v>0.59499999999999997</v>
      </c>
    </row>
    <row r="43" spans="1:17" ht="37.5" hidden="1" customHeight="1" x14ac:dyDescent="0.5">
      <c r="A43" s="21">
        <v>42</v>
      </c>
      <c r="B43" s="21" t="str">
        <f t="shared" si="5"/>
        <v>P1</v>
      </c>
      <c r="C43" s="32">
        <f t="shared" ca="1" si="1"/>
        <v>78</v>
      </c>
      <c r="D43" s="13">
        <v>62</v>
      </c>
      <c r="E43" s="13">
        <f t="shared" si="2"/>
        <v>82</v>
      </c>
      <c r="K43" s="33">
        <f t="shared" si="6"/>
        <v>79</v>
      </c>
      <c r="L43" s="33">
        <f t="shared" si="7"/>
        <v>71</v>
      </c>
      <c r="N43" s="40">
        <v>84</v>
      </c>
      <c r="O43" s="41">
        <v>79</v>
      </c>
      <c r="P43" s="41">
        <v>42</v>
      </c>
      <c r="Q43" s="42">
        <v>0.58499999999999996</v>
      </c>
    </row>
    <row r="44" spans="1:17" ht="37.5" hidden="1" customHeight="1" x14ac:dyDescent="0.5">
      <c r="A44" s="21">
        <v>43</v>
      </c>
      <c r="B44" s="21" t="str">
        <f t="shared" si="5"/>
        <v>Q1</v>
      </c>
      <c r="C44" s="32">
        <f t="shared" ca="1" si="1"/>
        <v>56</v>
      </c>
      <c r="D44" s="13">
        <v>83</v>
      </c>
      <c r="E44" s="13">
        <f t="shared" si="2"/>
        <v>30</v>
      </c>
      <c r="K44" s="33">
        <f t="shared" si="6"/>
        <v>77</v>
      </c>
      <c r="L44" s="33">
        <f t="shared" si="7"/>
        <v>72</v>
      </c>
      <c r="N44" s="40">
        <v>2</v>
      </c>
      <c r="O44" s="41">
        <v>77</v>
      </c>
      <c r="P44" s="41">
        <v>43</v>
      </c>
      <c r="Q44" s="42">
        <v>0.56499999999999995</v>
      </c>
    </row>
    <row r="45" spans="1:17" ht="37.5" hidden="1" customHeight="1" x14ac:dyDescent="0.5">
      <c r="A45" s="21">
        <v>44</v>
      </c>
      <c r="B45" s="21" t="str">
        <f t="shared" si="5"/>
        <v>R1</v>
      </c>
      <c r="C45" s="32">
        <f t="shared" ca="1" si="1"/>
        <v>68</v>
      </c>
      <c r="D45" s="13">
        <v>93</v>
      </c>
      <c r="E45" s="13">
        <f t="shared" si="2"/>
        <v>2</v>
      </c>
      <c r="K45" s="33">
        <f t="shared" si="6"/>
        <v>77</v>
      </c>
      <c r="L45" s="33">
        <f t="shared" si="7"/>
        <v>72</v>
      </c>
      <c r="N45" s="40">
        <v>19</v>
      </c>
      <c r="O45" s="41">
        <v>77</v>
      </c>
      <c r="P45" s="41">
        <v>43</v>
      </c>
      <c r="Q45" s="42">
        <v>0.56499999999999995</v>
      </c>
    </row>
    <row r="46" spans="1:17" ht="37.5" hidden="1" customHeight="1" x14ac:dyDescent="0.5">
      <c r="A46" s="21">
        <v>45</v>
      </c>
      <c r="B46" s="21" t="str">
        <f t="shared" si="5"/>
        <v>S1</v>
      </c>
      <c r="C46" s="32">
        <f t="shared" ca="1" si="1"/>
        <v>93</v>
      </c>
      <c r="D46" s="13">
        <v>52</v>
      </c>
      <c r="E46" s="13">
        <f t="shared" si="2"/>
        <v>100</v>
      </c>
      <c r="K46" s="33">
        <f t="shared" si="6"/>
        <v>76</v>
      </c>
      <c r="L46" s="33">
        <f t="shared" si="7"/>
        <v>72</v>
      </c>
      <c r="N46" s="40">
        <v>13</v>
      </c>
      <c r="O46" s="41">
        <v>76</v>
      </c>
      <c r="P46" s="41">
        <v>45</v>
      </c>
      <c r="Q46" s="42">
        <v>0.53500000000000003</v>
      </c>
    </row>
    <row r="47" spans="1:17" ht="37.5" hidden="1" customHeight="1" x14ac:dyDescent="0.5">
      <c r="A47" s="21">
        <v>46</v>
      </c>
      <c r="B47" s="21" t="str">
        <f t="shared" si="5"/>
        <v>T 1</v>
      </c>
      <c r="C47" s="32">
        <f t="shared" ca="1" si="1"/>
        <v>79</v>
      </c>
      <c r="D47" s="13">
        <v>80</v>
      </c>
      <c r="E47" s="13">
        <f t="shared" si="2"/>
        <v>38</v>
      </c>
      <c r="K47" s="33">
        <f t="shared" si="6"/>
        <v>76</v>
      </c>
      <c r="L47" s="33">
        <f t="shared" si="7"/>
        <v>72</v>
      </c>
      <c r="N47" s="40">
        <v>47</v>
      </c>
      <c r="O47" s="41">
        <v>76</v>
      </c>
      <c r="P47" s="41">
        <v>45</v>
      </c>
      <c r="Q47" s="42">
        <v>0.53500000000000003</v>
      </c>
    </row>
    <row r="48" spans="1:17" ht="37.5" hidden="1" customHeight="1" x14ac:dyDescent="0.5">
      <c r="A48" s="21">
        <v>47</v>
      </c>
      <c r="B48" s="21" t="str">
        <f t="shared" si="5"/>
        <v>U1</v>
      </c>
      <c r="C48" s="32">
        <f t="shared" ca="1" si="1"/>
        <v>88</v>
      </c>
      <c r="D48" s="13">
        <v>76</v>
      </c>
      <c r="E48" s="13">
        <f t="shared" si="2"/>
        <v>45</v>
      </c>
      <c r="K48" s="33">
        <f t="shared" si="6"/>
        <v>76</v>
      </c>
      <c r="L48" s="33">
        <f t="shared" si="7"/>
        <v>72</v>
      </c>
      <c r="N48" s="40">
        <v>69</v>
      </c>
      <c r="O48" s="41">
        <v>76</v>
      </c>
      <c r="P48" s="41">
        <v>45</v>
      </c>
      <c r="Q48" s="42">
        <v>0.53500000000000003</v>
      </c>
    </row>
    <row r="49" spans="1:17" ht="37.5" hidden="1" customHeight="1" x14ac:dyDescent="0.5">
      <c r="A49" s="21">
        <v>48</v>
      </c>
      <c r="B49" s="21" t="str">
        <f t="shared" si="5"/>
        <v>V1</v>
      </c>
      <c r="C49" s="32">
        <f t="shared" ca="1" si="1"/>
        <v>60</v>
      </c>
      <c r="D49" s="13">
        <v>70</v>
      </c>
      <c r="E49" s="13">
        <f t="shared" si="2"/>
        <v>61</v>
      </c>
      <c r="K49" s="33">
        <f t="shared" si="6"/>
        <v>75</v>
      </c>
      <c r="L49" s="33">
        <f t="shared" si="7"/>
        <v>73</v>
      </c>
      <c r="N49" s="40">
        <v>17</v>
      </c>
      <c r="O49" s="41">
        <v>75</v>
      </c>
      <c r="P49" s="41">
        <v>48</v>
      </c>
      <c r="Q49" s="42">
        <v>0.51500000000000001</v>
      </c>
    </row>
    <row r="50" spans="1:17" ht="37.5" hidden="1" customHeight="1" x14ac:dyDescent="0.5">
      <c r="A50" s="21">
        <v>49</v>
      </c>
      <c r="B50" s="21" t="str">
        <f t="shared" si="5"/>
        <v>W1</v>
      </c>
      <c r="C50" s="32">
        <f t="shared" ca="1" si="1"/>
        <v>83</v>
      </c>
      <c r="D50" s="13">
        <v>60</v>
      </c>
      <c r="E50" s="13">
        <f t="shared" si="2"/>
        <v>90</v>
      </c>
      <c r="K50" s="33">
        <f t="shared" si="6"/>
        <v>75</v>
      </c>
      <c r="L50" s="33">
        <f t="shared" si="7"/>
        <v>73</v>
      </c>
      <c r="N50" s="40">
        <v>25</v>
      </c>
      <c r="O50" s="41">
        <v>75</v>
      </c>
      <c r="P50" s="41">
        <v>48</v>
      </c>
      <c r="Q50" s="42">
        <v>0.51500000000000001</v>
      </c>
    </row>
    <row r="51" spans="1:17" ht="37.5" hidden="1" customHeight="1" x14ac:dyDescent="0.5">
      <c r="A51" s="21">
        <v>50</v>
      </c>
      <c r="B51" s="21" t="str">
        <f t="shared" si="5"/>
        <v>X1</v>
      </c>
      <c r="C51" s="32">
        <f t="shared" ca="1" si="1"/>
        <v>87</v>
      </c>
      <c r="D51" s="13">
        <v>63</v>
      </c>
      <c r="E51" s="13">
        <f t="shared" si="2"/>
        <v>76</v>
      </c>
      <c r="K51" s="33">
        <f t="shared" si="6"/>
        <v>74</v>
      </c>
      <c r="L51" s="33">
        <f t="shared" si="7"/>
        <v>74</v>
      </c>
      <c r="N51" s="40">
        <v>3</v>
      </c>
      <c r="O51" s="41">
        <v>74</v>
      </c>
      <c r="P51" s="41">
        <v>50</v>
      </c>
      <c r="Q51" s="42">
        <v>0.49399999999999999</v>
      </c>
    </row>
    <row r="52" spans="1:17" ht="37.5" hidden="1" customHeight="1" x14ac:dyDescent="0.5">
      <c r="A52" s="21">
        <v>51</v>
      </c>
      <c r="B52" s="21" t="str">
        <f t="shared" si="5"/>
        <v>Y1</v>
      </c>
      <c r="C52" s="32">
        <f t="shared" ca="1" si="1"/>
        <v>62</v>
      </c>
      <c r="D52" s="13">
        <v>81</v>
      </c>
      <c r="E52" s="13">
        <f t="shared" si="2"/>
        <v>35</v>
      </c>
      <c r="K52" s="33">
        <f t="shared" si="6"/>
        <v>74</v>
      </c>
      <c r="L52" s="33">
        <f t="shared" si="7"/>
        <v>74</v>
      </c>
      <c r="N52" s="40">
        <v>91</v>
      </c>
      <c r="O52" s="41">
        <v>74</v>
      </c>
      <c r="P52" s="41">
        <v>50</v>
      </c>
      <c r="Q52" s="42">
        <v>0.49399999999999999</v>
      </c>
    </row>
    <row r="53" spans="1:17" ht="37.5" hidden="1" customHeight="1" x14ac:dyDescent="0.5">
      <c r="A53" s="21">
        <v>52</v>
      </c>
      <c r="B53" s="21" t="str">
        <f t="shared" si="5"/>
        <v>Z1</v>
      </c>
      <c r="C53" s="32">
        <f t="shared" ca="1" si="1"/>
        <v>84</v>
      </c>
      <c r="D53" s="13">
        <v>72</v>
      </c>
      <c r="E53" s="13">
        <f t="shared" si="2"/>
        <v>54</v>
      </c>
      <c r="K53" s="33">
        <f t="shared" si="6"/>
        <v>73</v>
      </c>
      <c r="L53" s="33">
        <f t="shared" si="7"/>
        <v>75</v>
      </c>
      <c r="N53" s="40">
        <v>6</v>
      </c>
      <c r="O53" s="41">
        <v>73</v>
      </c>
      <c r="P53" s="41">
        <v>52</v>
      </c>
      <c r="Q53" s="42">
        <v>0.47399999999999998</v>
      </c>
    </row>
    <row r="54" spans="1:17" ht="37.5" hidden="1" customHeight="1" x14ac:dyDescent="0.5">
      <c r="A54" s="21">
        <v>53</v>
      </c>
      <c r="B54" s="21" t="str">
        <f>B2&amp;2</f>
        <v>A2</v>
      </c>
      <c r="C54" s="32">
        <f t="shared" ca="1" si="1"/>
        <v>90</v>
      </c>
      <c r="D54" s="13">
        <v>67</v>
      </c>
      <c r="E54" s="13">
        <f t="shared" si="2"/>
        <v>68</v>
      </c>
      <c r="K54" s="33">
        <f t="shared" si="6"/>
        <v>73</v>
      </c>
      <c r="L54" s="33">
        <f t="shared" si="7"/>
        <v>75</v>
      </c>
      <c r="N54" s="40">
        <v>62</v>
      </c>
      <c r="O54" s="41">
        <v>73</v>
      </c>
      <c r="P54" s="41">
        <v>52</v>
      </c>
      <c r="Q54" s="42">
        <v>0.47399999999999998</v>
      </c>
    </row>
    <row r="55" spans="1:17" ht="37.5" hidden="1" customHeight="1" x14ac:dyDescent="0.5">
      <c r="A55" s="21">
        <v>54</v>
      </c>
      <c r="B55" s="21" t="str">
        <f t="shared" ref="B55:B79" si="8">B3&amp;2</f>
        <v>B2</v>
      </c>
      <c r="C55" s="32">
        <f t="shared" ca="1" si="1"/>
        <v>70</v>
      </c>
      <c r="D55" s="13">
        <v>66</v>
      </c>
      <c r="E55" s="13">
        <f t="shared" si="2"/>
        <v>70</v>
      </c>
      <c r="K55" s="33">
        <f t="shared" si="6"/>
        <v>72</v>
      </c>
      <c r="L55" s="33">
        <f t="shared" si="7"/>
        <v>76</v>
      </c>
      <c r="N55" s="40">
        <v>37</v>
      </c>
      <c r="O55" s="41">
        <v>72</v>
      </c>
      <c r="P55" s="41">
        <v>54</v>
      </c>
      <c r="Q55" s="42">
        <v>0.42399999999999999</v>
      </c>
    </row>
    <row r="56" spans="1:17" ht="37.5" hidden="1" customHeight="1" x14ac:dyDescent="0.5">
      <c r="A56" s="21">
        <v>55</v>
      </c>
      <c r="B56" s="21" t="str">
        <f t="shared" si="8"/>
        <v>C2</v>
      </c>
      <c r="C56" s="32">
        <f t="shared" ca="1" si="1"/>
        <v>64</v>
      </c>
      <c r="D56" s="13">
        <v>63</v>
      </c>
      <c r="E56" s="13">
        <f t="shared" si="2"/>
        <v>76</v>
      </c>
      <c r="K56" s="33">
        <f t="shared" si="6"/>
        <v>72</v>
      </c>
      <c r="L56" s="33">
        <f t="shared" si="7"/>
        <v>76</v>
      </c>
      <c r="N56" s="40">
        <v>52</v>
      </c>
      <c r="O56" s="41">
        <v>72</v>
      </c>
      <c r="P56" s="41">
        <v>54</v>
      </c>
      <c r="Q56" s="42">
        <v>0.42399999999999999</v>
      </c>
    </row>
    <row r="57" spans="1:17" ht="37.5" hidden="1" customHeight="1" x14ac:dyDescent="0.5">
      <c r="A57" s="21">
        <v>56</v>
      </c>
      <c r="B57" s="21" t="str">
        <f t="shared" si="8"/>
        <v>D2</v>
      </c>
      <c r="C57" s="32">
        <f t="shared" ca="1" si="1"/>
        <v>87</v>
      </c>
      <c r="D57" s="13">
        <v>84</v>
      </c>
      <c r="E57" s="13">
        <f t="shared" si="2"/>
        <v>26</v>
      </c>
      <c r="K57" s="33">
        <f t="shared" si="6"/>
        <v>72</v>
      </c>
      <c r="L57" s="33">
        <f t="shared" si="7"/>
        <v>76</v>
      </c>
      <c r="N57" s="40">
        <v>57</v>
      </c>
      <c r="O57" s="41">
        <v>72</v>
      </c>
      <c r="P57" s="41">
        <v>54</v>
      </c>
      <c r="Q57" s="42">
        <v>0.42399999999999999</v>
      </c>
    </row>
    <row r="58" spans="1:17" ht="37.5" hidden="1" customHeight="1" x14ac:dyDescent="0.5">
      <c r="A58" s="21">
        <v>57</v>
      </c>
      <c r="B58" s="21" t="str">
        <f t="shared" si="8"/>
        <v>E2</v>
      </c>
      <c r="C58" s="32">
        <f t="shared" ca="1" si="1"/>
        <v>90</v>
      </c>
      <c r="D58" s="13">
        <v>72</v>
      </c>
      <c r="E58" s="13">
        <f t="shared" si="2"/>
        <v>54</v>
      </c>
      <c r="K58" s="33">
        <f t="shared" si="6"/>
        <v>72</v>
      </c>
      <c r="L58" s="33">
        <f t="shared" si="7"/>
        <v>77</v>
      </c>
      <c r="N58" s="40">
        <v>94</v>
      </c>
      <c r="O58" s="41">
        <v>72</v>
      </c>
      <c r="P58" s="41">
        <v>54</v>
      </c>
      <c r="Q58" s="42">
        <v>0.42399999999999999</v>
      </c>
    </row>
    <row r="59" spans="1:17" ht="37.5" hidden="1" customHeight="1" x14ac:dyDescent="0.5">
      <c r="A59" s="21">
        <v>58</v>
      </c>
      <c r="B59" s="21" t="str">
        <f t="shared" si="8"/>
        <v>F2</v>
      </c>
      <c r="C59" s="32">
        <f t="shared" ca="1" si="1"/>
        <v>56</v>
      </c>
      <c r="D59" s="13">
        <v>82</v>
      </c>
      <c r="E59" s="13">
        <f t="shared" si="2"/>
        <v>33</v>
      </c>
      <c r="K59" s="33">
        <f t="shared" si="6"/>
        <v>72</v>
      </c>
      <c r="L59" s="33">
        <f t="shared" si="7"/>
        <v>77</v>
      </c>
      <c r="N59" s="40">
        <v>97</v>
      </c>
      <c r="O59" s="41">
        <v>72</v>
      </c>
      <c r="P59" s="41">
        <v>54</v>
      </c>
      <c r="Q59" s="42">
        <v>0.42399999999999999</v>
      </c>
    </row>
    <row r="60" spans="1:17" ht="37.5" hidden="1" customHeight="1" x14ac:dyDescent="0.5">
      <c r="A60" s="21">
        <v>59</v>
      </c>
      <c r="B60" s="21" t="str">
        <f t="shared" si="8"/>
        <v>G2</v>
      </c>
      <c r="C60" s="32">
        <f t="shared" ca="1" si="1"/>
        <v>70</v>
      </c>
      <c r="D60" s="13">
        <v>87</v>
      </c>
      <c r="E60" s="13">
        <f t="shared" si="2"/>
        <v>11</v>
      </c>
      <c r="K60" s="33">
        <f t="shared" si="6"/>
        <v>71</v>
      </c>
      <c r="L60" s="33">
        <f t="shared" si="7"/>
        <v>79</v>
      </c>
      <c r="N60" s="40">
        <v>33</v>
      </c>
      <c r="O60" s="41">
        <v>71</v>
      </c>
      <c r="P60" s="41">
        <v>59</v>
      </c>
      <c r="Q60" s="42">
        <v>0.40400000000000003</v>
      </c>
    </row>
    <row r="61" spans="1:17" ht="37.5" hidden="1" customHeight="1" x14ac:dyDescent="0.5">
      <c r="A61" s="21">
        <v>60</v>
      </c>
      <c r="B61" s="21" t="str">
        <f t="shared" si="8"/>
        <v>H2</v>
      </c>
      <c r="C61" s="32">
        <f t="shared" ca="1" si="1"/>
        <v>82</v>
      </c>
      <c r="D61" s="13">
        <v>91</v>
      </c>
      <c r="E61" s="13">
        <f t="shared" si="2"/>
        <v>5</v>
      </c>
      <c r="K61" s="33">
        <f t="shared" si="6"/>
        <v>71</v>
      </c>
      <c r="L61" s="33">
        <f t="shared" si="7"/>
        <v>80</v>
      </c>
      <c r="N61" s="40">
        <v>61</v>
      </c>
      <c r="O61" s="41">
        <v>71</v>
      </c>
      <c r="P61" s="41">
        <v>59</v>
      </c>
      <c r="Q61" s="42">
        <v>0.40400000000000003</v>
      </c>
    </row>
    <row r="62" spans="1:17" ht="37.5" hidden="1" customHeight="1" x14ac:dyDescent="0.5">
      <c r="A62" s="21">
        <v>61</v>
      </c>
      <c r="B62" s="21" t="str">
        <f t="shared" si="8"/>
        <v>I 2</v>
      </c>
      <c r="C62" s="32">
        <f t="shared" ca="1" si="1"/>
        <v>66</v>
      </c>
      <c r="D62" s="13">
        <v>71</v>
      </c>
      <c r="E62" s="13">
        <f t="shared" si="2"/>
        <v>59</v>
      </c>
      <c r="K62" s="33">
        <f t="shared" si="6"/>
        <v>70</v>
      </c>
      <c r="L62" s="33">
        <f t="shared" si="7"/>
        <v>80</v>
      </c>
      <c r="N62" s="40">
        <v>48</v>
      </c>
      <c r="O62" s="41">
        <v>70</v>
      </c>
      <c r="P62" s="41">
        <v>61</v>
      </c>
      <c r="Q62" s="42">
        <v>0.39300000000000002</v>
      </c>
    </row>
    <row r="63" spans="1:17" ht="37.5" hidden="1" customHeight="1" x14ac:dyDescent="0.5">
      <c r="A63" s="21">
        <v>62</v>
      </c>
      <c r="B63" s="21" t="str">
        <f t="shared" si="8"/>
        <v>J2</v>
      </c>
      <c r="C63" s="32">
        <f t="shared" ca="1" si="1"/>
        <v>83</v>
      </c>
      <c r="D63" s="13">
        <v>73</v>
      </c>
      <c r="E63" s="13">
        <f t="shared" si="2"/>
        <v>52</v>
      </c>
      <c r="K63" s="33">
        <f t="shared" si="6"/>
        <v>69</v>
      </c>
      <c r="L63" s="33">
        <f t="shared" si="7"/>
        <v>80</v>
      </c>
      <c r="N63" s="40">
        <v>75</v>
      </c>
      <c r="O63" s="41">
        <v>69</v>
      </c>
      <c r="P63" s="41">
        <v>62</v>
      </c>
      <c r="Q63" s="42">
        <v>0.36299999999999999</v>
      </c>
    </row>
    <row r="64" spans="1:17" ht="37.5" hidden="1" customHeight="1" x14ac:dyDescent="0.5">
      <c r="A64" s="21">
        <v>63</v>
      </c>
      <c r="B64" s="21" t="str">
        <f t="shared" si="8"/>
        <v>K2</v>
      </c>
      <c r="C64" s="32">
        <f t="shared" ca="1" si="1"/>
        <v>63</v>
      </c>
      <c r="D64" s="13">
        <v>58</v>
      </c>
      <c r="E64" s="13">
        <f t="shared" si="2"/>
        <v>94</v>
      </c>
      <c r="K64" s="33">
        <f t="shared" si="6"/>
        <v>69</v>
      </c>
      <c r="L64" s="33">
        <f t="shared" si="7"/>
        <v>80</v>
      </c>
      <c r="N64" s="40">
        <v>80</v>
      </c>
      <c r="O64" s="41">
        <v>69</v>
      </c>
      <c r="P64" s="41">
        <v>62</v>
      </c>
      <c r="Q64" s="42">
        <v>0.36299999999999999</v>
      </c>
    </row>
    <row r="65" spans="1:17" ht="37.5" hidden="1" customHeight="1" x14ac:dyDescent="0.5">
      <c r="A65" s="21">
        <v>64</v>
      </c>
      <c r="B65" s="21" t="str">
        <f t="shared" si="8"/>
        <v>L2</v>
      </c>
      <c r="C65" s="32">
        <f t="shared" ca="1" si="1"/>
        <v>85</v>
      </c>
      <c r="D65" s="13">
        <v>87</v>
      </c>
      <c r="E65" s="13">
        <f t="shared" si="2"/>
        <v>11</v>
      </c>
      <c r="K65" s="33">
        <f t="shared" si="6"/>
        <v>69</v>
      </c>
      <c r="L65" s="33">
        <f t="shared" si="7"/>
        <v>81</v>
      </c>
      <c r="N65" s="40">
        <v>93</v>
      </c>
      <c r="O65" s="41">
        <v>69</v>
      </c>
      <c r="P65" s="41">
        <v>62</v>
      </c>
      <c r="Q65" s="42">
        <v>0.36299999999999999</v>
      </c>
    </row>
    <row r="66" spans="1:17" ht="37.5" hidden="1" customHeight="1" x14ac:dyDescent="0.5">
      <c r="A66" s="21">
        <v>65</v>
      </c>
      <c r="B66" s="21" t="str">
        <f t="shared" si="8"/>
        <v>M2</v>
      </c>
      <c r="C66" s="32">
        <f t="shared" ca="1" si="1"/>
        <v>74</v>
      </c>
      <c r="D66" s="13">
        <v>62</v>
      </c>
      <c r="E66" s="13">
        <f t="shared" si="2"/>
        <v>82</v>
      </c>
      <c r="K66" s="33">
        <f t="shared" ref="K66:K101" si="9">LARGE($D$2:$D$101,A66)</f>
        <v>68</v>
      </c>
      <c r="L66" s="33">
        <f t="shared" si="7"/>
        <v>81</v>
      </c>
      <c r="N66" s="40">
        <v>21</v>
      </c>
      <c r="O66" s="41">
        <v>68</v>
      </c>
      <c r="P66" s="41">
        <v>65</v>
      </c>
      <c r="Q66" s="42">
        <v>0.33300000000000002</v>
      </c>
    </row>
    <row r="67" spans="1:17" ht="37.5" hidden="1" customHeight="1" x14ac:dyDescent="0.5">
      <c r="A67" s="21">
        <v>66</v>
      </c>
      <c r="B67" s="21" t="str">
        <f t="shared" si="8"/>
        <v>N2</v>
      </c>
      <c r="C67" s="32">
        <f t="shared" ref="C67:C101" ca="1" si="10">ROUND(CHOOSE(RANDBETWEEN(1,2),_xlfn.NORM.INV(RAND(),85,5),_xlfn.NORM.INV(RAND(),65,5)),0)</f>
        <v>89</v>
      </c>
      <c r="D67" s="13">
        <v>62</v>
      </c>
      <c r="E67" s="13">
        <f t="shared" ref="E67:E101" si="11">RANK(D67,$D$2:$D$101)</f>
        <v>82</v>
      </c>
      <c r="K67" s="33">
        <f t="shared" si="9"/>
        <v>68</v>
      </c>
      <c r="L67" s="33">
        <f t="shared" ref="L67:L101" si="12">SMALL($D$2:$D$101,A67)</f>
        <v>81</v>
      </c>
      <c r="N67" s="40">
        <v>23</v>
      </c>
      <c r="O67" s="41">
        <v>68</v>
      </c>
      <c r="P67" s="41">
        <v>65</v>
      </c>
      <c r="Q67" s="42">
        <v>0.33300000000000002</v>
      </c>
    </row>
    <row r="68" spans="1:17" ht="37.5" hidden="1" customHeight="1" x14ac:dyDescent="0.5">
      <c r="A68" s="21">
        <v>67</v>
      </c>
      <c r="B68" s="21" t="str">
        <f t="shared" si="8"/>
        <v>O2</v>
      </c>
      <c r="C68" s="32">
        <f t="shared" ca="1" si="10"/>
        <v>86</v>
      </c>
      <c r="D68" s="13">
        <v>59</v>
      </c>
      <c r="E68" s="13">
        <f t="shared" si="11"/>
        <v>92</v>
      </c>
      <c r="K68" s="33">
        <f t="shared" si="9"/>
        <v>68</v>
      </c>
      <c r="L68" s="33">
        <f t="shared" si="12"/>
        <v>82</v>
      </c>
      <c r="N68" s="40">
        <v>99</v>
      </c>
      <c r="O68" s="41">
        <v>68</v>
      </c>
      <c r="P68" s="41">
        <v>65</v>
      </c>
      <c r="Q68" s="42">
        <v>0.33300000000000002</v>
      </c>
    </row>
    <row r="69" spans="1:17" ht="37.5" hidden="1" customHeight="1" x14ac:dyDescent="0.5">
      <c r="A69" s="21">
        <v>68</v>
      </c>
      <c r="B69" s="21" t="str">
        <f t="shared" si="8"/>
        <v>P2</v>
      </c>
      <c r="C69" s="32">
        <f t="shared" ca="1" si="10"/>
        <v>75</v>
      </c>
      <c r="D69" s="13">
        <v>83</v>
      </c>
      <c r="E69" s="13">
        <f t="shared" si="11"/>
        <v>30</v>
      </c>
      <c r="K69" s="33">
        <f t="shared" si="9"/>
        <v>67</v>
      </c>
      <c r="L69" s="33">
        <f t="shared" si="12"/>
        <v>82</v>
      </c>
      <c r="N69" s="40">
        <v>41</v>
      </c>
      <c r="O69" s="41">
        <v>67</v>
      </c>
      <c r="P69" s="41">
        <v>68</v>
      </c>
      <c r="Q69" s="42">
        <v>0.313</v>
      </c>
    </row>
    <row r="70" spans="1:17" ht="37.5" hidden="1" customHeight="1" x14ac:dyDescent="0.5">
      <c r="A70" s="21">
        <v>69</v>
      </c>
      <c r="B70" s="21" t="str">
        <f t="shared" si="8"/>
        <v>Q2</v>
      </c>
      <c r="C70" s="32">
        <f t="shared" ca="1" si="10"/>
        <v>70</v>
      </c>
      <c r="D70" s="13">
        <v>76</v>
      </c>
      <c r="E70" s="13">
        <f t="shared" si="11"/>
        <v>45</v>
      </c>
      <c r="K70" s="33">
        <f t="shared" si="9"/>
        <v>67</v>
      </c>
      <c r="L70" s="33">
        <f t="shared" si="12"/>
        <v>83</v>
      </c>
      <c r="N70" s="40">
        <v>53</v>
      </c>
      <c r="O70" s="41">
        <v>67</v>
      </c>
      <c r="P70" s="41">
        <v>68</v>
      </c>
      <c r="Q70" s="42">
        <v>0.313</v>
      </c>
    </row>
    <row r="71" spans="1:17" ht="37.5" hidden="1" customHeight="1" x14ac:dyDescent="0.5">
      <c r="A71" s="21">
        <v>70</v>
      </c>
      <c r="B71" s="21" t="str">
        <f t="shared" si="8"/>
        <v>R2</v>
      </c>
      <c r="C71" s="32">
        <f t="shared" ca="1" si="10"/>
        <v>65</v>
      </c>
      <c r="D71" s="13">
        <v>58</v>
      </c>
      <c r="E71" s="13">
        <f t="shared" si="11"/>
        <v>94</v>
      </c>
      <c r="K71" s="33">
        <f t="shared" si="9"/>
        <v>66</v>
      </c>
      <c r="L71" s="33">
        <f t="shared" si="12"/>
        <v>83</v>
      </c>
      <c r="N71" s="40">
        <v>26</v>
      </c>
      <c r="O71" s="41">
        <v>66</v>
      </c>
      <c r="P71" s="41">
        <v>70</v>
      </c>
      <c r="Q71" s="42">
        <v>0.28199999999999997</v>
      </c>
    </row>
    <row r="72" spans="1:17" ht="37.5" hidden="1" customHeight="1" x14ac:dyDescent="0.5">
      <c r="A72" s="21">
        <v>71</v>
      </c>
      <c r="B72" s="21" t="str">
        <f t="shared" si="8"/>
        <v>S2</v>
      </c>
      <c r="C72" s="32">
        <f t="shared" ca="1" si="10"/>
        <v>69</v>
      </c>
      <c r="D72" s="13">
        <v>61</v>
      </c>
      <c r="E72" s="13">
        <f t="shared" si="11"/>
        <v>86</v>
      </c>
      <c r="K72" s="33">
        <f t="shared" si="9"/>
        <v>66</v>
      </c>
      <c r="L72" s="33">
        <f t="shared" si="12"/>
        <v>83</v>
      </c>
      <c r="N72" s="40">
        <v>54</v>
      </c>
      <c r="O72" s="41">
        <v>66</v>
      </c>
      <c r="P72" s="41">
        <v>70</v>
      </c>
      <c r="Q72" s="42">
        <v>0.28199999999999997</v>
      </c>
    </row>
    <row r="73" spans="1:17" ht="37.5" hidden="1" customHeight="1" x14ac:dyDescent="0.5">
      <c r="A73" s="21">
        <v>72</v>
      </c>
      <c r="B73" s="21" t="str">
        <f t="shared" si="8"/>
        <v>T 2</v>
      </c>
      <c r="C73" s="32">
        <f t="shared" ca="1" si="10"/>
        <v>84</v>
      </c>
      <c r="D73" s="13">
        <v>62</v>
      </c>
      <c r="E73" s="13">
        <f t="shared" si="11"/>
        <v>82</v>
      </c>
      <c r="K73" s="33">
        <f t="shared" si="9"/>
        <v>66</v>
      </c>
      <c r="L73" s="33">
        <f t="shared" si="12"/>
        <v>84</v>
      </c>
      <c r="N73" s="40">
        <v>98</v>
      </c>
      <c r="O73" s="41">
        <v>66</v>
      </c>
      <c r="P73" s="41">
        <v>70</v>
      </c>
      <c r="Q73" s="42">
        <v>0.28199999999999997</v>
      </c>
    </row>
    <row r="74" spans="1:17" ht="37.5" hidden="1" customHeight="1" x14ac:dyDescent="0.5">
      <c r="A74" s="21">
        <v>73</v>
      </c>
      <c r="B74" s="21" t="str">
        <f t="shared" si="8"/>
        <v>U2</v>
      </c>
      <c r="C74" s="32">
        <f t="shared" ca="1" si="10"/>
        <v>67</v>
      </c>
      <c r="D74" s="13">
        <v>82</v>
      </c>
      <c r="E74" s="13">
        <f t="shared" si="11"/>
        <v>33</v>
      </c>
      <c r="K74" s="33">
        <f t="shared" si="9"/>
        <v>65</v>
      </c>
      <c r="L74" s="33">
        <f t="shared" si="12"/>
        <v>84</v>
      </c>
      <c r="N74" s="40">
        <v>31</v>
      </c>
      <c r="O74" s="41">
        <v>65</v>
      </c>
      <c r="P74" s="41">
        <v>73</v>
      </c>
      <c r="Q74" s="42">
        <v>0.26200000000000001</v>
      </c>
    </row>
    <row r="75" spans="1:17" ht="37.5" hidden="1" customHeight="1" x14ac:dyDescent="0.5">
      <c r="A75" s="21">
        <v>74</v>
      </c>
      <c r="B75" s="21" t="str">
        <f t="shared" si="8"/>
        <v>V2</v>
      </c>
      <c r="C75" s="32">
        <f t="shared" ca="1" si="10"/>
        <v>90</v>
      </c>
      <c r="D75" s="13">
        <v>84</v>
      </c>
      <c r="E75" s="13">
        <f t="shared" si="11"/>
        <v>26</v>
      </c>
      <c r="K75" s="33">
        <f t="shared" si="9"/>
        <v>65</v>
      </c>
      <c r="L75" s="33">
        <f t="shared" si="12"/>
        <v>84</v>
      </c>
      <c r="N75" s="40">
        <v>36</v>
      </c>
      <c r="O75" s="41">
        <v>65</v>
      </c>
      <c r="P75" s="41">
        <v>73</v>
      </c>
      <c r="Q75" s="42">
        <v>0.26200000000000001</v>
      </c>
    </row>
    <row r="76" spans="1:17" ht="37.5" hidden="1" customHeight="1" x14ac:dyDescent="0.5">
      <c r="A76" s="21">
        <v>75</v>
      </c>
      <c r="B76" s="21" t="str">
        <f t="shared" si="8"/>
        <v>W2</v>
      </c>
      <c r="C76" s="32">
        <f t="shared" ca="1" si="10"/>
        <v>101</v>
      </c>
      <c r="D76" s="13">
        <v>69</v>
      </c>
      <c r="E76" s="13">
        <f t="shared" si="11"/>
        <v>62</v>
      </c>
      <c r="K76" s="33">
        <f t="shared" si="9"/>
        <v>64</v>
      </c>
      <c r="L76" s="33">
        <f t="shared" si="12"/>
        <v>84</v>
      </c>
      <c r="N76" s="40">
        <v>87</v>
      </c>
      <c r="O76" s="41">
        <v>64</v>
      </c>
      <c r="P76" s="41">
        <v>75</v>
      </c>
      <c r="Q76" s="42">
        <v>0.252</v>
      </c>
    </row>
    <row r="77" spans="1:17" ht="37.5" hidden="1" customHeight="1" x14ac:dyDescent="0.5">
      <c r="A77" s="21">
        <v>76</v>
      </c>
      <c r="B77" s="21" t="str">
        <f t="shared" si="8"/>
        <v>X2</v>
      </c>
      <c r="C77" s="32">
        <f t="shared" ca="1" si="10"/>
        <v>86</v>
      </c>
      <c r="D77" s="13">
        <v>61</v>
      </c>
      <c r="E77" s="13">
        <f t="shared" si="11"/>
        <v>86</v>
      </c>
      <c r="K77" s="33">
        <f t="shared" si="9"/>
        <v>63</v>
      </c>
      <c r="L77" s="33">
        <f t="shared" si="12"/>
        <v>85</v>
      </c>
      <c r="N77" s="40">
        <v>1</v>
      </c>
      <c r="O77" s="41">
        <v>63</v>
      </c>
      <c r="P77" s="41">
        <v>76</v>
      </c>
      <c r="Q77" s="42">
        <v>0.191</v>
      </c>
    </row>
    <row r="78" spans="1:17" ht="37.5" hidden="1" customHeight="1" x14ac:dyDescent="0.5">
      <c r="A78" s="21">
        <v>77</v>
      </c>
      <c r="B78" s="21" t="str">
        <f t="shared" si="8"/>
        <v>Y2</v>
      </c>
      <c r="C78" s="32">
        <f t="shared" ca="1" si="10"/>
        <v>68</v>
      </c>
      <c r="D78" s="13">
        <v>56</v>
      </c>
      <c r="E78" s="13">
        <f t="shared" si="11"/>
        <v>97</v>
      </c>
      <c r="K78" s="33">
        <f t="shared" si="9"/>
        <v>63</v>
      </c>
      <c r="L78" s="33">
        <f t="shared" si="12"/>
        <v>85</v>
      </c>
      <c r="N78" s="40">
        <v>18</v>
      </c>
      <c r="O78" s="41">
        <v>63</v>
      </c>
      <c r="P78" s="41">
        <v>76</v>
      </c>
      <c r="Q78" s="42">
        <v>0.191</v>
      </c>
    </row>
    <row r="79" spans="1:17" ht="37.5" hidden="1" customHeight="1" x14ac:dyDescent="0.5">
      <c r="A79" s="21">
        <v>78</v>
      </c>
      <c r="B79" s="21" t="str">
        <f t="shared" si="8"/>
        <v>Z2</v>
      </c>
      <c r="C79" s="32">
        <f t="shared" ca="1" si="10"/>
        <v>57</v>
      </c>
      <c r="D79" s="13">
        <v>87</v>
      </c>
      <c r="E79" s="13">
        <f t="shared" si="11"/>
        <v>11</v>
      </c>
      <c r="K79" s="33">
        <f t="shared" si="9"/>
        <v>63</v>
      </c>
      <c r="L79" s="33">
        <f t="shared" si="12"/>
        <v>85</v>
      </c>
      <c r="N79" s="40">
        <v>39</v>
      </c>
      <c r="O79" s="41">
        <v>63</v>
      </c>
      <c r="P79" s="41">
        <v>76</v>
      </c>
      <c r="Q79" s="42">
        <v>0.191</v>
      </c>
    </row>
    <row r="80" spans="1:17" ht="37.5" hidden="1" customHeight="1" x14ac:dyDescent="0.5">
      <c r="A80" s="21">
        <v>79</v>
      </c>
      <c r="B80" s="21" t="str">
        <f>B2&amp;3</f>
        <v>A3</v>
      </c>
      <c r="C80" s="32">
        <f t="shared" ca="1" si="10"/>
        <v>83</v>
      </c>
      <c r="D80" s="13">
        <v>84</v>
      </c>
      <c r="E80" s="13">
        <f t="shared" si="11"/>
        <v>26</v>
      </c>
      <c r="K80" s="33">
        <f t="shared" si="9"/>
        <v>63</v>
      </c>
      <c r="L80" s="33">
        <f t="shared" si="12"/>
        <v>85</v>
      </c>
      <c r="N80" s="40">
        <v>50</v>
      </c>
      <c r="O80" s="41">
        <v>63</v>
      </c>
      <c r="P80" s="41">
        <v>76</v>
      </c>
      <c r="Q80" s="42">
        <v>0.191</v>
      </c>
    </row>
    <row r="81" spans="1:17" ht="37.5" hidden="1" customHeight="1" x14ac:dyDescent="0.5">
      <c r="A81" s="21">
        <v>80</v>
      </c>
      <c r="B81" s="21" t="str">
        <f t="shared" ref="B81:B101" si="13">B3&amp;3</f>
        <v>B3</v>
      </c>
      <c r="C81" s="32">
        <f t="shared" ca="1" si="10"/>
        <v>69</v>
      </c>
      <c r="D81" s="13">
        <v>69</v>
      </c>
      <c r="E81" s="13">
        <f t="shared" si="11"/>
        <v>62</v>
      </c>
      <c r="K81" s="33">
        <f t="shared" si="9"/>
        <v>63</v>
      </c>
      <c r="L81" s="33">
        <f t="shared" si="12"/>
        <v>85</v>
      </c>
      <c r="N81" s="40">
        <v>55</v>
      </c>
      <c r="O81" s="41">
        <v>63</v>
      </c>
      <c r="P81" s="41">
        <v>76</v>
      </c>
      <c r="Q81" s="42">
        <v>0.191</v>
      </c>
    </row>
    <row r="82" spans="1:17" ht="37.5" hidden="1" customHeight="1" x14ac:dyDescent="0.5">
      <c r="A82" s="21">
        <v>81</v>
      </c>
      <c r="B82" s="21" t="str">
        <f t="shared" si="13"/>
        <v>C3</v>
      </c>
      <c r="C82" s="32">
        <f t="shared" ca="1" si="10"/>
        <v>93</v>
      </c>
      <c r="D82" s="13">
        <v>83</v>
      </c>
      <c r="E82" s="13">
        <f t="shared" si="11"/>
        <v>30</v>
      </c>
      <c r="K82" s="33">
        <f t="shared" si="9"/>
        <v>63</v>
      </c>
      <c r="L82" s="33">
        <f t="shared" si="12"/>
        <v>86</v>
      </c>
      <c r="N82" s="40">
        <v>95</v>
      </c>
      <c r="O82" s="41">
        <v>63</v>
      </c>
      <c r="P82" s="41">
        <v>76</v>
      </c>
      <c r="Q82" s="42">
        <v>0.191</v>
      </c>
    </row>
    <row r="83" spans="1:17" ht="37.5" hidden="1" customHeight="1" x14ac:dyDescent="0.5">
      <c r="A83" s="21">
        <v>82</v>
      </c>
      <c r="B83" s="21" t="str">
        <f t="shared" si="13"/>
        <v>D3</v>
      </c>
      <c r="C83" s="32">
        <f t="shared" ca="1" si="10"/>
        <v>77</v>
      </c>
      <c r="D83" s="13">
        <v>59</v>
      </c>
      <c r="E83" s="13">
        <f t="shared" si="11"/>
        <v>92</v>
      </c>
      <c r="K83" s="33">
        <f t="shared" si="9"/>
        <v>62</v>
      </c>
      <c r="L83" s="33">
        <f t="shared" si="12"/>
        <v>86</v>
      </c>
      <c r="N83" s="40">
        <v>42</v>
      </c>
      <c r="O83" s="41">
        <v>62</v>
      </c>
      <c r="P83" s="41">
        <v>82</v>
      </c>
      <c r="Q83" s="42">
        <v>0.151</v>
      </c>
    </row>
    <row r="84" spans="1:17" ht="37.5" hidden="1" customHeight="1" x14ac:dyDescent="0.5">
      <c r="A84" s="21">
        <v>83</v>
      </c>
      <c r="B84" s="21" t="str">
        <f t="shared" si="13"/>
        <v>E3</v>
      </c>
      <c r="C84" s="32">
        <f t="shared" ca="1" si="10"/>
        <v>83</v>
      </c>
      <c r="D84" s="13">
        <v>58</v>
      </c>
      <c r="E84" s="13">
        <f t="shared" si="11"/>
        <v>94</v>
      </c>
      <c r="K84" s="33">
        <f t="shared" si="9"/>
        <v>62</v>
      </c>
      <c r="L84" s="33">
        <f t="shared" si="12"/>
        <v>86</v>
      </c>
      <c r="N84" s="40">
        <v>65</v>
      </c>
      <c r="O84" s="41">
        <v>62</v>
      </c>
      <c r="P84" s="41">
        <v>82</v>
      </c>
      <c r="Q84" s="42">
        <v>0.151</v>
      </c>
    </row>
    <row r="85" spans="1:17" ht="37.5" hidden="1" customHeight="1" x14ac:dyDescent="0.5">
      <c r="A85" s="21">
        <v>84</v>
      </c>
      <c r="B85" s="21" t="str">
        <f t="shared" si="13"/>
        <v>F3</v>
      </c>
      <c r="C85" s="32">
        <f t="shared" ca="1" si="10"/>
        <v>95</v>
      </c>
      <c r="D85" s="13">
        <v>79</v>
      </c>
      <c r="E85" s="13">
        <f t="shared" si="11"/>
        <v>42</v>
      </c>
      <c r="K85" s="33">
        <f t="shared" si="9"/>
        <v>62</v>
      </c>
      <c r="L85" s="33">
        <f t="shared" si="12"/>
        <v>86</v>
      </c>
      <c r="N85" s="40">
        <v>66</v>
      </c>
      <c r="O85" s="41">
        <v>62</v>
      </c>
      <c r="P85" s="41">
        <v>82</v>
      </c>
      <c r="Q85" s="42">
        <v>0.151</v>
      </c>
    </row>
    <row r="86" spans="1:17" ht="37.5" hidden="1" customHeight="1" x14ac:dyDescent="0.5">
      <c r="A86" s="21">
        <v>85</v>
      </c>
      <c r="B86" s="21" t="str">
        <f t="shared" si="13"/>
        <v>G3</v>
      </c>
      <c r="C86" s="32">
        <f t="shared" ca="1" si="10"/>
        <v>73</v>
      </c>
      <c r="D86" s="13">
        <v>61</v>
      </c>
      <c r="E86" s="13">
        <f t="shared" si="11"/>
        <v>86</v>
      </c>
      <c r="K86" s="33">
        <f t="shared" si="9"/>
        <v>62</v>
      </c>
      <c r="L86" s="33">
        <f t="shared" si="12"/>
        <v>86</v>
      </c>
      <c r="N86" s="40">
        <v>72</v>
      </c>
      <c r="O86" s="41">
        <v>62</v>
      </c>
      <c r="P86" s="41">
        <v>82</v>
      </c>
      <c r="Q86" s="42">
        <v>0.151</v>
      </c>
    </row>
    <row r="87" spans="1:17" ht="37.5" hidden="1" customHeight="1" x14ac:dyDescent="0.5">
      <c r="A87" s="21">
        <v>86</v>
      </c>
      <c r="B87" s="21" t="str">
        <f t="shared" si="13"/>
        <v>H3</v>
      </c>
      <c r="C87" s="32">
        <f t="shared" ca="1" si="10"/>
        <v>72</v>
      </c>
      <c r="D87" s="13">
        <v>60</v>
      </c>
      <c r="E87" s="13">
        <f t="shared" si="11"/>
        <v>90</v>
      </c>
      <c r="K87" s="33">
        <f t="shared" si="9"/>
        <v>61</v>
      </c>
      <c r="L87" s="33">
        <f t="shared" si="12"/>
        <v>87</v>
      </c>
      <c r="N87" s="40">
        <v>4</v>
      </c>
      <c r="O87" s="41">
        <v>61</v>
      </c>
      <c r="P87" s="41">
        <v>86</v>
      </c>
      <c r="Q87" s="42">
        <v>0.111</v>
      </c>
    </row>
    <row r="88" spans="1:17" ht="37.5" hidden="1" customHeight="1" x14ac:dyDescent="0.5">
      <c r="A88" s="21">
        <v>87</v>
      </c>
      <c r="B88" s="21" t="str">
        <f t="shared" si="13"/>
        <v>I 3</v>
      </c>
      <c r="C88" s="32">
        <f t="shared" ca="1" si="10"/>
        <v>86</v>
      </c>
      <c r="D88" s="13">
        <v>64</v>
      </c>
      <c r="E88" s="13">
        <f t="shared" si="11"/>
        <v>75</v>
      </c>
      <c r="K88" s="33">
        <f t="shared" si="9"/>
        <v>61</v>
      </c>
      <c r="L88" s="33">
        <f t="shared" si="12"/>
        <v>87</v>
      </c>
      <c r="N88" s="40">
        <v>71</v>
      </c>
      <c r="O88" s="41">
        <v>61</v>
      </c>
      <c r="P88" s="41">
        <v>86</v>
      </c>
      <c r="Q88" s="42">
        <v>0.111</v>
      </c>
    </row>
    <row r="89" spans="1:17" ht="37.5" hidden="1" customHeight="1" x14ac:dyDescent="0.5">
      <c r="A89" s="21">
        <v>88</v>
      </c>
      <c r="B89" s="21" t="str">
        <f t="shared" si="13"/>
        <v>J3</v>
      </c>
      <c r="C89" s="32">
        <f t="shared" ca="1" si="10"/>
        <v>68</v>
      </c>
      <c r="D89" s="13">
        <v>56</v>
      </c>
      <c r="E89" s="13">
        <f t="shared" si="11"/>
        <v>97</v>
      </c>
      <c r="K89" s="33">
        <f t="shared" si="9"/>
        <v>61</v>
      </c>
      <c r="L89" s="33">
        <f t="shared" si="12"/>
        <v>87</v>
      </c>
      <c r="N89" s="40">
        <v>76</v>
      </c>
      <c r="O89" s="41">
        <v>61</v>
      </c>
      <c r="P89" s="41">
        <v>86</v>
      </c>
      <c r="Q89" s="42">
        <v>0.111</v>
      </c>
    </row>
    <row r="90" spans="1:17" ht="37.5" hidden="1" customHeight="1" x14ac:dyDescent="0.5">
      <c r="A90" s="21">
        <v>89</v>
      </c>
      <c r="B90" s="21" t="str">
        <f t="shared" si="13"/>
        <v>K3</v>
      </c>
      <c r="C90" s="32">
        <f t="shared" ca="1" si="10"/>
        <v>85</v>
      </c>
      <c r="D90" s="13">
        <v>92</v>
      </c>
      <c r="E90" s="13">
        <f t="shared" si="11"/>
        <v>3</v>
      </c>
      <c r="K90" s="33">
        <f t="shared" si="9"/>
        <v>61</v>
      </c>
      <c r="L90" s="33">
        <f t="shared" si="12"/>
        <v>87</v>
      </c>
      <c r="N90" s="40">
        <v>85</v>
      </c>
      <c r="O90" s="41">
        <v>61</v>
      </c>
      <c r="P90" s="41">
        <v>86</v>
      </c>
      <c r="Q90" s="42">
        <v>0.111</v>
      </c>
    </row>
    <row r="91" spans="1:17" ht="37.5" hidden="1" customHeight="1" x14ac:dyDescent="0.5">
      <c r="A91" s="21">
        <v>90</v>
      </c>
      <c r="B91" s="21" t="str">
        <f t="shared" si="13"/>
        <v>L3</v>
      </c>
      <c r="C91" s="32">
        <f t="shared" ca="1" si="10"/>
        <v>63</v>
      </c>
      <c r="D91" s="13">
        <v>84</v>
      </c>
      <c r="E91" s="13">
        <f t="shared" si="11"/>
        <v>26</v>
      </c>
      <c r="K91" s="33">
        <f t="shared" si="9"/>
        <v>60</v>
      </c>
      <c r="L91" s="33">
        <f t="shared" si="12"/>
        <v>87</v>
      </c>
      <c r="N91" s="40">
        <v>49</v>
      </c>
      <c r="O91" s="41">
        <v>60</v>
      </c>
      <c r="P91" s="41">
        <v>90</v>
      </c>
      <c r="Q91" s="42">
        <v>0.09</v>
      </c>
    </row>
    <row r="92" spans="1:17" ht="37.5" hidden="1" customHeight="1" x14ac:dyDescent="0.5">
      <c r="A92" s="21">
        <v>91</v>
      </c>
      <c r="B92" s="21" t="str">
        <f t="shared" si="13"/>
        <v>M3</v>
      </c>
      <c r="C92" s="32">
        <f t="shared" ca="1" si="10"/>
        <v>92</v>
      </c>
      <c r="D92" s="13">
        <v>74</v>
      </c>
      <c r="E92" s="13">
        <f t="shared" si="11"/>
        <v>50</v>
      </c>
      <c r="K92" s="33">
        <f t="shared" si="9"/>
        <v>60</v>
      </c>
      <c r="L92" s="33">
        <f t="shared" si="12"/>
        <v>88</v>
      </c>
      <c r="N92" s="40">
        <v>86</v>
      </c>
      <c r="O92" s="41">
        <v>60</v>
      </c>
      <c r="P92" s="41">
        <v>90</v>
      </c>
      <c r="Q92" s="42">
        <v>0.09</v>
      </c>
    </row>
    <row r="93" spans="1:17" ht="37.5" hidden="1" customHeight="1" x14ac:dyDescent="0.5">
      <c r="A93" s="21">
        <v>92</v>
      </c>
      <c r="B93" s="21" t="str">
        <f t="shared" si="13"/>
        <v>N3</v>
      </c>
      <c r="C93" s="32">
        <f t="shared" ca="1" si="10"/>
        <v>63</v>
      </c>
      <c r="D93" s="13">
        <v>87</v>
      </c>
      <c r="E93" s="13">
        <f t="shared" si="11"/>
        <v>11</v>
      </c>
      <c r="K93" s="33">
        <f t="shared" si="9"/>
        <v>59</v>
      </c>
      <c r="L93" s="33">
        <f t="shared" si="12"/>
        <v>89</v>
      </c>
      <c r="N93" s="40">
        <v>67</v>
      </c>
      <c r="O93" s="41">
        <v>59</v>
      </c>
      <c r="P93" s="41">
        <v>92</v>
      </c>
      <c r="Q93" s="42">
        <v>7.0000000000000007E-2</v>
      </c>
    </row>
    <row r="94" spans="1:17" ht="37.5" hidden="1" customHeight="1" x14ac:dyDescent="0.5">
      <c r="A94" s="21">
        <v>93</v>
      </c>
      <c r="B94" s="21" t="str">
        <f t="shared" si="13"/>
        <v>O3</v>
      </c>
      <c r="C94" s="32">
        <f t="shared" ca="1" si="10"/>
        <v>85</v>
      </c>
      <c r="D94" s="13">
        <v>69</v>
      </c>
      <c r="E94" s="13">
        <f t="shared" si="11"/>
        <v>62</v>
      </c>
      <c r="K94" s="33">
        <f t="shared" si="9"/>
        <v>59</v>
      </c>
      <c r="L94" s="33">
        <f t="shared" si="12"/>
        <v>90</v>
      </c>
      <c r="N94" s="40">
        <v>82</v>
      </c>
      <c r="O94" s="41">
        <v>59</v>
      </c>
      <c r="P94" s="41">
        <v>92</v>
      </c>
      <c r="Q94" s="42">
        <v>7.0000000000000007E-2</v>
      </c>
    </row>
    <row r="95" spans="1:17" ht="37.5" hidden="1" customHeight="1" x14ac:dyDescent="0.5">
      <c r="A95" s="21">
        <v>94</v>
      </c>
      <c r="B95" s="21" t="str">
        <f t="shared" si="13"/>
        <v>P3</v>
      </c>
      <c r="C95" s="32">
        <f t="shared" ca="1" si="10"/>
        <v>67</v>
      </c>
      <c r="D95" s="13">
        <v>72</v>
      </c>
      <c r="E95" s="13">
        <f t="shared" si="11"/>
        <v>54</v>
      </c>
      <c r="K95" s="33">
        <f t="shared" si="9"/>
        <v>58</v>
      </c>
      <c r="L95" s="33">
        <f t="shared" si="12"/>
        <v>90</v>
      </c>
      <c r="N95" s="40">
        <v>63</v>
      </c>
      <c r="O95" s="41">
        <v>58</v>
      </c>
      <c r="P95" s="41">
        <v>94</v>
      </c>
      <c r="Q95" s="42">
        <v>0.04</v>
      </c>
    </row>
    <row r="96" spans="1:17" ht="37.5" hidden="1" customHeight="1" x14ac:dyDescent="0.5">
      <c r="A96" s="21">
        <v>95</v>
      </c>
      <c r="B96" s="21" t="str">
        <f t="shared" si="13"/>
        <v>Q3</v>
      </c>
      <c r="C96" s="32">
        <f t="shared" ca="1" si="10"/>
        <v>70</v>
      </c>
      <c r="D96" s="13">
        <v>63</v>
      </c>
      <c r="E96" s="13">
        <f t="shared" si="11"/>
        <v>76</v>
      </c>
      <c r="K96" s="33">
        <f t="shared" si="9"/>
        <v>58</v>
      </c>
      <c r="L96" s="33">
        <f t="shared" si="12"/>
        <v>91</v>
      </c>
      <c r="N96" s="40">
        <v>70</v>
      </c>
      <c r="O96" s="41">
        <v>58</v>
      </c>
      <c r="P96" s="41">
        <v>94</v>
      </c>
      <c r="Q96" s="42">
        <v>0.04</v>
      </c>
    </row>
    <row r="97" spans="1:17" ht="37.5" customHeight="1" x14ac:dyDescent="0.5">
      <c r="A97" s="21">
        <v>96</v>
      </c>
      <c r="B97" s="21" t="str">
        <f t="shared" si="13"/>
        <v>R3</v>
      </c>
      <c r="C97" s="32">
        <f t="shared" ca="1" si="10"/>
        <v>66</v>
      </c>
      <c r="D97" s="13">
        <v>85</v>
      </c>
      <c r="E97" s="13">
        <f t="shared" si="11"/>
        <v>21</v>
      </c>
      <c r="K97" s="33">
        <f t="shared" si="9"/>
        <v>58</v>
      </c>
      <c r="L97" s="33">
        <f t="shared" si="12"/>
        <v>91</v>
      </c>
      <c r="N97" s="40">
        <v>83</v>
      </c>
      <c r="O97" s="41">
        <v>58</v>
      </c>
      <c r="P97" s="41">
        <v>94</v>
      </c>
      <c r="Q97" s="42">
        <v>0.04</v>
      </c>
    </row>
    <row r="98" spans="1:17" ht="37.5" customHeight="1" x14ac:dyDescent="0.5">
      <c r="A98" s="21">
        <v>97</v>
      </c>
      <c r="B98" s="21" t="str">
        <f t="shared" si="13"/>
        <v>S3</v>
      </c>
      <c r="C98" s="32">
        <f t="shared" ca="1" si="10"/>
        <v>82</v>
      </c>
      <c r="D98" s="13">
        <v>72</v>
      </c>
      <c r="E98" s="13">
        <f t="shared" si="11"/>
        <v>54</v>
      </c>
      <c r="K98" s="33">
        <f t="shared" si="9"/>
        <v>56</v>
      </c>
      <c r="L98" s="33">
        <f t="shared" si="12"/>
        <v>92</v>
      </c>
      <c r="N98" s="40">
        <v>9</v>
      </c>
      <c r="O98" s="41">
        <v>56</v>
      </c>
      <c r="P98" s="41">
        <v>97</v>
      </c>
      <c r="Q98" s="42">
        <v>0.01</v>
      </c>
    </row>
    <row r="99" spans="1:17" ht="37.5" customHeight="1" x14ac:dyDescent="0.5">
      <c r="A99" s="21">
        <v>98</v>
      </c>
      <c r="B99" s="21" t="str">
        <f t="shared" si="13"/>
        <v>T 3</v>
      </c>
      <c r="C99" s="32">
        <f t="shared" ca="1" si="10"/>
        <v>63</v>
      </c>
      <c r="D99" s="13">
        <v>66</v>
      </c>
      <c r="E99" s="13">
        <f t="shared" si="11"/>
        <v>70</v>
      </c>
      <c r="K99" s="33">
        <f t="shared" si="9"/>
        <v>56</v>
      </c>
      <c r="L99" s="33">
        <f t="shared" si="12"/>
        <v>92</v>
      </c>
      <c r="N99" s="40">
        <v>77</v>
      </c>
      <c r="O99" s="41">
        <v>56</v>
      </c>
      <c r="P99" s="41">
        <v>97</v>
      </c>
      <c r="Q99" s="42">
        <v>0.01</v>
      </c>
    </row>
    <row r="100" spans="1:17" ht="37.5" customHeight="1" x14ac:dyDescent="0.5">
      <c r="A100" s="21">
        <v>99</v>
      </c>
      <c r="B100" s="21" t="str">
        <f t="shared" si="13"/>
        <v>U3</v>
      </c>
      <c r="C100" s="32">
        <f t="shared" ca="1" si="10"/>
        <v>61</v>
      </c>
      <c r="D100" s="13">
        <v>68</v>
      </c>
      <c r="E100" s="13">
        <f t="shared" si="11"/>
        <v>65</v>
      </c>
      <c r="K100" s="33">
        <f t="shared" si="9"/>
        <v>56</v>
      </c>
      <c r="L100" s="33">
        <f t="shared" si="12"/>
        <v>93</v>
      </c>
      <c r="N100" s="40">
        <v>88</v>
      </c>
      <c r="O100" s="41">
        <v>56</v>
      </c>
      <c r="P100" s="41">
        <v>97</v>
      </c>
      <c r="Q100" s="42">
        <v>0.01</v>
      </c>
    </row>
    <row r="101" spans="1:17" ht="37.5" customHeight="1" thickBot="1" x14ac:dyDescent="0.55000000000000004">
      <c r="A101" s="21">
        <v>100</v>
      </c>
      <c r="B101" s="21" t="str">
        <f t="shared" si="13"/>
        <v>V3</v>
      </c>
      <c r="C101" s="32">
        <f t="shared" ca="1" si="10"/>
        <v>83</v>
      </c>
      <c r="D101" s="13">
        <v>89</v>
      </c>
      <c r="E101" s="13">
        <f t="shared" si="11"/>
        <v>9</v>
      </c>
      <c r="K101" s="33">
        <f t="shared" si="9"/>
        <v>52</v>
      </c>
      <c r="L101" s="33">
        <f t="shared" si="12"/>
        <v>95</v>
      </c>
      <c r="N101" s="43">
        <v>45</v>
      </c>
      <c r="O101" s="44">
        <v>52</v>
      </c>
      <c r="P101" s="44">
        <v>100</v>
      </c>
      <c r="Q101" s="45">
        <v>0</v>
      </c>
    </row>
  </sheetData>
  <sortState ref="N3:Q102">
    <sortCondition ref="P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1"/>
  <sheetViews>
    <sheetView workbookViewId="0">
      <selection activeCell="K21" sqref="K21"/>
    </sheetView>
  </sheetViews>
  <sheetFormatPr defaultRowHeight="15" x14ac:dyDescent="0.25"/>
  <cols>
    <col min="2" max="2" width="10" bestFit="1" customWidth="1"/>
    <col min="3" max="3" width="10" customWidth="1"/>
    <col min="9" max="9" width="12.28515625" bestFit="1" customWidth="1"/>
  </cols>
  <sheetData>
    <row r="1" spans="1:10" ht="19.5" thickBot="1" x14ac:dyDescent="0.35">
      <c r="D1" s="1" t="s">
        <v>3</v>
      </c>
      <c r="E1" s="1" t="s">
        <v>4</v>
      </c>
      <c r="F1" s="2"/>
      <c r="G1" s="1" t="s">
        <v>6</v>
      </c>
      <c r="H1" s="1">
        <v>7.0000000000000007E-2</v>
      </c>
      <c r="I1" s="7" t="s">
        <v>7</v>
      </c>
      <c r="J1" s="1"/>
    </row>
    <row r="2" spans="1:10" ht="19.5" thickBot="1" x14ac:dyDescent="0.35">
      <c r="A2">
        <v>1</v>
      </c>
      <c r="B2" s="3">
        <v>100</v>
      </c>
      <c r="C2" s="4"/>
      <c r="D2" s="1">
        <f>MAX(B2:B51)</f>
        <v>9687</v>
      </c>
      <c r="E2" s="1">
        <f>MIN(B2:B51)</f>
        <v>100</v>
      </c>
      <c r="F2" s="2"/>
      <c r="G2" s="1">
        <f>COUNT(B2:B51)</f>
        <v>50</v>
      </c>
      <c r="H2" s="1">
        <f>H1*G2</f>
        <v>3.5000000000000004</v>
      </c>
      <c r="I2" s="1">
        <f>ROUNDUP(H2,0)</f>
        <v>4</v>
      </c>
      <c r="J2" s="2"/>
    </row>
    <row r="3" spans="1:10" ht="19.5" thickBot="1" x14ac:dyDescent="0.35">
      <c r="A3">
        <v>2</v>
      </c>
      <c r="B3" s="3">
        <v>100</v>
      </c>
      <c r="C3" s="4"/>
      <c r="F3" s="2" t="s">
        <v>5</v>
      </c>
      <c r="G3" s="2"/>
      <c r="H3" s="2"/>
      <c r="J3" s="2"/>
    </row>
    <row r="4" spans="1:10" ht="19.5" thickBot="1" x14ac:dyDescent="0.35">
      <c r="A4">
        <v>3</v>
      </c>
      <c r="B4" s="3">
        <v>100</v>
      </c>
      <c r="C4" s="4"/>
      <c r="I4" s="6"/>
    </row>
    <row r="5" spans="1:10" ht="19.5" thickBot="1" x14ac:dyDescent="0.35">
      <c r="A5">
        <v>4</v>
      </c>
      <c r="B5" s="3">
        <v>100</v>
      </c>
      <c r="C5" s="4"/>
    </row>
    <row r="6" spans="1:10" ht="19.5" thickBot="1" x14ac:dyDescent="0.35">
      <c r="A6">
        <v>5</v>
      </c>
      <c r="B6" s="3">
        <v>100</v>
      </c>
      <c r="C6" s="4"/>
      <c r="D6" s="5"/>
      <c r="E6" s="2" t="s">
        <v>8</v>
      </c>
      <c r="F6" s="2"/>
    </row>
    <row r="7" spans="1:10" ht="19.5" thickBot="1" x14ac:dyDescent="0.35">
      <c r="A7">
        <v>6</v>
      </c>
      <c r="B7" s="3">
        <v>100</v>
      </c>
      <c r="C7" s="4"/>
      <c r="D7" s="2"/>
      <c r="E7" s="2" t="s">
        <v>9</v>
      </c>
    </row>
    <row r="8" spans="1:10" ht="19.5" thickBot="1" x14ac:dyDescent="0.35">
      <c r="A8">
        <v>7</v>
      </c>
      <c r="B8" s="3">
        <v>100</v>
      </c>
      <c r="C8" s="4"/>
      <c r="E8">
        <f>AVERAGE(B6:B47)</f>
        <v>4773.0714285714284</v>
      </c>
    </row>
    <row r="9" spans="1:10" ht="19.5" thickBot="1" x14ac:dyDescent="0.35">
      <c r="A9">
        <v>8</v>
      </c>
      <c r="B9" s="3">
        <v>100</v>
      </c>
      <c r="C9" s="4"/>
      <c r="E9">
        <f ca="1">AVERAGE(OFFSET(B2,4,,42))</f>
        <v>4773.0714285714284</v>
      </c>
      <c r="J9" s="8"/>
    </row>
    <row r="10" spans="1:10" ht="19.5" thickBot="1" x14ac:dyDescent="0.35">
      <c r="A10">
        <v>9</v>
      </c>
      <c r="B10" s="3">
        <v>100</v>
      </c>
      <c r="C10" s="4"/>
      <c r="E10">
        <f>(SUM($B$2:$B$51)-SMALL($B$2:$B$51,1)-SMALL($B$2:$B$51,2)-LARGE($B$2:$B$51,1)-LARGE($B$2:$B$51,2))/(COUNT(B2:B51)-4)</f>
        <v>4757.673913043478</v>
      </c>
    </row>
    <row r="11" spans="1:10" ht="19.5" thickBot="1" x14ac:dyDescent="0.35">
      <c r="A11">
        <v>10</v>
      </c>
      <c r="B11" s="3">
        <v>100</v>
      </c>
      <c r="C11" s="4"/>
      <c r="E11" s="9">
        <f>AVERAGEIFS(B2:B51,B2:B51, "&gt;"&amp;SMALL(B2:B51,I2),B2:B51,"&lt;"&amp;LARGE(B2:B51,I2))</f>
        <v>5707.6857142857143</v>
      </c>
    </row>
    <row r="12" spans="1:10" ht="19.5" thickBot="1" x14ac:dyDescent="0.35">
      <c r="A12">
        <v>11</v>
      </c>
      <c r="B12" s="3">
        <v>100</v>
      </c>
      <c r="C12" s="4"/>
    </row>
    <row r="13" spans="1:10" ht="19.5" thickBot="1" x14ac:dyDescent="0.35">
      <c r="A13">
        <v>12</v>
      </c>
      <c r="B13" s="3">
        <v>2284</v>
      </c>
      <c r="C13" s="4"/>
    </row>
    <row r="14" spans="1:10" ht="19.5" thickBot="1" x14ac:dyDescent="0.35">
      <c r="A14">
        <v>13</v>
      </c>
      <c r="B14" s="3">
        <v>2374</v>
      </c>
      <c r="C14" s="4"/>
    </row>
    <row r="15" spans="1:10" ht="19.5" thickBot="1" x14ac:dyDescent="0.35">
      <c r="A15">
        <v>14</v>
      </c>
      <c r="B15" s="3">
        <v>2534</v>
      </c>
      <c r="C15" s="4"/>
    </row>
    <row r="16" spans="1:10" ht="19.5" thickBot="1" x14ac:dyDescent="0.35">
      <c r="A16">
        <v>15</v>
      </c>
      <c r="B16" s="3">
        <v>2762</v>
      </c>
      <c r="C16" s="4"/>
    </row>
    <row r="17" spans="1:3" ht="19.5" thickBot="1" x14ac:dyDescent="0.35">
      <c r="A17">
        <v>16</v>
      </c>
      <c r="B17" s="3">
        <v>2896</v>
      </c>
      <c r="C17" s="4"/>
    </row>
    <row r="18" spans="1:3" ht="19.5" thickBot="1" x14ac:dyDescent="0.35">
      <c r="A18">
        <v>17</v>
      </c>
      <c r="B18" s="3">
        <v>3800</v>
      </c>
      <c r="C18" s="4"/>
    </row>
    <row r="19" spans="1:3" ht="19.5" thickBot="1" x14ac:dyDescent="0.35">
      <c r="A19">
        <v>18</v>
      </c>
      <c r="B19" s="3">
        <v>3973</v>
      </c>
      <c r="C19" s="4"/>
    </row>
    <row r="20" spans="1:3" ht="19.5" thickBot="1" x14ac:dyDescent="0.35">
      <c r="A20">
        <v>19</v>
      </c>
      <c r="B20" s="3">
        <v>4133</v>
      </c>
      <c r="C20" s="4"/>
    </row>
    <row r="21" spans="1:3" ht="19.5" thickBot="1" x14ac:dyDescent="0.35">
      <c r="A21">
        <v>20</v>
      </c>
      <c r="B21" s="3">
        <v>4395</v>
      </c>
      <c r="C21" s="4"/>
    </row>
    <row r="22" spans="1:3" ht="19.5" thickBot="1" x14ac:dyDescent="0.35">
      <c r="A22">
        <v>21</v>
      </c>
      <c r="B22" s="3">
        <v>4416</v>
      </c>
      <c r="C22" s="4"/>
    </row>
    <row r="23" spans="1:3" ht="19.5" thickBot="1" x14ac:dyDescent="0.35">
      <c r="A23">
        <v>22</v>
      </c>
      <c r="B23" s="3">
        <v>4649</v>
      </c>
      <c r="C23" s="4"/>
    </row>
    <row r="24" spans="1:3" ht="19.5" thickBot="1" x14ac:dyDescent="0.35">
      <c r="A24">
        <v>23</v>
      </c>
      <c r="B24" s="3">
        <v>4745</v>
      </c>
      <c r="C24" s="4"/>
    </row>
    <row r="25" spans="1:3" ht="19.5" thickBot="1" x14ac:dyDescent="0.35">
      <c r="A25">
        <v>24</v>
      </c>
      <c r="B25" s="3">
        <v>4824</v>
      </c>
      <c r="C25" s="4"/>
    </row>
    <row r="26" spans="1:3" ht="19.5" thickBot="1" x14ac:dyDescent="0.35">
      <c r="A26">
        <v>25</v>
      </c>
      <c r="B26" s="3">
        <v>4824</v>
      </c>
      <c r="C26" s="4"/>
    </row>
    <row r="27" spans="1:3" ht="19.5" thickBot="1" x14ac:dyDescent="0.35">
      <c r="A27">
        <v>26</v>
      </c>
      <c r="B27" s="3">
        <v>4854</v>
      </c>
      <c r="C27" s="4"/>
    </row>
    <row r="28" spans="1:3" ht="19.5" thickBot="1" x14ac:dyDescent="0.35">
      <c r="A28">
        <v>27</v>
      </c>
      <c r="B28" s="3">
        <v>5162</v>
      </c>
      <c r="C28" s="4"/>
    </row>
    <row r="29" spans="1:3" ht="19.5" thickBot="1" x14ac:dyDescent="0.35">
      <c r="A29">
        <v>28</v>
      </c>
      <c r="B29" s="3">
        <v>5434</v>
      </c>
      <c r="C29" s="4"/>
    </row>
    <row r="30" spans="1:3" ht="19.5" thickBot="1" x14ac:dyDescent="0.35">
      <c r="A30">
        <v>29</v>
      </c>
      <c r="B30" s="3">
        <v>5538</v>
      </c>
      <c r="C30" s="4"/>
    </row>
    <row r="31" spans="1:3" ht="19.5" thickBot="1" x14ac:dyDescent="0.35">
      <c r="A31">
        <v>30</v>
      </c>
      <c r="B31" s="3">
        <v>5614</v>
      </c>
      <c r="C31" s="4"/>
    </row>
    <row r="32" spans="1:3" ht="19.5" thickBot="1" x14ac:dyDescent="0.35">
      <c r="A32">
        <v>31</v>
      </c>
      <c r="B32" s="3">
        <v>5638</v>
      </c>
      <c r="C32" s="4"/>
    </row>
    <row r="33" spans="1:3" ht="19.5" thickBot="1" x14ac:dyDescent="0.35">
      <c r="A33">
        <v>32</v>
      </c>
      <c r="B33" s="3">
        <v>5644</v>
      </c>
      <c r="C33" s="4"/>
    </row>
    <row r="34" spans="1:3" ht="19.5" thickBot="1" x14ac:dyDescent="0.35">
      <c r="A34">
        <v>33</v>
      </c>
      <c r="B34" s="3">
        <v>6342</v>
      </c>
      <c r="C34" s="4"/>
    </row>
    <row r="35" spans="1:3" ht="19.5" thickBot="1" x14ac:dyDescent="0.35">
      <c r="A35">
        <v>34</v>
      </c>
      <c r="B35" s="3">
        <v>6348</v>
      </c>
      <c r="C35" s="4"/>
    </row>
    <row r="36" spans="1:3" ht="19.5" thickBot="1" x14ac:dyDescent="0.35">
      <c r="A36">
        <v>35</v>
      </c>
      <c r="B36" s="3">
        <v>7262</v>
      </c>
      <c r="C36" s="4"/>
    </row>
    <row r="37" spans="1:3" ht="19.5" thickBot="1" x14ac:dyDescent="0.35">
      <c r="A37">
        <v>36</v>
      </c>
      <c r="B37" s="3">
        <v>7420</v>
      </c>
      <c r="C37" s="4"/>
    </row>
    <row r="38" spans="1:3" ht="19.5" thickBot="1" x14ac:dyDescent="0.35">
      <c r="A38">
        <v>37</v>
      </c>
      <c r="B38" s="3">
        <v>7468</v>
      </c>
      <c r="C38" s="4"/>
    </row>
    <row r="39" spans="1:3" ht="19.5" thickBot="1" x14ac:dyDescent="0.35">
      <c r="A39">
        <v>38</v>
      </c>
      <c r="B39" s="3">
        <v>7495</v>
      </c>
      <c r="C39" s="4"/>
    </row>
    <row r="40" spans="1:3" ht="19.5" thickBot="1" x14ac:dyDescent="0.35">
      <c r="A40">
        <v>39</v>
      </c>
      <c r="B40" s="3">
        <v>7904</v>
      </c>
      <c r="C40" s="4"/>
    </row>
    <row r="41" spans="1:3" ht="19.5" thickBot="1" x14ac:dyDescent="0.35">
      <c r="A41">
        <v>40</v>
      </c>
      <c r="B41" s="3">
        <v>8070</v>
      </c>
      <c r="C41" s="4"/>
    </row>
    <row r="42" spans="1:3" ht="19.5" thickBot="1" x14ac:dyDescent="0.35">
      <c r="A42">
        <v>41</v>
      </c>
      <c r="B42" s="3">
        <v>8105</v>
      </c>
      <c r="C42" s="4"/>
    </row>
    <row r="43" spans="1:3" ht="19.5" thickBot="1" x14ac:dyDescent="0.35">
      <c r="A43">
        <v>42</v>
      </c>
      <c r="B43" s="3">
        <v>8348</v>
      </c>
      <c r="C43" s="4"/>
    </row>
    <row r="44" spans="1:3" ht="19.5" thickBot="1" x14ac:dyDescent="0.35">
      <c r="A44">
        <v>43</v>
      </c>
      <c r="B44" s="3">
        <v>8421</v>
      </c>
      <c r="C44" s="4"/>
    </row>
    <row r="45" spans="1:3" ht="19.5" thickBot="1" x14ac:dyDescent="0.35">
      <c r="A45">
        <v>44</v>
      </c>
      <c r="B45" s="3">
        <v>8426</v>
      </c>
      <c r="C45" s="4"/>
    </row>
    <row r="46" spans="1:3" ht="19.5" thickBot="1" x14ac:dyDescent="0.35">
      <c r="A46">
        <v>45</v>
      </c>
      <c r="B46" s="3">
        <v>8788</v>
      </c>
      <c r="C46" s="4"/>
    </row>
    <row r="47" spans="1:3" ht="19.5" thickBot="1" x14ac:dyDescent="0.35">
      <c r="A47">
        <v>46</v>
      </c>
      <c r="B47" s="3">
        <v>8879</v>
      </c>
      <c r="C47" s="4"/>
    </row>
    <row r="48" spans="1:3" ht="19.5" thickBot="1" x14ac:dyDescent="0.35">
      <c r="A48">
        <v>47</v>
      </c>
      <c r="B48" s="3">
        <v>8909</v>
      </c>
      <c r="C48" s="4"/>
    </row>
    <row r="49" spans="1:3" ht="19.5" thickBot="1" x14ac:dyDescent="0.35">
      <c r="A49">
        <v>48</v>
      </c>
      <c r="B49" s="3">
        <v>9275</v>
      </c>
      <c r="C49" s="4"/>
    </row>
    <row r="50" spans="1:3" ht="19.5" thickBot="1" x14ac:dyDescent="0.35">
      <c r="A50">
        <v>49</v>
      </c>
      <c r="B50" s="3">
        <v>9532</v>
      </c>
      <c r="C50" s="4"/>
    </row>
    <row r="51" spans="1:3" ht="18.75" x14ac:dyDescent="0.3">
      <c r="A51">
        <v>50</v>
      </c>
      <c r="B51" s="3">
        <v>9687</v>
      </c>
      <c r="C51" s="4"/>
    </row>
  </sheetData>
  <sortState ref="B2:B51">
    <sortCondition ref="B2:B5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13"/>
  <sheetViews>
    <sheetView zoomScale="77" zoomScaleNormal="77" workbookViewId="0">
      <selection activeCell="J32" sqref="J32"/>
    </sheetView>
  </sheetViews>
  <sheetFormatPr defaultRowHeight="15" x14ac:dyDescent="0.25"/>
  <sheetData>
    <row r="2" spans="1:5" x14ac:dyDescent="0.25">
      <c r="A2" t="s">
        <v>37</v>
      </c>
      <c r="B2">
        <f>ROWS(B$2:B2)</f>
        <v>1</v>
      </c>
      <c r="C2">
        <f>ROWS(C$2:C2)</f>
        <v>1</v>
      </c>
      <c r="D2">
        <f>ROWS(D$2:D2)</f>
        <v>1</v>
      </c>
      <c r="E2">
        <f>ROWS(E$2:E2)</f>
        <v>1</v>
      </c>
    </row>
    <row r="3" spans="1:5" x14ac:dyDescent="0.25">
      <c r="B3">
        <f>ROWS(B$2:B3)</f>
        <v>2</v>
      </c>
      <c r="C3">
        <f>ROWS(C$2:C3)</f>
        <v>2</v>
      </c>
      <c r="D3">
        <f>ROWS(D$2:D3)</f>
        <v>2</v>
      </c>
      <c r="E3">
        <f>ROWS(E$2:E3)</f>
        <v>2</v>
      </c>
    </row>
    <row r="4" spans="1:5" x14ac:dyDescent="0.25">
      <c r="B4">
        <f>ROWS(B$2:B4)</f>
        <v>3</v>
      </c>
      <c r="C4">
        <f>ROWS(C$2:C4)</f>
        <v>3</v>
      </c>
      <c r="D4">
        <f>ROWS(D$2:D4)</f>
        <v>3</v>
      </c>
      <c r="E4">
        <f>ROWS(E$2:E4)</f>
        <v>3</v>
      </c>
    </row>
    <row r="5" spans="1:5" x14ac:dyDescent="0.25">
      <c r="B5">
        <f>ROWS(B$2:B5)</f>
        <v>4</v>
      </c>
      <c r="C5">
        <f>ROWS(C$2:C5)</f>
        <v>4</v>
      </c>
      <c r="D5">
        <f>ROWS(D$2:D5)</f>
        <v>4</v>
      </c>
      <c r="E5">
        <f>ROWS(E$2:E5)</f>
        <v>4</v>
      </c>
    </row>
    <row r="6" spans="1:5" x14ac:dyDescent="0.25">
      <c r="B6">
        <f>ROWS(B$2:B6)</f>
        <v>5</v>
      </c>
      <c r="C6">
        <f>ROWS(C$2:C6)</f>
        <v>5</v>
      </c>
      <c r="D6">
        <f>ROWS(D$2:D6)</f>
        <v>5</v>
      </c>
      <c r="E6">
        <f>ROWS(E$2:E6)</f>
        <v>5</v>
      </c>
    </row>
    <row r="7" spans="1:5" x14ac:dyDescent="0.25">
      <c r="B7">
        <f>ROWS(B$2:B7)</f>
        <v>6</v>
      </c>
      <c r="C7">
        <f>ROWS(C$2:C7)</f>
        <v>6</v>
      </c>
      <c r="D7">
        <f>ROWS(D$2:D7)</f>
        <v>6</v>
      </c>
      <c r="E7">
        <f>ROWS(E$2:E7)</f>
        <v>6</v>
      </c>
    </row>
    <row r="8" spans="1:5" x14ac:dyDescent="0.25">
      <c r="B8">
        <f>ROWS(B$2:B8)</f>
        <v>7</v>
      </c>
      <c r="C8">
        <f>ROWS(C$2:C8)</f>
        <v>7</v>
      </c>
      <c r="D8">
        <f>ROWS(D$2:D8)</f>
        <v>7</v>
      </c>
      <c r="E8">
        <f>ROWS(E$2:E8)</f>
        <v>7</v>
      </c>
    </row>
    <row r="9" spans="1:5" x14ac:dyDescent="0.25">
      <c r="B9" t="s">
        <v>38</v>
      </c>
    </row>
    <row r="10" spans="1:5" x14ac:dyDescent="0.25">
      <c r="B10">
        <f>COLUMNS($B2:B2)</f>
        <v>1</v>
      </c>
      <c r="C10">
        <f>COLUMNS($B2:C2)</f>
        <v>2</v>
      </c>
      <c r="D10">
        <f>COLUMNS($B2:D2)</f>
        <v>3</v>
      </c>
      <c r="E10">
        <f>COLUMNS($B2:E2)</f>
        <v>4</v>
      </c>
    </row>
    <row r="11" spans="1:5" x14ac:dyDescent="0.25">
      <c r="B11">
        <f>COLUMNS($B3:B3)</f>
        <v>1</v>
      </c>
      <c r="C11">
        <f>COLUMNS($B3:C3)</f>
        <v>2</v>
      </c>
      <c r="D11">
        <f>COLUMNS($B3:D3)</f>
        <v>3</v>
      </c>
      <c r="E11">
        <f>COLUMNS($B3:E3)</f>
        <v>4</v>
      </c>
    </row>
    <row r="12" spans="1:5" x14ac:dyDescent="0.25">
      <c r="B12">
        <f>COLUMNS($B4:B4)</f>
        <v>1</v>
      </c>
      <c r="C12">
        <f>COLUMNS($B4:C4)</f>
        <v>2</v>
      </c>
      <c r="D12">
        <f>COLUMNS($B4:D4)</f>
        <v>3</v>
      </c>
      <c r="E12">
        <f>COLUMNS($B4:E4)</f>
        <v>4</v>
      </c>
    </row>
    <row r="13" spans="1:5" x14ac:dyDescent="0.25">
      <c r="B13">
        <f>COLUMNS($B5:B5)</f>
        <v>1</v>
      </c>
      <c r="C13">
        <f>COLUMNS($B5:C5)</f>
        <v>2</v>
      </c>
      <c r="D13">
        <f>COLUMNS($B5:D5)</f>
        <v>3</v>
      </c>
      <c r="E13">
        <f>COLUMNS($B5:E5)</f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1"/>
  <sheetViews>
    <sheetView zoomScaleNormal="100" workbookViewId="0">
      <selection activeCell="C2" sqref="C2"/>
    </sheetView>
  </sheetViews>
  <sheetFormatPr defaultRowHeight="15" x14ac:dyDescent="0.25"/>
  <cols>
    <col min="1" max="1" width="10" bestFit="1" customWidth="1"/>
    <col min="3" max="3" width="10.85546875" bestFit="1" customWidth="1"/>
  </cols>
  <sheetData>
    <row r="1" spans="1:7" ht="15.75" thickBot="1" x14ac:dyDescent="0.3">
      <c r="A1" t="s">
        <v>68</v>
      </c>
    </row>
    <row r="2" spans="1:7" ht="18.75" x14ac:dyDescent="0.3">
      <c r="A2" s="24">
        <f ca="1">50*INT((800+800*RAND())/50)</f>
        <v>1100</v>
      </c>
      <c r="C2" s="30">
        <f ca="1">INDEX($A$2:$A$51,ROWS(A$2:A2)+10*(COLUMNS($C2:C2)-1))</f>
        <v>1100</v>
      </c>
      <c r="D2" s="30">
        <f ca="1">INDEX($A$2:$A$51,ROWS(B$2:B2)+10*(COLUMNS($C2:D2)-1))</f>
        <v>1100</v>
      </c>
      <c r="E2" s="30">
        <f ca="1">INDEX($A$2:$A$51,ROWS(C$2:C2)+10*(COLUMNS($C2:E2)-1))</f>
        <v>1050</v>
      </c>
      <c r="F2" s="30">
        <f ca="1">INDEX($A$2:$A$51,ROWS(D$2:D2)+10*(COLUMNS($C2:F2)-1))</f>
        <v>1100</v>
      </c>
      <c r="G2" s="30">
        <f ca="1">INDEX($A$2:$A$51,ROWS(E$2:E2)+10*(COLUMNS($C2:G2)-1))</f>
        <v>1300</v>
      </c>
    </row>
    <row r="3" spans="1:7" ht="18.75" x14ac:dyDescent="0.3">
      <c r="A3" s="25">
        <f t="shared" ref="A3:A51" ca="1" si="0">50*INT((800+800*RAND())/50)</f>
        <v>1250</v>
      </c>
      <c r="C3" s="30">
        <f ca="1">INDEX($A$2:$A$51,ROWS(A$2:A3)+10*(COLUMNS($C3:C3)-1))</f>
        <v>1250</v>
      </c>
      <c r="D3" s="30">
        <f ca="1">INDEX($A$2:$A$51,ROWS(B$2:B3)+10*(COLUMNS($C3:D3)-1))</f>
        <v>1550</v>
      </c>
      <c r="E3" s="30">
        <f ca="1">INDEX($A$2:$A$51,ROWS(C$2:C3)+10*(COLUMNS($C3:E3)-1))</f>
        <v>900</v>
      </c>
      <c r="F3" s="30">
        <f ca="1">INDEX($A$2:$A$51,ROWS(D$2:D3)+10*(COLUMNS($C3:F3)-1))</f>
        <v>950</v>
      </c>
      <c r="G3" s="30">
        <f ca="1">INDEX($A$2:$A$51,ROWS(E$2:E3)+10*(COLUMNS($C3:G3)-1))</f>
        <v>1200</v>
      </c>
    </row>
    <row r="4" spans="1:7" ht="18.75" x14ac:dyDescent="0.3">
      <c r="A4" s="25">
        <f t="shared" ca="1" si="0"/>
        <v>1350</v>
      </c>
      <c r="C4" s="30">
        <f ca="1">INDEX($A$2:$A$51,ROWS(A$2:A4)+10*(COLUMNS($C4:C4)-1))</f>
        <v>1350</v>
      </c>
      <c r="D4" s="30">
        <f ca="1">INDEX($A$2:$A$51,ROWS(B$2:B4)+10*(COLUMNS($C4:D4)-1))</f>
        <v>1050</v>
      </c>
      <c r="E4" s="30">
        <f ca="1">INDEX($A$2:$A$51,ROWS(C$2:C4)+10*(COLUMNS($C4:E4)-1))</f>
        <v>850</v>
      </c>
      <c r="F4" s="30">
        <f ca="1">INDEX($A$2:$A$51,ROWS(D$2:D4)+10*(COLUMNS($C4:F4)-1))</f>
        <v>1200</v>
      </c>
      <c r="G4" s="30">
        <f ca="1">INDEX($A$2:$A$51,ROWS(E$2:E4)+10*(COLUMNS($C4:G4)-1))</f>
        <v>1250</v>
      </c>
    </row>
    <row r="5" spans="1:7" ht="18.75" x14ac:dyDescent="0.3">
      <c r="A5" s="25">
        <f t="shared" ca="1" si="0"/>
        <v>950</v>
      </c>
      <c r="C5" s="30">
        <f ca="1">INDEX($A$2:$A$51,ROWS(A$2:A5)+10*(COLUMNS($C5:C5)-1))</f>
        <v>950</v>
      </c>
      <c r="D5" s="30">
        <f ca="1">INDEX($A$2:$A$51,ROWS(B$2:B5)+10*(COLUMNS($C5:D5)-1))</f>
        <v>1250</v>
      </c>
      <c r="E5" s="30">
        <f ca="1">INDEX($A$2:$A$51,ROWS(C$2:C5)+10*(COLUMNS($C5:E5)-1))</f>
        <v>1400</v>
      </c>
      <c r="F5" s="30">
        <f ca="1">INDEX($A$2:$A$51,ROWS(D$2:D5)+10*(COLUMNS($C5:F5)-1))</f>
        <v>1000</v>
      </c>
      <c r="G5" s="30">
        <f ca="1">INDEX($A$2:$A$51,ROWS(E$2:E5)+10*(COLUMNS($C5:G5)-1))</f>
        <v>900</v>
      </c>
    </row>
    <row r="6" spans="1:7" ht="18.75" x14ac:dyDescent="0.3">
      <c r="A6" s="25">
        <f t="shared" ca="1" si="0"/>
        <v>1000</v>
      </c>
      <c r="C6" s="30">
        <f ca="1">INDEX($A$2:$A$51,ROWS(A$2:A6)+10*(COLUMNS($C6:C6)-1))</f>
        <v>1000</v>
      </c>
      <c r="D6" s="30">
        <f ca="1">INDEX($A$2:$A$51,ROWS(B$2:B6)+10*(COLUMNS($C6:D6)-1))</f>
        <v>1400</v>
      </c>
      <c r="E6" s="30">
        <f ca="1">INDEX($A$2:$A$51,ROWS(C$2:C6)+10*(COLUMNS($C6:E6)-1))</f>
        <v>1400</v>
      </c>
      <c r="F6" s="30">
        <f ca="1">INDEX($A$2:$A$51,ROWS(D$2:D6)+10*(COLUMNS($C6:F6)-1))</f>
        <v>900</v>
      </c>
      <c r="G6" s="30">
        <f ca="1">INDEX($A$2:$A$51,ROWS(E$2:E6)+10*(COLUMNS($C6:G6)-1))</f>
        <v>1050</v>
      </c>
    </row>
    <row r="7" spans="1:7" ht="18.75" x14ac:dyDescent="0.3">
      <c r="A7" s="25">
        <f t="shared" ca="1" si="0"/>
        <v>1350</v>
      </c>
      <c r="C7" s="30">
        <f ca="1">INDEX($A$2:$A$51,ROWS(A$2:A7)+10*(COLUMNS($C7:C7)-1))</f>
        <v>1350</v>
      </c>
      <c r="D7" s="30">
        <f ca="1">INDEX($A$2:$A$51,ROWS(B$2:B7)+10*(COLUMNS($C7:D7)-1))</f>
        <v>1550</v>
      </c>
      <c r="E7" s="30">
        <f ca="1">INDEX($A$2:$A$51,ROWS(C$2:C7)+10*(COLUMNS($C7:E7)-1))</f>
        <v>1450</v>
      </c>
      <c r="F7" s="30">
        <f ca="1">INDEX($A$2:$A$51,ROWS(D$2:D7)+10*(COLUMNS($C7:F7)-1))</f>
        <v>1100</v>
      </c>
      <c r="G7" s="30">
        <f ca="1">INDEX($A$2:$A$51,ROWS(E$2:E7)+10*(COLUMNS($C7:G7)-1))</f>
        <v>1300</v>
      </c>
    </row>
    <row r="8" spans="1:7" ht="18.75" x14ac:dyDescent="0.3">
      <c r="A8" s="25">
        <f t="shared" ca="1" si="0"/>
        <v>950</v>
      </c>
      <c r="C8" s="30">
        <f ca="1">INDEX($A$2:$A$51,ROWS(A$2:A8)+10*(COLUMNS($C8:C8)-1))</f>
        <v>950</v>
      </c>
      <c r="D8" s="30">
        <f ca="1">INDEX($A$2:$A$51,ROWS(B$2:B8)+10*(COLUMNS($C8:D8)-1))</f>
        <v>1250</v>
      </c>
      <c r="E8" s="30">
        <f ca="1">INDEX($A$2:$A$51,ROWS(C$2:C8)+10*(COLUMNS($C8:E8)-1))</f>
        <v>850</v>
      </c>
      <c r="F8" s="30">
        <f ca="1">INDEX($A$2:$A$51,ROWS(D$2:D8)+10*(COLUMNS($C8:F8)-1))</f>
        <v>1150</v>
      </c>
      <c r="G8" s="30">
        <f ca="1">INDEX($A$2:$A$51,ROWS(E$2:E8)+10*(COLUMNS($C8:G8)-1))</f>
        <v>950</v>
      </c>
    </row>
    <row r="9" spans="1:7" ht="18.75" x14ac:dyDescent="0.3">
      <c r="A9" s="25">
        <f t="shared" ca="1" si="0"/>
        <v>1500</v>
      </c>
      <c r="C9" s="30">
        <f ca="1">INDEX($A$2:$A$51,ROWS(A$2:A9)+10*(COLUMNS($C9:C9)-1))</f>
        <v>1500</v>
      </c>
      <c r="D9" s="30">
        <f ca="1">INDEX($A$2:$A$51,ROWS(B$2:B9)+10*(COLUMNS($C9:D9)-1))</f>
        <v>800</v>
      </c>
      <c r="E9" s="30">
        <f ca="1">INDEX($A$2:$A$51,ROWS(C$2:C9)+10*(COLUMNS($C9:E9)-1))</f>
        <v>1200</v>
      </c>
      <c r="F9" s="30">
        <f ca="1">INDEX($A$2:$A$51,ROWS(D$2:D9)+10*(COLUMNS($C9:F9)-1))</f>
        <v>950</v>
      </c>
      <c r="G9" s="30">
        <f ca="1">INDEX($A$2:$A$51,ROWS(E$2:E9)+10*(COLUMNS($C9:G9)-1))</f>
        <v>1400</v>
      </c>
    </row>
    <row r="10" spans="1:7" ht="18.75" x14ac:dyDescent="0.3">
      <c r="A10" s="25">
        <f t="shared" ca="1" si="0"/>
        <v>1250</v>
      </c>
      <c r="C10" s="30">
        <f ca="1">INDEX($A$2:$A$51,ROWS(A$2:A10)+10*(COLUMNS($C10:C10)-1))</f>
        <v>1250</v>
      </c>
      <c r="D10" s="30">
        <f ca="1">INDEX($A$2:$A$51,ROWS(B$2:B10)+10*(COLUMNS($C10:D10)-1))</f>
        <v>1000</v>
      </c>
      <c r="E10" s="30">
        <f ca="1">INDEX($A$2:$A$51,ROWS(C$2:C10)+10*(COLUMNS($C10:E10)-1))</f>
        <v>1550</v>
      </c>
      <c r="F10" s="30">
        <f ca="1">INDEX($A$2:$A$51,ROWS(D$2:D10)+10*(COLUMNS($C10:F10)-1))</f>
        <v>1500</v>
      </c>
      <c r="G10" s="30">
        <f ca="1">INDEX($A$2:$A$51,ROWS(E$2:E10)+10*(COLUMNS($C10:G10)-1))</f>
        <v>1050</v>
      </c>
    </row>
    <row r="11" spans="1:7" ht="18.75" x14ac:dyDescent="0.3">
      <c r="A11" s="25">
        <f t="shared" ca="1" si="0"/>
        <v>1000</v>
      </c>
      <c r="C11" s="30">
        <f ca="1">INDEX($A$2:$A$51,ROWS(A$2:A11)+10*(COLUMNS($C11:C11)-1))</f>
        <v>1000</v>
      </c>
      <c r="D11" s="30">
        <f ca="1">INDEX($A$2:$A$51,ROWS(B$2:B11)+10*(COLUMNS($C11:D11)-1))</f>
        <v>1400</v>
      </c>
      <c r="E11" s="30">
        <f ca="1">INDEX($A$2:$A$51,ROWS(C$2:C11)+10*(COLUMNS($C11:E11)-1))</f>
        <v>1350</v>
      </c>
      <c r="F11" s="30">
        <f ca="1">INDEX($A$2:$A$51,ROWS(D$2:D11)+10*(COLUMNS($C11:F11)-1))</f>
        <v>950</v>
      </c>
      <c r="G11" s="30">
        <f ca="1">INDEX($A$2:$A$51,ROWS(E$2:E11)+10*(COLUMNS($C11:G11)-1))</f>
        <v>1300</v>
      </c>
    </row>
    <row r="12" spans="1:7" ht="18.75" x14ac:dyDescent="0.3">
      <c r="A12" s="25">
        <f t="shared" ca="1" si="0"/>
        <v>1100</v>
      </c>
      <c r="B12" s="27"/>
    </row>
    <row r="13" spans="1:7" ht="18.75" x14ac:dyDescent="0.3">
      <c r="A13" s="25">
        <f t="shared" ca="1" si="0"/>
        <v>1550</v>
      </c>
      <c r="B13" s="28" t="s">
        <v>24</v>
      </c>
      <c r="C13" s="10"/>
      <c r="D13" s="10"/>
    </row>
    <row r="14" spans="1:7" ht="18.75" x14ac:dyDescent="0.3">
      <c r="A14" s="25">
        <f t="shared" ca="1" si="0"/>
        <v>1050</v>
      </c>
      <c r="B14" s="28" t="s">
        <v>25</v>
      </c>
      <c r="C14" s="10"/>
      <c r="D14" s="10"/>
    </row>
    <row r="15" spans="1:7" ht="18.75" x14ac:dyDescent="0.3">
      <c r="A15" s="25">
        <f t="shared" ca="1" si="0"/>
        <v>1250</v>
      </c>
      <c r="B15" s="28" t="s">
        <v>26</v>
      </c>
      <c r="C15" s="10"/>
      <c r="D15" s="10"/>
    </row>
    <row r="16" spans="1:7" ht="18.75" x14ac:dyDescent="0.3">
      <c r="A16" s="25">
        <f t="shared" ca="1" si="0"/>
        <v>1400</v>
      </c>
      <c r="B16" s="28" t="s">
        <v>27</v>
      </c>
      <c r="C16" s="10"/>
      <c r="D16" s="10"/>
    </row>
    <row r="17" spans="1:2" ht="18.75" x14ac:dyDescent="0.3">
      <c r="A17" s="25">
        <f t="shared" ca="1" si="0"/>
        <v>1550</v>
      </c>
      <c r="B17" s="27"/>
    </row>
    <row r="18" spans="1:2" ht="18.75" x14ac:dyDescent="0.3">
      <c r="A18" s="25">
        <f t="shared" ca="1" si="0"/>
        <v>1250</v>
      </c>
      <c r="B18" s="27"/>
    </row>
    <row r="19" spans="1:2" ht="18.75" x14ac:dyDescent="0.3">
      <c r="A19" s="25">
        <f t="shared" ca="1" si="0"/>
        <v>800</v>
      </c>
      <c r="B19" s="27"/>
    </row>
    <row r="20" spans="1:2" ht="18.75" x14ac:dyDescent="0.3">
      <c r="A20" s="25">
        <f t="shared" ca="1" si="0"/>
        <v>1000</v>
      </c>
      <c r="B20" s="27"/>
    </row>
    <row r="21" spans="1:2" ht="18.75" x14ac:dyDescent="0.3">
      <c r="A21" s="25">
        <f t="shared" ca="1" si="0"/>
        <v>1400</v>
      </c>
      <c r="B21" s="27"/>
    </row>
    <row r="22" spans="1:2" ht="18.75" x14ac:dyDescent="0.3">
      <c r="A22" s="25">
        <f t="shared" ca="1" si="0"/>
        <v>1050</v>
      </c>
      <c r="B22" s="27"/>
    </row>
    <row r="23" spans="1:2" ht="18.75" x14ac:dyDescent="0.3">
      <c r="A23" s="25">
        <f t="shared" ca="1" si="0"/>
        <v>900</v>
      </c>
      <c r="B23" s="27"/>
    </row>
    <row r="24" spans="1:2" ht="18.75" x14ac:dyDescent="0.3">
      <c r="A24" s="25">
        <f t="shared" ca="1" si="0"/>
        <v>850</v>
      </c>
      <c r="B24" s="27"/>
    </row>
    <row r="25" spans="1:2" ht="18.75" x14ac:dyDescent="0.3">
      <c r="A25" s="25">
        <f t="shared" ca="1" si="0"/>
        <v>1400</v>
      </c>
      <c r="B25" s="27"/>
    </row>
    <row r="26" spans="1:2" ht="18.75" x14ac:dyDescent="0.3">
      <c r="A26" s="25">
        <f t="shared" ca="1" si="0"/>
        <v>1400</v>
      </c>
      <c r="B26" s="27"/>
    </row>
    <row r="27" spans="1:2" ht="18.75" x14ac:dyDescent="0.3">
      <c r="A27" s="25">
        <f t="shared" ca="1" si="0"/>
        <v>1450</v>
      </c>
      <c r="B27" s="27"/>
    </row>
    <row r="28" spans="1:2" ht="18.75" x14ac:dyDescent="0.3">
      <c r="A28" s="25">
        <f t="shared" ca="1" si="0"/>
        <v>850</v>
      </c>
      <c r="B28" s="27"/>
    </row>
    <row r="29" spans="1:2" ht="18.75" x14ac:dyDescent="0.3">
      <c r="A29" s="25">
        <f t="shared" ca="1" si="0"/>
        <v>1200</v>
      </c>
      <c r="B29" s="27"/>
    </row>
    <row r="30" spans="1:2" ht="18.75" x14ac:dyDescent="0.3">
      <c r="A30" s="25">
        <f t="shared" ca="1" si="0"/>
        <v>1550</v>
      </c>
      <c r="B30" s="27"/>
    </row>
    <row r="31" spans="1:2" ht="18.75" x14ac:dyDescent="0.3">
      <c r="A31" s="25">
        <f t="shared" ca="1" si="0"/>
        <v>1350</v>
      </c>
      <c r="B31" s="27"/>
    </row>
    <row r="32" spans="1:2" ht="18.75" x14ac:dyDescent="0.3">
      <c r="A32" s="25">
        <f t="shared" ca="1" si="0"/>
        <v>1100</v>
      </c>
      <c r="B32" s="27"/>
    </row>
    <row r="33" spans="1:2" ht="18.75" x14ac:dyDescent="0.3">
      <c r="A33" s="25">
        <f t="shared" ca="1" si="0"/>
        <v>950</v>
      </c>
      <c r="B33" s="27"/>
    </row>
    <row r="34" spans="1:2" ht="18.75" x14ac:dyDescent="0.3">
      <c r="A34" s="25">
        <f t="shared" ca="1" si="0"/>
        <v>1200</v>
      </c>
      <c r="B34" s="27"/>
    </row>
    <row r="35" spans="1:2" ht="18.75" x14ac:dyDescent="0.3">
      <c r="A35" s="25">
        <f t="shared" ca="1" si="0"/>
        <v>1000</v>
      </c>
      <c r="B35" s="27"/>
    </row>
    <row r="36" spans="1:2" ht="18.75" x14ac:dyDescent="0.3">
      <c r="A36" s="25">
        <f t="shared" ca="1" si="0"/>
        <v>900</v>
      </c>
      <c r="B36" s="27"/>
    </row>
    <row r="37" spans="1:2" ht="18.75" x14ac:dyDescent="0.3">
      <c r="A37" s="25">
        <f t="shared" ca="1" si="0"/>
        <v>1100</v>
      </c>
      <c r="B37" s="27"/>
    </row>
    <row r="38" spans="1:2" ht="18.75" x14ac:dyDescent="0.3">
      <c r="A38" s="25">
        <f t="shared" ca="1" si="0"/>
        <v>1150</v>
      </c>
      <c r="B38" s="27"/>
    </row>
    <row r="39" spans="1:2" ht="18.75" x14ac:dyDescent="0.3">
      <c r="A39" s="25">
        <f t="shared" ca="1" si="0"/>
        <v>950</v>
      </c>
      <c r="B39" s="27"/>
    </row>
    <row r="40" spans="1:2" ht="18.75" x14ac:dyDescent="0.3">
      <c r="A40" s="25">
        <f t="shared" ca="1" si="0"/>
        <v>1500</v>
      </c>
      <c r="B40" s="27"/>
    </row>
    <row r="41" spans="1:2" ht="18.75" x14ac:dyDescent="0.3">
      <c r="A41" s="25">
        <f t="shared" ca="1" si="0"/>
        <v>950</v>
      </c>
      <c r="B41" s="27"/>
    </row>
    <row r="42" spans="1:2" ht="18.75" x14ac:dyDescent="0.3">
      <c r="A42" s="25">
        <f t="shared" ca="1" si="0"/>
        <v>1300</v>
      </c>
    </row>
    <row r="43" spans="1:2" ht="18.75" x14ac:dyDescent="0.3">
      <c r="A43" s="25">
        <f t="shared" ca="1" si="0"/>
        <v>1200</v>
      </c>
    </row>
    <row r="44" spans="1:2" ht="18.75" x14ac:dyDescent="0.3">
      <c r="A44" s="25">
        <f t="shared" ca="1" si="0"/>
        <v>1250</v>
      </c>
    </row>
    <row r="45" spans="1:2" ht="18.75" x14ac:dyDescent="0.3">
      <c r="A45" s="25">
        <f t="shared" ca="1" si="0"/>
        <v>900</v>
      </c>
    </row>
    <row r="46" spans="1:2" ht="18.75" x14ac:dyDescent="0.3">
      <c r="A46" s="25">
        <f t="shared" ca="1" si="0"/>
        <v>1050</v>
      </c>
    </row>
    <row r="47" spans="1:2" ht="18.75" x14ac:dyDescent="0.3">
      <c r="A47" s="25">
        <f t="shared" ca="1" si="0"/>
        <v>1300</v>
      </c>
    </row>
    <row r="48" spans="1:2" ht="18.75" x14ac:dyDescent="0.3">
      <c r="A48" s="25">
        <f t="shared" ca="1" si="0"/>
        <v>950</v>
      </c>
    </row>
    <row r="49" spans="1:1" ht="18.75" x14ac:dyDescent="0.3">
      <c r="A49" s="25">
        <f t="shared" ca="1" si="0"/>
        <v>1400</v>
      </c>
    </row>
    <row r="50" spans="1:1" ht="18.75" x14ac:dyDescent="0.3">
      <c r="A50" s="25">
        <f t="shared" ca="1" si="0"/>
        <v>1050</v>
      </c>
    </row>
    <row r="51" spans="1:1" ht="19.5" thickBot="1" x14ac:dyDescent="0.35">
      <c r="A51" s="26">
        <f t="shared" ca="1" si="0"/>
        <v>1300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1.MeanVarStdCV</vt:lpstr>
      <vt:lpstr>2.DescriptiveStat</vt:lpstr>
      <vt:lpstr>SKewKurt</vt:lpstr>
      <vt:lpstr>3.PercentQauntileRank</vt:lpstr>
      <vt:lpstr>4.TrimmedMean</vt:lpstr>
      <vt:lpstr>5.RowsColumns</vt:lpstr>
      <vt:lpstr>6.TurnArrayToMatrix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2016-01-27T09:23:32Z</dcterms:modified>
</cp:coreProperties>
</file>