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4355" windowHeight="4365" activeTab="2"/>
  </bookViews>
  <sheets>
    <sheet name="Ch41" sheetId="1" r:id="rId1"/>
    <sheet name="Ch42" sheetId="3" r:id="rId2"/>
    <sheet name="Ch43" sheetId="4" r:id="rId3"/>
  </sheets>
  <definedNames>
    <definedName name="solver_adj" localSheetId="0" hidden="1">'Ch41'!$B$2:$D$4</definedName>
    <definedName name="solver_adj" localSheetId="1" hidden="1">'Ch42'!$B$8:$E$8</definedName>
    <definedName name="solver_adj" localSheetId="2" hidden="1">'Ch43'!$B$2:$D$5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2</definedName>
    <definedName name="solver_drv" localSheetId="1" hidden="1">1</definedName>
    <definedName name="solver_drv" localSheetId="2" hidden="1">2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'Ch41'!$B$2</definedName>
    <definedName name="solver_lhs1" localSheetId="1" hidden="1">'Ch42'!$F$2:$F$6</definedName>
    <definedName name="solver_lhs1" localSheetId="2" hidden="1">'Ch43'!$E$2:$E$5</definedName>
    <definedName name="solver_lhs10" localSheetId="0" hidden="1">'Ch41'!$H$2:$H$3</definedName>
    <definedName name="solver_lhs11" localSheetId="0" hidden="1">'Ch41'!$H$5</definedName>
    <definedName name="solver_lhs2" localSheetId="0" hidden="1">'Ch41'!$B$3</definedName>
    <definedName name="solver_lhs2" localSheetId="2" hidden="1">'Ch43'!$E$6</definedName>
    <definedName name="solver_lhs3" localSheetId="0" hidden="1">'Ch41'!$B$4</definedName>
    <definedName name="solver_lhs3" localSheetId="2" hidden="1">'Ch43'!$I$2:$I$5</definedName>
    <definedName name="solver_lhs4" localSheetId="0" hidden="1">'Ch41'!$B$5:$D$5</definedName>
    <definedName name="solver_lhs4" localSheetId="2" hidden="1">'Ch43'!$J$2:$J$5</definedName>
    <definedName name="solver_lhs5" localSheetId="0" hidden="1">'Ch41'!$C$2</definedName>
    <definedName name="solver_lhs6" localSheetId="0" hidden="1">'Ch41'!$C$3</definedName>
    <definedName name="solver_lhs7" localSheetId="0" hidden="1">'Ch41'!$C$4</definedName>
    <definedName name="solver_lhs8" localSheetId="0" hidden="1">'Ch41'!$D$4</definedName>
    <definedName name="solver_lhs9" localSheetId="0" hidden="1">'Ch41'!$E$2:$E$4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11</definedName>
    <definedName name="solver_num" localSheetId="1" hidden="1">1</definedName>
    <definedName name="solver_num" localSheetId="2" hidden="1">4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'Ch41'!$E$5</definedName>
    <definedName name="solver_opt" localSheetId="1" hidden="1">'Ch42'!$F$7</definedName>
    <definedName name="solver_opt" localSheetId="2" hidden="1">'Ch43'!$E$8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2</definedName>
    <definedName name="solver_rbv" localSheetId="1" hidden="1">1</definedName>
    <definedName name="solver_rbv" localSheetId="2" hidden="1">2</definedName>
    <definedName name="solver_rel1" localSheetId="0" hidden="1">1</definedName>
    <definedName name="solver_rel1" localSheetId="1" hidden="1">3</definedName>
    <definedName name="solver_rel1" localSheetId="2" hidden="1">2</definedName>
    <definedName name="solver_rel10" localSheetId="0" hidden="1">1</definedName>
    <definedName name="solver_rel11" localSheetId="0" hidden="1">1</definedName>
    <definedName name="solver_rel2" localSheetId="0" hidden="1">1</definedName>
    <definedName name="solver_rel2" localSheetId="2" hidden="1">3</definedName>
    <definedName name="solver_rel3" localSheetId="0" hidden="1">1</definedName>
    <definedName name="solver_rel3" localSheetId="2" hidden="1">1</definedName>
    <definedName name="solver_rel4" localSheetId="0" hidden="1">3</definedName>
    <definedName name="solver_rel4" localSheetId="2" hidden="1">1</definedName>
    <definedName name="solver_rel5" localSheetId="0" hidden="1">1</definedName>
    <definedName name="solver_rel6" localSheetId="0" hidden="1">1</definedName>
    <definedName name="solver_rel7" localSheetId="0" hidden="1">1</definedName>
    <definedName name="solver_rel8" localSheetId="0" hidden="1">1</definedName>
    <definedName name="solver_rel9" localSheetId="0" hidden="1">3</definedName>
    <definedName name="solver_rhs1" localSheetId="0" hidden="1">'Ch41'!$B$9</definedName>
    <definedName name="solver_rhs1" localSheetId="1" hidden="1">'Ch42'!$H$2:$H$6</definedName>
    <definedName name="solver_rhs1" localSheetId="2" hidden="1">'Ch43'!$G$2:$G$5</definedName>
    <definedName name="solver_rhs10" localSheetId="0" hidden="1">'Ch41'!$J$2:$J$3</definedName>
    <definedName name="solver_rhs11" localSheetId="0" hidden="1">'Ch41'!$J$5</definedName>
    <definedName name="solver_rhs2" localSheetId="0" hidden="1">'Ch41'!$B$9</definedName>
    <definedName name="solver_rhs2" localSheetId="2" hidden="1">'Ch43'!$G$6</definedName>
    <definedName name="solver_rhs3" localSheetId="0" hidden="1">'Ch41'!$B$9</definedName>
    <definedName name="solver_rhs3" localSheetId="2" hidden="1">'Ch43'!$L$2:$L$5</definedName>
    <definedName name="solver_rhs4" localSheetId="0" hidden="1">'Ch41'!$B$7:$D$7</definedName>
    <definedName name="solver_rhs4" localSheetId="2" hidden="1">'Ch43'!$L$2:$L$5</definedName>
    <definedName name="solver_rhs5" localSheetId="0" hidden="1">'Ch41'!$C$9</definedName>
    <definedName name="solver_rhs6" localSheetId="0" hidden="1">'Ch41'!$C$9</definedName>
    <definedName name="solver_rhs7" localSheetId="0" hidden="1">'Ch41'!$C$9</definedName>
    <definedName name="solver_rhs8" localSheetId="0" hidden="1">'Ch41'!$D$9</definedName>
    <definedName name="solver_rhs9" localSheetId="0" hidden="1">'Ch41'!$G$2:$G$4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2</definedName>
    <definedName name="solver_scl" localSheetId="1" hidden="1">1</definedName>
    <definedName name="solver_scl" localSheetId="2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J4" i="4" l="1"/>
  <c r="J5" i="4"/>
  <c r="I5" i="4"/>
  <c r="I3" i="4"/>
  <c r="J3" i="4"/>
  <c r="J2" i="4"/>
  <c r="I4" i="4"/>
  <c r="I2" i="4"/>
  <c r="E6" i="4"/>
  <c r="E5" i="4"/>
  <c r="C7" i="4"/>
  <c r="D7" i="4"/>
  <c r="B7" i="4"/>
  <c r="E4" i="4"/>
  <c r="E3" i="4"/>
  <c r="E2" i="4"/>
  <c r="F3" i="3"/>
  <c r="F4" i="3"/>
  <c r="F5" i="3"/>
  <c r="F6" i="3"/>
  <c r="F7" i="3"/>
  <c r="F2" i="3"/>
  <c r="E8" i="4" l="1"/>
  <c r="D5" i="1"/>
  <c r="E2" i="1"/>
  <c r="H3" i="1"/>
  <c r="H2" i="1"/>
  <c r="C5" i="1"/>
  <c r="B5" i="1"/>
  <c r="E4" i="1"/>
  <c r="E3" i="1"/>
  <c r="H5" i="1" l="1"/>
  <c r="E5" i="1"/>
</calcChain>
</file>

<file path=xl/sharedStrings.xml><?xml version="1.0" encoding="utf-8"?>
<sst xmlns="http://schemas.openxmlformats.org/spreadsheetml/2006/main" count="45" uniqueCount="22">
  <si>
    <t>Friday</t>
  </si>
  <si>
    <t>Saturda</t>
  </si>
  <si>
    <t>Sunday</t>
  </si>
  <si>
    <t>Day</t>
  </si>
  <si>
    <t>Evening</t>
  </si>
  <si>
    <t>Game</t>
  </si>
  <si>
    <t>≤</t>
  </si>
  <si>
    <t>≥</t>
  </si>
  <si>
    <t>DC</t>
  </si>
  <si>
    <t>EC</t>
  </si>
  <si>
    <t>DNC</t>
  </si>
  <si>
    <t>ENC</t>
  </si>
  <si>
    <t>LHS</t>
  </si>
  <si>
    <t>RHS</t>
  </si>
  <si>
    <t>G</t>
  </si>
  <si>
    <t>C</t>
  </si>
  <si>
    <t>L</t>
  </si>
  <si>
    <t>=</t>
  </si>
  <si>
    <t>Volume of G</t>
  </si>
  <si>
    <t>Volume of C</t>
  </si>
  <si>
    <t>Available at the start of month</t>
  </si>
  <si>
    <t>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</si>
</sst>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sqref="A1:J12"/>
    </sheetView>
  </sheetViews>
  <sheetFormatPr defaultRowHeight="15" x14ac:dyDescent="0.25"/>
  <cols>
    <col min="5" max="5" width="9" customWidth="1"/>
    <col min="6" max="6" width="2" bestFit="1" customWidth="1"/>
    <col min="8" max="8" width="9.140625" style="1"/>
    <col min="9" max="9" width="2" style="1" bestFit="1" customWidth="1"/>
    <col min="10" max="10" width="9.140625" style="1"/>
  </cols>
  <sheetData>
    <row r="1" spans="1:10" ht="17.25" thickBot="1" x14ac:dyDescent="0.35">
      <c r="A1" s="2"/>
      <c r="B1" s="3" t="s">
        <v>3</v>
      </c>
      <c r="C1" s="3" t="s">
        <v>4</v>
      </c>
      <c r="D1" s="3" t="s">
        <v>5</v>
      </c>
      <c r="E1" s="3"/>
      <c r="F1" s="3"/>
      <c r="G1" s="3"/>
      <c r="H1" s="3"/>
      <c r="I1" s="3"/>
      <c r="J1" s="3"/>
    </row>
    <row r="2" spans="1:10" ht="16.5" x14ac:dyDescent="0.3">
      <c r="A2" s="2" t="s">
        <v>0</v>
      </c>
      <c r="B2" s="4">
        <v>7</v>
      </c>
      <c r="C2" s="5">
        <v>1</v>
      </c>
      <c r="D2" s="6">
        <v>0</v>
      </c>
      <c r="E2" s="3">
        <f>SUM(B2:C2)</f>
        <v>8</v>
      </c>
      <c r="F2" s="3" t="s">
        <v>7</v>
      </c>
      <c r="G2" s="3">
        <v>5</v>
      </c>
      <c r="H2" s="3">
        <f>SUMPRODUCT(B2:C2, $B$12:$C$12)</f>
        <v>42000</v>
      </c>
      <c r="I2" s="3" t="s">
        <v>6</v>
      </c>
      <c r="J2" s="3">
        <v>50000</v>
      </c>
    </row>
    <row r="3" spans="1:10" ht="16.5" x14ac:dyDescent="0.3">
      <c r="A3" s="2" t="s">
        <v>1</v>
      </c>
      <c r="B3" s="7">
        <v>5</v>
      </c>
      <c r="C3" s="8">
        <v>0</v>
      </c>
      <c r="D3" s="9">
        <v>0</v>
      </c>
      <c r="E3" s="3">
        <f>SUM(B3:C3)</f>
        <v>5</v>
      </c>
      <c r="F3" s="3" t="s">
        <v>7</v>
      </c>
      <c r="G3" s="3">
        <v>5</v>
      </c>
      <c r="H3" s="3">
        <f>SUMPRODUCT(B3:C3, $B$12:$C$12)</f>
        <v>25000</v>
      </c>
      <c r="I3" s="3" t="s">
        <v>6</v>
      </c>
      <c r="J3" s="3">
        <v>75000</v>
      </c>
    </row>
    <row r="4" spans="1:10" ht="17.25" thickBot="1" x14ac:dyDescent="0.35">
      <c r="A4" s="2" t="s">
        <v>2</v>
      </c>
      <c r="B4" s="10">
        <v>3</v>
      </c>
      <c r="C4" s="11">
        <v>0</v>
      </c>
      <c r="D4" s="12">
        <v>2</v>
      </c>
      <c r="E4" s="3">
        <f>SUM(B4:D4)</f>
        <v>5</v>
      </c>
      <c r="F4" s="3" t="s">
        <v>7</v>
      </c>
      <c r="G4" s="3">
        <v>5</v>
      </c>
      <c r="H4" s="3"/>
      <c r="I4" s="3"/>
      <c r="J4" s="3"/>
    </row>
    <row r="5" spans="1:10" ht="17.25" thickBot="1" x14ac:dyDescent="0.35">
      <c r="A5" s="2"/>
      <c r="B5" s="3">
        <f>SUM(B2:B4)</f>
        <v>15</v>
      </c>
      <c r="C5" s="3">
        <f t="shared" ref="C5" si="0">SUM(C2:C4)</f>
        <v>1</v>
      </c>
      <c r="D5" s="3">
        <f>SUM(D4)</f>
        <v>2</v>
      </c>
      <c r="E5" s="13">
        <f>SUMPRODUCT(B5:D5,B11:D11)</f>
        <v>199000</v>
      </c>
      <c r="F5" s="3"/>
      <c r="G5" s="3"/>
      <c r="H5" s="3">
        <f>SUMPRODUCT(B5:D5,B12:D12)</f>
        <v>282000</v>
      </c>
      <c r="I5" s="3" t="s">
        <v>6</v>
      </c>
      <c r="J5" s="3">
        <v>282000</v>
      </c>
    </row>
    <row r="6" spans="1:10" ht="16.5" x14ac:dyDescent="0.3">
      <c r="A6" s="2"/>
      <c r="B6" s="3" t="s">
        <v>7</v>
      </c>
      <c r="C6" s="3" t="s">
        <v>7</v>
      </c>
      <c r="D6" s="3" t="s">
        <v>7</v>
      </c>
      <c r="E6" s="3"/>
      <c r="F6" s="3"/>
      <c r="G6" s="3"/>
      <c r="H6" s="3"/>
      <c r="I6" s="3"/>
      <c r="J6" s="3"/>
    </row>
    <row r="7" spans="1:10" ht="16.5" x14ac:dyDescent="0.3">
      <c r="A7" s="2"/>
      <c r="B7" s="3">
        <v>1</v>
      </c>
      <c r="C7" s="3">
        <v>1</v>
      </c>
      <c r="D7" s="3">
        <v>1</v>
      </c>
      <c r="E7" s="3"/>
      <c r="F7" s="3"/>
      <c r="G7" s="3"/>
      <c r="H7" s="3"/>
      <c r="I7" s="3"/>
      <c r="J7" s="3"/>
    </row>
    <row r="8" spans="1:10" ht="16.5" x14ac:dyDescent="0.3">
      <c r="A8" s="2"/>
      <c r="B8" s="3" t="s">
        <v>6</v>
      </c>
      <c r="C8" s="3" t="s">
        <v>6</v>
      </c>
      <c r="D8" s="3" t="s">
        <v>6</v>
      </c>
      <c r="E8" s="3"/>
      <c r="F8" s="3"/>
      <c r="G8" s="3"/>
      <c r="H8" s="3"/>
      <c r="I8" s="3"/>
      <c r="J8" s="3"/>
    </row>
    <row r="9" spans="1:10" ht="16.5" x14ac:dyDescent="0.3">
      <c r="A9" s="2"/>
      <c r="B9" s="3">
        <v>10</v>
      </c>
      <c r="C9" s="3">
        <v>6</v>
      </c>
      <c r="D9" s="3">
        <v>2</v>
      </c>
      <c r="E9" s="3"/>
      <c r="F9" s="3"/>
      <c r="G9" s="3"/>
      <c r="H9" s="3"/>
      <c r="I9" s="3"/>
      <c r="J9" s="3"/>
    </row>
    <row r="10" spans="1:10" ht="16.5" x14ac:dyDescent="0.3">
      <c r="A10" s="2"/>
      <c r="B10" s="3"/>
      <c r="C10" s="3"/>
      <c r="D10" s="3"/>
      <c r="E10" s="3"/>
      <c r="F10" s="3"/>
      <c r="G10" s="3"/>
      <c r="H10" s="3"/>
      <c r="I10" s="3"/>
      <c r="J10" s="3"/>
    </row>
    <row r="11" spans="1:10" ht="16.5" x14ac:dyDescent="0.3">
      <c r="A11" s="2"/>
      <c r="B11" s="3">
        <v>3000</v>
      </c>
      <c r="C11" s="3">
        <v>4000</v>
      </c>
      <c r="D11" s="3">
        <v>75000</v>
      </c>
      <c r="E11" s="3"/>
      <c r="F11" s="3"/>
      <c r="G11" s="3"/>
      <c r="H11" s="3"/>
      <c r="I11" s="3"/>
      <c r="J11" s="3"/>
    </row>
    <row r="12" spans="1:10" ht="16.5" x14ac:dyDescent="0.3">
      <c r="A12" s="2"/>
      <c r="B12" s="3">
        <v>5000</v>
      </c>
      <c r="C12" s="3">
        <v>7000</v>
      </c>
      <c r="D12" s="3">
        <v>100000</v>
      </c>
      <c r="E12" s="3"/>
      <c r="F12" s="3"/>
      <c r="G12" s="3"/>
      <c r="H12" s="3"/>
      <c r="I12" s="3"/>
      <c r="J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5" sqref="E15"/>
    </sheetView>
  </sheetViews>
  <sheetFormatPr defaultRowHeight="15" x14ac:dyDescent="0.25"/>
  <sheetData>
    <row r="1" spans="2:8" x14ac:dyDescent="0.25"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/>
      <c r="H1" s="1" t="s">
        <v>13</v>
      </c>
    </row>
    <row r="2" spans="2:8" x14ac:dyDescent="0.25">
      <c r="B2" s="1">
        <v>1</v>
      </c>
      <c r="C2" s="1">
        <v>1</v>
      </c>
      <c r="D2" s="1">
        <v>1</v>
      </c>
      <c r="E2" s="1">
        <v>1</v>
      </c>
      <c r="F2" s="1">
        <f>SUMPRODUCT(B2:E2,$B$8:$E$8)</f>
        <v>1000</v>
      </c>
      <c r="G2" s="14" t="s">
        <v>7</v>
      </c>
      <c r="H2" s="1">
        <v>1000</v>
      </c>
    </row>
    <row r="3" spans="2:8" x14ac:dyDescent="0.25">
      <c r="B3" s="1">
        <v>1</v>
      </c>
      <c r="C3" s="1">
        <v>1</v>
      </c>
      <c r="D3" s="1"/>
      <c r="E3" s="1"/>
      <c r="F3" s="1">
        <f t="shared" ref="F3:F7" si="0">SUMPRODUCT(B3:E3,$B$8:$E$8)</f>
        <v>600</v>
      </c>
      <c r="G3" s="14" t="s">
        <v>7</v>
      </c>
      <c r="H3" s="1">
        <v>400</v>
      </c>
    </row>
    <row r="4" spans="2:8" x14ac:dyDescent="0.25">
      <c r="B4" s="1"/>
      <c r="C4" s="1"/>
      <c r="D4" s="1">
        <v>1</v>
      </c>
      <c r="E4" s="1">
        <v>1</v>
      </c>
      <c r="F4" s="1">
        <f t="shared" si="0"/>
        <v>400</v>
      </c>
      <c r="G4" s="14" t="s">
        <v>7</v>
      </c>
      <c r="H4" s="1">
        <v>400</v>
      </c>
    </row>
    <row r="5" spans="2:8" x14ac:dyDescent="0.25">
      <c r="B5" s="1">
        <v>-0.4</v>
      </c>
      <c r="C5" s="1">
        <v>0.6</v>
      </c>
      <c r="D5" s="1"/>
      <c r="E5" s="1"/>
      <c r="F5" s="1">
        <f t="shared" si="0"/>
        <v>0</v>
      </c>
      <c r="G5" s="14" t="s">
        <v>7</v>
      </c>
      <c r="H5" s="1">
        <v>0</v>
      </c>
    </row>
    <row r="6" spans="2:8" ht="15.75" thickBot="1" x14ac:dyDescent="0.3">
      <c r="B6" s="1"/>
      <c r="C6" s="1"/>
      <c r="D6" s="1">
        <v>-0.6</v>
      </c>
      <c r="E6" s="1">
        <v>0.4</v>
      </c>
      <c r="F6" s="1">
        <f t="shared" si="0"/>
        <v>160</v>
      </c>
      <c r="G6" s="14" t="s">
        <v>7</v>
      </c>
      <c r="H6" s="1">
        <v>0</v>
      </c>
    </row>
    <row r="7" spans="2:8" ht="15.75" thickBot="1" x14ac:dyDescent="0.3">
      <c r="B7" s="1">
        <v>20</v>
      </c>
      <c r="C7" s="1">
        <v>25</v>
      </c>
      <c r="D7" s="1">
        <v>18</v>
      </c>
      <c r="E7" s="1">
        <v>20</v>
      </c>
      <c r="F7" s="16">
        <f t="shared" si="0"/>
        <v>21200</v>
      </c>
    </row>
    <row r="8" spans="2:8" ht="15.75" thickBot="1" x14ac:dyDescent="0.3">
      <c r="B8" s="17">
        <v>360</v>
      </c>
      <c r="C8" s="18">
        <v>240.00000000000003</v>
      </c>
      <c r="D8" s="18">
        <v>0</v>
      </c>
      <c r="E8" s="19">
        <v>400</v>
      </c>
    </row>
    <row r="9" spans="2:8" x14ac:dyDescent="0.25">
      <c r="F9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sqref="A1:L10"/>
    </sheetView>
  </sheetViews>
  <sheetFormatPr defaultRowHeight="15" x14ac:dyDescent="0.25"/>
  <cols>
    <col min="2" max="4" width="7" customWidth="1"/>
    <col min="5" max="5" width="12.7109375" customWidth="1"/>
    <col min="6" max="6" width="4.85546875" customWidth="1"/>
    <col min="7" max="7" width="7.85546875" customWidth="1"/>
    <col min="8" max="8" width="2" customWidth="1"/>
    <col min="9" max="10" width="8.28515625" customWidth="1"/>
    <col min="11" max="11" width="4.85546875" customWidth="1"/>
  </cols>
  <sheetData>
    <row r="1" spans="1:12" ht="45.75" customHeight="1" x14ac:dyDescent="0.25">
      <c r="A1" s="1"/>
      <c r="B1" s="1" t="s">
        <v>15</v>
      </c>
      <c r="C1" s="1" t="s">
        <v>14</v>
      </c>
      <c r="D1" s="1" t="s">
        <v>16</v>
      </c>
      <c r="E1" s="20" t="s">
        <v>20</v>
      </c>
      <c r="F1" s="1"/>
      <c r="G1" s="1"/>
      <c r="H1" s="1"/>
      <c r="I1" s="20" t="s">
        <v>18</v>
      </c>
      <c r="J1" s="20" t="s">
        <v>19</v>
      </c>
      <c r="K1" s="1"/>
      <c r="L1" s="1"/>
    </row>
    <row r="2" spans="1:12" x14ac:dyDescent="0.25">
      <c r="A2" s="1">
        <v>1</v>
      </c>
      <c r="B2" s="1">
        <v>8</v>
      </c>
      <c r="C2" s="1">
        <v>7.9999999999999991</v>
      </c>
      <c r="D2" s="1">
        <v>4.0000000000000053</v>
      </c>
      <c r="E2" s="1">
        <f>SUM(B2:D2)</f>
        <v>20.000000000000007</v>
      </c>
      <c r="F2" s="1" t="s">
        <v>17</v>
      </c>
      <c r="G2" s="1">
        <v>20</v>
      </c>
      <c r="H2" s="1"/>
      <c r="I2" s="1">
        <f>C2</f>
        <v>7.9999999999999991</v>
      </c>
      <c r="J2" s="1">
        <f>B2</f>
        <v>8</v>
      </c>
      <c r="K2" s="14" t="s">
        <v>6</v>
      </c>
      <c r="L2" s="1">
        <v>8</v>
      </c>
    </row>
    <row r="3" spans="1:12" x14ac:dyDescent="0.25">
      <c r="A3" s="1">
        <v>2</v>
      </c>
      <c r="B3" s="1">
        <v>0</v>
      </c>
      <c r="C3" s="1">
        <v>0</v>
      </c>
      <c r="D3" s="1">
        <v>4.030000000000002</v>
      </c>
      <c r="E3" s="1">
        <f>SUM(B3:D3)-1.0075*D2</f>
        <v>0</v>
      </c>
      <c r="F3" s="1" t="s">
        <v>17</v>
      </c>
      <c r="G3" s="1">
        <v>0</v>
      </c>
      <c r="H3" s="1"/>
      <c r="I3" s="1">
        <f>C2+C3</f>
        <v>7.9999999999999991</v>
      </c>
      <c r="J3" s="1">
        <f>B2+B3</f>
        <v>8</v>
      </c>
      <c r="K3" s="14" t="s">
        <v>6</v>
      </c>
      <c r="L3" s="1">
        <v>8</v>
      </c>
    </row>
    <row r="4" spans="1:12" x14ac:dyDescent="0.25">
      <c r="A4" s="1">
        <v>3</v>
      </c>
      <c r="B4" s="1">
        <v>0</v>
      </c>
      <c r="C4" s="21">
        <v>5.1086139228413883</v>
      </c>
      <c r="D4" s="21">
        <v>7.1116110771586154</v>
      </c>
      <c r="E4" s="1">
        <f>SUM(B4:D4)-1.0075*D3-1.02*C2</f>
        <v>0</v>
      </c>
      <c r="F4" s="1" t="s">
        <v>17</v>
      </c>
      <c r="G4" s="1">
        <v>0</v>
      </c>
      <c r="H4" s="1"/>
      <c r="I4" s="21">
        <f>C3+C4</f>
        <v>5.1086139228413883</v>
      </c>
      <c r="J4" s="1">
        <f>B2+B3+B4</f>
        <v>8</v>
      </c>
      <c r="K4" s="14" t="s">
        <v>6</v>
      </c>
      <c r="L4" s="1">
        <v>8</v>
      </c>
    </row>
    <row r="5" spans="1:12" x14ac:dyDescent="0.25">
      <c r="A5" s="1">
        <v>4</v>
      </c>
      <c r="B5" s="1">
        <v>8</v>
      </c>
      <c r="C5" s="21">
        <v>2.8913860771586108</v>
      </c>
      <c r="D5" s="21">
        <v>4.7535620830786964</v>
      </c>
      <c r="E5" s="1">
        <f>SUM(B5:D5)-1.0075*D4-1.02*C3-1.06*B2</f>
        <v>0</v>
      </c>
      <c r="F5" s="1" t="s">
        <v>17</v>
      </c>
      <c r="G5" s="1">
        <v>0</v>
      </c>
      <c r="H5" s="1"/>
      <c r="I5" s="1">
        <f>C4+C5</f>
        <v>7.9999999999999991</v>
      </c>
      <c r="J5" s="1">
        <f>B3+B4+B5</f>
        <v>8</v>
      </c>
      <c r="K5" s="14" t="s">
        <v>6</v>
      </c>
      <c r="L5" s="1">
        <v>8</v>
      </c>
    </row>
    <row r="6" spans="1:12" x14ac:dyDescent="0.25">
      <c r="A6" s="1">
        <v>5</v>
      </c>
      <c r="B6" s="1"/>
      <c r="C6" s="1"/>
      <c r="D6" s="1"/>
      <c r="E6" s="1">
        <f>1.0075*D5+1.02*C4+1.06*B3</f>
        <v>10.000000000000004</v>
      </c>
      <c r="F6" s="14" t="s">
        <v>7</v>
      </c>
      <c r="G6" s="1">
        <v>10</v>
      </c>
      <c r="H6" s="1"/>
      <c r="I6" s="1"/>
      <c r="J6" s="1"/>
      <c r="K6" s="1"/>
      <c r="L6" s="1"/>
    </row>
    <row r="7" spans="1:12" ht="15.75" thickBot="1" x14ac:dyDescent="0.3">
      <c r="A7" s="1"/>
      <c r="B7" s="1">
        <f>SUM(B2:B5)</f>
        <v>16</v>
      </c>
      <c r="C7" s="1">
        <f>SUM(C2:C5)</f>
        <v>15.999999999999998</v>
      </c>
      <c r="D7" s="1">
        <f>SUM(D2:D5)</f>
        <v>19.89517316023732</v>
      </c>
      <c r="E7" s="1"/>
      <c r="F7" s="1"/>
      <c r="G7" s="1"/>
    </row>
    <row r="8" spans="1:12" ht="15.75" thickBot="1" x14ac:dyDescent="0.3">
      <c r="A8" s="1"/>
      <c r="B8" s="1"/>
      <c r="C8" s="1"/>
      <c r="D8" s="1"/>
      <c r="E8" s="22">
        <f>SUMPRODUCT(B7:D7, B10:D10)</f>
        <v>1.4292137987017797</v>
      </c>
      <c r="F8" s="1"/>
      <c r="G8" s="1"/>
    </row>
    <row r="9" spans="1:12" x14ac:dyDescent="0.25">
      <c r="A9" s="1"/>
      <c r="B9" s="1"/>
      <c r="C9" s="1"/>
      <c r="D9" s="1"/>
      <c r="E9" s="1"/>
      <c r="F9" s="1"/>
      <c r="G9" s="1"/>
    </row>
    <row r="10" spans="1:12" x14ac:dyDescent="0.25">
      <c r="A10" s="1" t="s">
        <v>21</v>
      </c>
      <c r="B10" s="1">
        <v>0.06</v>
      </c>
      <c r="C10" s="1">
        <v>0.02</v>
      </c>
      <c r="D10" s="1">
        <v>7.4999999999999997E-3</v>
      </c>
      <c r="E10" s="1"/>
      <c r="F10" s="1"/>
      <c r="G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Ch41</vt:lpstr>
      <vt:lpstr>Ch42</vt:lpstr>
      <vt:lpstr>Ch43</vt:lpstr>
    </vt:vector>
  </TitlesOfParts>
  <Company>CSU, Northridge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2013-07-17T21:05:21Z</dcterms:created>
  <dcterms:modified xsi:type="dcterms:W3CDTF">2013-07-18T03:39:23Z</dcterms:modified>
</cp:coreProperties>
</file>