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2020\"/>
    </mc:Choice>
  </mc:AlternateContent>
  <xr:revisionPtr revIDLastSave="0" documentId="8_{813D00C5-9CEB-437D-A8EB-E080860DE4C9}" xr6:coauthVersionLast="47" xr6:coauthVersionMax="47" xr10:uidLastSave="{00000000-0000-0000-0000-000000000000}"/>
  <bookViews>
    <workbookView xWindow="30" yWindow="975" windowWidth="28770" windowHeight="15225" xr2:uid="{00000000-000D-0000-FFFF-FFFF00000000}"/>
  </bookViews>
  <sheets>
    <sheet name="ForecastOnX.ActualOnY" sheetId="47" r:id="rId1"/>
  </sheets>
  <definedNames>
    <definedName name="Page1">#REF!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47" l="1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6" i="47"/>
  <c r="I3" i="47" l="1"/>
  <c r="I1" i="47"/>
  <c r="I2" i="47"/>
  <c r="I8" i="47" l="1"/>
  <c r="I6" i="47" s="1"/>
  <c r="C2" i="47" l="1"/>
  <c r="C1" i="47"/>
  <c r="F35" i="47"/>
  <c r="D34" i="47"/>
  <c r="E34" i="47" s="1"/>
  <c r="F33" i="47"/>
  <c r="D32" i="47"/>
  <c r="E32" i="47" s="1"/>
  <c r="F31" i="47"/>
  <c r="D30" i="47"/>
  <c r="E30" i="47" s="1"/>
  <c r="F29" i="47"/>
  <c r="F28" i="47"/>
  <c r="F27" i="47"/>
  <c r="D26" i="47"/>
  <c r="E26" i="47" s="1"/>
  <c r="F25" i="47"/>
  <c r="F24" i="47"/>
  <c r="F23" i="47"/>
  <c r="F22" i="47"/>
  <c r="F21" i="47"/>
  <c r="F20" i="47"/>
  <c r="F19" i="47"/>
  <c r="D18" i="47"/>
  <c r="E18" i="47" s="1"/>
  <c r="F17" i="47"/>
  <c r="F16" i="47"/>
  <c r="F15" i="47"/>
  <c r="D14" i="47"/>
  <c r="E14" i="47" s="1"/>
  <c r="F13" i="47"/>
  <c r="F12" i="47"/>
  <c r="F11" i="47"/>
  <c r="D10" i="47"/>
  <c r="E10" i="47" s="1"/>
  <c r="F9" i="47"/>
  <c r="F8" i="47"/>
  <c r="F7" i="47"/>
  <c r="C3" i="47" l="1"/>
  <c r="D12" i="47"/>
  <c r="E12" i="47" s="1"/>
  <c r="F18" i="47"/>
  <c r="D13" i="47"/>
  <c r="E13" i="47" s="1"/>
  <c r="D31" i="47"/>
  <c r="E31" i="47" s="1"/>
  <c r="D28" i="47"/>
  <c r="E28" i="47" s="1"/>
  <c r="D20" i="47"/>
  <c r="E20" i="47" s="1"/>
  <c r="B1" i="47"/>
  <c r="D15" i="47"/>
  <c r="E15" i="47" s="1"/>
  <c r="D29" i="47"/>
  <c r="E29" i="47" s="1"/>
  <c r="F34" i="47"/>
  <c r="D7" i="47"/>
  <c r="E7" i="47" s="1"/>
  <c r="D21" i="47"/>
  <c r="E21" i="47" s="1"/>
  <c r="F26" i="47"/>
  <c r="F10" i="47"/>
  <c r="D23" i="47"/>
  <c r="E23" i="47" s="1"/>
  <c r="D16" i="47"/>
  <c r="E16" i="47" s="1"/>
  <c r="D24" i="47"/>
  <c r="E24" i="47" s="1"/>
  <c r="D8" i="47"/>
  <c r="E8" i="47" s="1"/>
  <c r="B2" i="47"/>
  <c r="D11" i="47"/>
  <c r="E11" i="47" s="1"/>
  <c r="D35" i="47"/>
  <c r="E35" i="47" s="1"/>
  <c r="D6" i="47"/>
  <c r="E6" i="47" s="1"/>
  <c r="D22" i="47"/>
  <c r="E22" i="47" s="1"/>
  <c r="F6" i="47"/>
  <c r="D9" i="47"/>
  <c r="E9" i="47" s="1"/>
  <c r="F14" i="47"/>
  <c r="D17" i="47"/>
  <c r="E17" i="47" s="1"/>
  <c r="D25" i="47"/>
  <c r="E25" i="47" s="1"/>
  <c r="F30" i="47"/>
  <c r="D33" i="47"/>
  <c r="E33" i="47" s="1"/>
  <c r="D19" i="47"/>
  <c r="E19" i="47" s="1"/>
  <c r="D27" i="47"/>
  <c r="E27" i="47" s="1"/>
  <c r="F32" i="47"/>
  <c r="E2" i="47" l="1"/>
  <c r="E1" i="47"/>
  <c r="D1" i="47"/>
  <c r="B3" i="47"/>
  <c r="F1" i="47"/>
  <c r="I4" i="47" s="1"/>
  <c r="F2" i="47"/>
  <c r="I5" i="47" s="1"/>
  <c r="D2" i="47"/>
  <c r="E3" i="47" l="1"/>
  <c r="D3" i="47"/>
  <c r="F3" i="47"/>
</calcChain>
</file>

<file path=xl/sharedStrings.xml><?xml version="1.0" encoding="utf-8"?>
<sst xmlns="http://schemas.openxmlformats.org/spreadsheetml/2006/main" count="46" uniqueCount="45">
  <si>
    <t>StdDev</t>
  </si>
  <si>
    <t>CV</t>
  </si>
  <si>
    <t>Average</t>
  </si>
  <si>
    <t>Actual</t>
  </si>
  <si>
    <t>Forecast</t>
  </si>
  <si>
    <t>Product-1</t>
  </si>
  <si>
    <t>Product-2</t>
  </si>
  <si>
    <t>Product-3</t>
  </si>
  <si>
    <t>Product-4</t>
  </si>
  <si>
    <t>Product-5</t>
  </si>
  <si>
    <t>Product-6</t>
  </si>
  <si>
    <t>Product-7</t>
  </si>
  <si>
    <t>Product-8</t>
  </si>
  <si>
    <t>Product-9</t>
  </si>
  <si>
    <t>Product-10</t>
  </si>
  <si>
    <t>Product-11</t>
  </si>
  <si>
    <t>Product-12</t>
  </si>
  <si>
    <t>Product-13</t>
  </si>
  <si>
    <t>Product-14</t>
  </si>
  <si>
    <t>Product-15</t>
  </si>
  <si>
    <t>Product-16</t>
  </si>
  <si>
    <t>Product-17</t>
  </si>
  <si>
    <t>Product-18</t>
  </si>
  <si>
    <t>Product-19</t>
  </si>
  <si>
    <t>Product-20</t>
  </si>
  <si>
    <t>Product-21</t>
  </si>
  <si>
    <t>Product-22</t>
  </si>
  <si>
    <t>Product-23</t>
  </si>
  <si>
    <t>Product-24</t>
  </si>
  <si>
    <t>Product-25</t>
  </si>
  <si>
    <t>Product-26</t>
  </si>
  <si>
    <t>Product-27</t>
  </si>
  <si>
    <t>Product-28</t>
  </si>
  <si>
    <t>Product-29</t>
  </si>
  <si>
    <t>Product-30</t>
  </si>
  <si>
    <t>A/F</t>
  </si>
  <si>
    <t>A-F</t>
  </si>
  <si>
    <t>|A-F|</t>
  </si>
  <si>
    <t>STDA/F =</t>
  </si>
  <si>
    <t>AveA/F =</t>
  </si>
  <si>
    <t>StdErr =</t>
  </si>
  <si>
    <t>b1 =</t>
  </si>
  <si>
    <t>b0 =</t>
  </si>
  <si>
    <t>Then Actual =</t>
  </si>
  <si>
    <t>If Forecast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</si>
</sst>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/>
    <xf numFmtId="2" fontId="3" fillId="0" borderId="7" xfId="0" applyNumberFormat="1" applyFont="1" applyBorder="1"/>
    <xf numFmtId="2" fontId="3" fillId="0" borderId="2" xfId="0" applyNumberFormat="1" applyFont="1" applyBorder="1"/>
    <xf numFmtId="0" fontId="3" fillId="0" borderId="3" xfId="0" applyFont="1" applyBorder="1"/>
    <xf numFmtId="2" fontId="3" fillId="0" borderId="4" xfId="0" applyNumberFormat="1" applyFont="1" applyBorder="1"/>
    <xf numFmtId="0" fontId="3" fillId="0" borderId="5" xfId="0" applyFont="1" applyBorder="1"/>
    <xf numFmtId="2" fontId="3" fillId="0" borderId="8" xfId="0" applyNumberFormat="1" applyFont="1" applyBorder="1"/>
    <xf numFmtId="2" fontId="3" fillId="0" borderId="6" xfId="0" applyNumberFormat="1" applyFont="1" applyBorder="1"/>
    <xf numFmtId="1" fontId="3" fillId="0" borderId="0" xfId="0" applyNumberFormat="1" applyFont="1"/>
  </cellXfs>
  <cellStyles count="6">
    <cellStyle name="Normal" xfId="0" builtinId="0"/>
    <cellStyle name="Normal 2" xfId="2" xr:uid="{00000000-0005-0000-0000-000001000000}"/>
    <cellStyle name="Normal 2 2" xfId="1" xr:uid="{00000000-0005-0000-0000-000002000000}"/>
    <cellStyle name="Normal 3" xfId="5" xr:uid="{1A734CB0-5FFF-444E-B4BE-CACFAE36FC1E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AF0000"/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ForecastOnX.ActualOnY!$L$6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ForecastOnX.ActualOnY!$C$6:$C$35</c:f>
              <c:numCache>
                <c:formatCode>General</c:formatCode>
                <c:ptCount val="30"/>
                <c:pt idx="0">
                  <c:v>100</c:v>
                </c:pt>
                <c:pt idx="1">
                  <c:v>135</c:v>
                </c:pt>
                <c:pt idx="2">
                  <c:v>157</c:v>
                </c:pt>
                <c:pt idx="3">
                  <c:v>167</c:v>
                </c:pt>
                <c:pt idx="4">
                  <c:v>169</c:v>
                </c:pt>
                <c:pt idx="5">
                  <c:v>173</c:v>
                </c:pt>
                <c:pt idx="6">
                  <c:v>195</c:v>
                </c:pt>
                <c:pt idx="7">
                  <c:v>208</c:v>
                </c:pt>
                <c:pt idx="8">
                  <c:v>235</c:v>
                </c:pt>
                <c:pt idx="9">
                  <c:v>241</c:v>
                </c:pt>
                <c:pt idx="10">
                  <c:v>262</c:v>
                </c:pt>
                <c:pt idx="11">
                  <c:v>328</c:v>
                </c:pt>
                <c:pt idx="12">
                  <c:v>341</c:v>
                </c:pt>
                <c:pt idx="13">
                  <c:v>367</c:v>
                </c:pt>
                <c:pt idx="14">
                  <c:v>390</c:v>
                </c:pt>
                <c:pt idx="15">
                  <c:v>425</c:v>
                </c:pt>
                <c:pt idx="16">
                  <c:v>500</c:v>
                </c:pt>
                <c:pt idx="17">
                  <c:v>538</c:v>
                </c:pt>
                <c:pt idx="18">
                  <c:v>558</c:v>
                </c:pt>
                <c:pt idx="19">
                  <c:v>561</c:v>
                </c:pt>
                <c:pt idx="20">
                  <c:v>751</c:v>
                </c:pt>
                <c:pt idx="21">
                  <c:v>845</c:v>
                </c:pt>
                <c:pt idx="22">
                  <c:v>910</c:v>
                </c:pt>
                <c:pt idx="23">
                  <c:v>1409</c:v>
                </c:pt>
                <c:pt idx="24">
                  <c:v>1818</c:v>
                </c:pt>
                <c:pt idx="25">
                  <c:v>1880</c:v>
                </c:pt>
                <c:pt idx="26">
                  <c:v>1895</c:v>
                </c:pt>
                <c:pt idx="27">
                  <c:v>2108</c:v>
                </c:pt>
                <c:pt idx="28">
                  <c:v>2601</c:v>
                </c:pt>
                <c:pt idx="29">
                  <c:v>2879</c:v>
                </c:pt>
              </c:numCache>
            </c:numRef>
          </c:xVal>
          <c:yVal>
            <c:numRef>
              <c:f>ForecastOnX.ActualOnY!$B$6:$B$35</c:f>
              <c:numCache>
                <c:formatCode>General</c:formatCode>
                <c:ptCount val="30"/>
                <c:pt idx="0">
                  <c:v>135</c:v>
                </c:pt>
                <c:pt idx="1">
                  <c:v>74</c:v>
                </c:pt>
                <c:pt idx="2">
                  <c:v>175</c:v>
                </c:pt>
                <c:pt idx="3">
                  <c:v>159</c:v>
                </c:pt>
                <c:pt idx="4">
                  <c:v>218</c:v>
                </c:pt>
                <c:pt idx="5">
                  <c:v>248</c:v>
                </c:pt>
                <c:pt idx="6">
                  <c:v>110</c:v>
                </c:pt>
                <c:pt idx="7">
                  <c:v>206</c:v>
                </c:pt>
                <c:pt idx="8">
                  <c:v>130</c:v>
                </c:pt>
                <c:pt idx="9">
                  <c:v>328</c:v>
                </c:pt>
                <c:pt idx="10">
                  <c:v>176</c:v>
                </c:pt>
                <c:pt idx="11">
                  <c:v>169</c:v>
                </c:pt>
                <c:pt idx="12">
                  <c:v>490</c:v>
                </c:pt>
                <c:pt idx="13">
                  <c:v>271</c:v>
                </c:pt>
                <c:pt idx="14">
                  <c:v>445</c:v>
                </c:pt>
                <c:pt idx="15">
                  <c:v>250</c:v>
                </c:pt>
                <c:pt idx="16">
                  <c:v>293</c:v>
                </c:pt>
                <c:pt idx="17">
                  <c:v>492</c:v>
                </c:pt>
                <c:pt idx="18">
                  <c:v>600</c:v>
                </c:pt>
                <c:pt idx="19">
                  <c:v>838</c:v>
                </c:pt>
                <c:pt idx="20">
                  <c:v>858</c:v>
                </c:pt>
                <c:pt idx="21">
                  <c:v>1039</c:v>
                </c:pt>
                <c:pt idx="22">
                  <c:v>1048</c:v>
                </c:pt>
                <c:pt idx="23">
                  <c:v>2075</c:v>
                </c:pt>
                <c:pt idx="24">
                  <c:v>1672</c:v>
                </c:pt>
                <c:pt idx="25">
                  <c:v>1808</c:v>
                </c:pt>
                <c:pt idx="26">
                  <c:v>2110</c:v>
                </c:pt>
                <c:pt idx="27">
                  <c:v>2983</c:v>
                </c:pt>
                <c:pt idx="28">
                  <c:v>2142</c:v>
                </c:pt>
                <c:pt idx="29">
                  <c:v>2033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B8-45C2-BBBB-EB77B3D8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161839"/>
        <c:axId val="1871078255"/>
      </c:scatterChart>
      <c:scatterChart>
        <c:scatterStyle val="smoothMarker"/>
        <c:varyColors val="0"/>
        <c:ser>
          <c:idx val="1"/>
          <c:order val="1"/>
          <c:tx>
            <c:strRef>
              <c:f>ForecastOnX.ActualOnY!$B$5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rgbClr val="AF0000"/>
              </a:solidFill>
              <a:round/>
            </a:ln>
            <a:effectLst/>
          </c:spPr>
          <c:marker>
            <c:symbol val="none"/>
          </c:marker>
          <c:xVal>
            <c:numRef>
              <c:f>ForecastOnX.ActualOnY!$B$6:$B$35</c:f>
              <c:numCache>
                <c:formatCode>General</c:formatCode>
                <c:ptCount val="30"/>
                <c:pt idx="0">
                  <c:v>135</c:v>
                </c:pt>
                <c:pt idx="1">
                  <c:v>74</c:v>
                </c:pt>
                <c:pt idx="2">
                  <c:v>175</c:v>
                </c:pt>
                <c:pt idx="3">
                  <c:v>159</c:v>
                </c:pt>
                <c:pt idx="4">
                  <c:v>218</c:v>
                </c:pt>
                <c:pt idx="5">
                  <c:v>248</c:v>
                </c:pt>
                <c:pt idx="6">
                  <c:v>110</c:v>
                </c:pt>
                <c:pt idx="7">
                  <c:v>206</c:v>
                </c:pt>
                <c:pt idx="8">
                  <c:v>130</c:v>
                </c:pt>
                <c:pt idx="9">
                  <c:v>328</c:v>
                </c:pt>
                <c:pt idx="10">
                  <c:v>176</c:v>
                </c:pt>
                <c:pt idx="11">
                  <c:v>169</c:v>
                </c:pt>
                <c:pt idx="12">
                  <c:v>490</c:v>
                </c:pt>
                <c:pt idx="13">
                  <c:v>271</c:v>
                </c:pt>
                <c:pt idx="14">
                  <c:v>445</c:v>
                </c:pt>
                <c:pt idx="15">
                  <c:v>250</c:v>
                </c:pt>
                <c:pt idx="16">
                  <c:v>293</c:v>
                </c:pt>
                <c:pt idx="17">
                  <c:v>492</c:v>
                </c:pt>
                <c:pt idx="18">
                  <c:v>600</c:v>
                </c:pt>
                <c:pt idx="19">
                  <c:v>838</c:v>
                </c:pt>
                <c:pt idx="20">
                  <c:v>858</c:v>
                </c:pt>
                <c:pt idx="21">
                  <c:v>1039</c:v>
                </c:pt>
                <c:pt idx="22">
                  <c:v>1048</c:v>
                </c:pt>
                <c:pt idx="23">
                  <c:v>2075</c:v>
                </c:pt>
                <c:pt idx="24">
                  <c:v>1672</c:v>
                </c:pt>
                <c:pt idx="25">
                  <c:v>1808</c:v>
                </c:pt>
                <c:pt idx="26">
                  <c:v>2110</c:v>
                </c:pt>
                <c:pt idx="27">
                  <c:v>2983</c:v>
                </c:pt>
                <c:pt idx="28">
                  <c:v>2142</c:v>
                </c:pt>
                <c:pt idx="29">
                  <c:v>2033</c:v>
                </c:pt>
              </c:numCache>
            </c:numRef>
          </c:xVal>
          <c:yVal>
            <c:numRef>
              <c:f>ForecastOnX.ActualOnY!$B$6:$B$35</c:f>
              <c:numCache>
                <c:formatCode>General</c:formatCode>
                <c:ptCount val="30"/>
                <c:pt idx="0">
                  <c:v>135</c:v>
                </c:pt>
                <c:pt idx="1">
                  <c:v>74</c:v>
                </c:pt>
                <c:pt idx="2">
                  <c:v>175</c:v>
                </c:pt>
                <c:pt idx="3">
                  <c:v>159</c:v>
                </c:pt>
                <c:pt idx="4">
                  <c:v>218</c:v>
                </c:pt>
                <c:pt idx="5">
                  <c:v>248</c:v>
                </c:pt>
                <c:pt idx="6">
                  <c:v>110</c:v>
                </c:pt>
                <c:pt idx="7">
                  <c:v>206</c:v>
                </c:pt>
                <c:pt idx="8">
                  <c:v>130</c:v>
                </c:pt>
                <c:pt idx="9">
                  <c:v>328</c:v>
                </c:pt>
                <c:pt idx="10">
                  <c:v>176</c:v>
                </c:pt>
                <c:pt idx="11">
                  <c:v>169</c:v>
                </c:pt>
                <c:pt idx="12">
                  <c:v>490</c:v>
                </c:pt>
                <c:pt idx="13">
                  <c:v>271</c:v>
                </c:pt>
                <c:pt idx="14">
                  <c:v>445</c:v>
                </c:pt>
                <c:pt idx="15">
                  <c:v>250</c:v>
                </c:pt>
                <c:pt idx="16">
                  <c:v>293</c:v>
                </c:pt>
                <c:pt idx="17">
                  <c:v>492</c:v>
                </c:pt>
                <c:pt idx="18">
                  <c:v>600</c:v>
                </c:pt>
                <c:pt idx="19">
                  <c:v>838</c:v>
                </c:pt>
                <c:pt idx="20">
                  <c:v>858</c:v>
                </c:pt>
                <c:pt idx="21">
                  <c:v>1039</c:v>
                </c:pt>
                <c:pt idx="22">
                  <c:v>1048</c:v>
                </c:pt>
                <c:pt idx="23">
                  <c:v>2075</c:v>
                </c:pt>
                <c:pt idx="24">
                  <c:v>1672</c:v>
                </c:pt>
                <c:pt idx="25">
                  <c:v>1808</c:v>
                </c:pt>
                <c:pt idx="26">
                  <c:v>2110</c:v>
                </c:pt>
                <c:pt idx="27">
                  <c:v>2983</c:v>
                </c:pt>
                <c:pt idx="28">
                  <c:v>2142</c:v>
                </c:pt>
                <c:pt idx="29">
                  <c:v>2033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B8-45C2-BBBB-EB77B3D8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161839"/>
        <c:axId val="1871078255"/>
      </c:scatterChart>
      <c:valAx>
        <c:axId val="202616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71078255"/>
        <c:crosses val="autoZero"/>
        <c:crossBetween val="midCat"/>
      </c:valAx>
      <c:valAx>
        <c:axId val="187107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02616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47625</xdr:rowOff>
    </xdr:from>
    <xdr:to>
      <xdr:col>16</xdr:col>
      <xdr:colOff>466725</xdr:colOff>
      <xdr:row>12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06DE4-727A-405C-9FB3-E549499A1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5C188-C382-4D15-ADD0-050307008EB1}">
  <dimension ref="A1:M35"/>
  <sheetViews>
    <sheetView tabSelected="1" workbookViewId="0">
      <selection activeCell="M18" sqref="M18"/>
    </sheetView>
  </sheetViews>
  <sheetFormatPr defaultRowHeight="16.5" x14ac:dyDescent="0.3"/>
  <cols>
    <col min="1" max="1" width="11.5703125" style="1" bestFit="1" customWidth="1"/>
    <col min="2" max="2" width="11.5703125" style="1" customWidth="1"/>
    <col min="3" max="3" width="8.7109375" style="1" customWidth="1"/>
    <col min="4" max="5" width="9.5703125" style="1" customWidth="1"/>
    <col min="6" max="6" width="7.140625" style="1" customWidth="1"/>
    <col min="7" max="7" width="9.140625" style="1"/>
    <col min="8" max="8" width="16" style="1" bestFit="1" customWidth="1"/>
    <col min="9" max="9" width="14.7109375" style="1" bestFit="1" customWidth="1"/>
    <col min="10" max="16384" width="9.140625" style="1"/>
  </cols>
  <sheetData>
    <row r="1" spans="1:13" x14ac:dyDescent="0.3">
      <c r="A1" s="3" t="s">
        <v>2</v>
      </c>
      <c r="B1" s="4">
        <f ca="1">AVERAGE(B6:B35)</f>
        <v>785.83333333333337</v>
      </c>
      <c r="C1" s="4">
        <f>AVERAGE(C6:C35)</f>
        <v>771.5333333333333</v>
      </c>
      <c r="D1" s="4">
        <f ca="1">AVERAGE(D6:D35)</f>
        <v>-14.3</v>
      </c>
      <c r="E1" s="4">
        <f ca="1">AVERAGE(E6:E35)</f>
        <v>184.5</v>
      </c>
      <c r="F1" s="5">
        <f ca="1">AVERAGE(F6:F35)</f>
        <v>1.1121316083739643</v>
      </c>
      <c r="H1" s="1" t="s">
        <v>42</v>
      </c>
      <c r="I1" s="1">
        <f ca="1">INTERCEPT(B6:B35,C6:C35)</f>
        <v>50.53851886006953</v>
      </c>
    </row>
    <row r="2" spans="1:13" x14ac:dyDescent="0.3">
      <c r="A2" s="6" t="s">
        <v>0</v>
      </c>
      <c r="B2" s="2">
        <f ca="1">_xlfn.STDEV.S(B6:B35)</f>
        <v>814.12314087350887</v>
      </c>
      <c r="C2" s="2">
        <f>_xlfn.STDEV.S(C6:C35)</f>
        <v>796.99546718450267</v>
      </c>
      <c r="D2" s="2">
        <f ca="1">_xlfn.STDEV.S(D6:D35)</f>
        <v>295.40634200462205</v>
      </c>
      <c r="E2" s="2">
        <f ca="1">_xlfn.STDEV.S(E6:E35)</f>
        <v>228.60970353798226</v>
      </c>
      <c r="F2" s="7">
        <f ca="1">_xlfn.STDEV.S(F6:F35)</f>
        <v>0.40722808466283</v>
      </c>
      <c r="H2" s="1" t="s">
        <v>41</v>
      </c>
      <c r="I2" s="1">
        <f ca="1">SLOPE(B6:B35,C6:C35)</f>
        <v>0.95303052078967931</v>
      </c>
    </row>
    <row r="3" spans="1:13" ht="17.25" thickBot="1" x14ac:dyDescent="0.35">
      <c r="A3" s="8" t="s">
        <v>1</v>
      </c>
      <c r="B3" s="9">
        <f ca="1">B2/B1</f>
        <v>1.0359997550882403</v>
      </c>
      <c r="C3" s="9">
        <f>C2/C1</f>
        <v>1.0330019880556072</v>
      </c>
      <c r="D3" s="9">
        <f t="shared" ref="D3:F3" ca="1" si="0">D2/D1</f>
        <v>-20.657786154169372</v>
      </c>
      <c r="E3" s="9">
        <f t="shared" ref="E3" ca="1" si="1">E2/E1</f>
        <v>1.2390769839457032</v>
      </c>
      <c r="F3" s="10">
        <f t="shared" ca="1" si="0"/>
        <v>0.36616896920880959</v>
      </c>
      <c r="H3" s="1" t="s">
        <v>40</v>
      </c>
      <c r="I3" s="11">
        <f ca="1">STEYX(B6:B35,C6:C35)</f>
        <v>298.21154227748809</v>
      </c>
    </row>
    <row r="4" spans="1:13" x14ac:dyDescent="0.3">
      <c r="H4" s="1" t="s">
        <v>39</v>
      </c>
      <c r="I4" s="2">
        <f ca="1">F1</f>
        <v>1.1121316083739643</v>
      </c>
    </row>
    <row r="5" spans="1:13" x14ac:dyDescent="0.3">
      <c r="B5" s="1" t="s">
        <v>4</v>
      </c>
      <c r="C5" s="1" t="s">
        <v>3</v>
      </c>
      <c r="D5" s="1" t="s">
        <v>36</v>
      </c>
      <c r="E5" s="1" t="s">
        <v>37</v>
      </c>
      <c r="F5" s="1" t="s">
        <v>35</v>
      </c>
      <c r="H5" s="1" t="s">
        <v>38</v>
      </c>
      <c r="I5" s="2">
        <f ca="1">F2</f>
        <v>0.40722808466283</v>
      </c>
    </row>
    <row r="6" spans="1:13" x14ac:dyDescent="0.3">
      <c r="A6" s="1" t="s">
        <v>5</v>
      </c>
      <c r="B6" s="1">
        <f ca="1">ROUND($C6*(1+(0.5-RAND())),0)</f>
        <v>135</v>
      </c>
      <c r="C6" s="1">
        <v>100</v>
      </c>
      <c r="D6" s="1">
        <f ca="1">C6-B6</f>
        <v>-35</v>
      </c>
      <c r="E6" s="1">
        <f ca="1">ABS(D6)</f>
        <v>35</v>
      </c>
      <c r="F6" s="2">
        <f ca="1">C6/B6</f>
        <v>0.7407407407407407</v>
      </c>
      <c r="H6" s="1" t="s">
        <v>4</v>
      </c>
      <c r="I6" s="1" t="str">
        <f ca="1">"N~("&amp;ROUND(I8,0)&amp;", "&amp;ROUND(I3,0)&amp;")"</f>
        <v>N~(1957, 298)</v>
      </c>
    </row>
    <row r="7" spans="1:13" x14ac:dyDescent="0.3">
      <c r="A7" s="1" t="s">
        <v>6</v>
      </c>
      <c r="B7" s="1">
        <f ca="1">ROUND($C7*(1+(0.5-RAND())),0)</f>
        <v>74</v>
      </c>
      <c r="C7" s="1">
        <v>135</v>
      </c>
      <c r="D7" s="1">
        <f ca="1">C7-B7</f>
        <v>61</v>
      </c>
      <c r="E7" s="1">
        <f t="shared" ref="E7:E35" ca="1" si="2">ABS(D7)</f>
        <v>61</v>
      </c>
      <c r="F7" s="2">
        <f ca="1">C7/B7</f>
        <v>1.8243243243243243</v>
      </c>
      <c r="H7" s="2" t="s">
        <v>44</v>
      </c>
      <c r="I7" s="1">
        <v>2000</v>
      </c>
    </row>
    <row r="8" spans="1:13" x14ac:dyDescent="0.3">
      <c r="A8" s="1" t="s">
        <v>7</v>
      </c>
      <c r="B8" s="1">
        <f ca="1">ROUND($C8*(1+(0.5-RAND())),0)</f>
        <v>175</v>
      </c>
      <c r="C8" s="1">
        <v>157</v>
      </c>
      <c r="D8" s="1">
        <f ca="1">C8-B8</f>
        <v>-18</v>
      </c>
      <c r="E8" s="1">
        <f t="shared" ca="1" si="2"/>
        <v>18</v>
      </c>
      <c r="F8" s="2">
        <f ca="1">C8/B8</f>
        <v>0.89714285714285713</v>
      </c>
      <c r="H8" s="1" t="s">
        <v>43</v>
      </c>
      <c r="I8" s="11">
        <f ca="1">ROUND(I1+I2*I7,1)</f>
        <v>1956.6</v>
      </c>
    </row>
    <row r="9" spans="1:13" x14ac:dyDescent="0.3">
      <c r="A9" s="1" t="s">
        <v>8</v>
      </c>
      <c r="B9" s="1">
        <f ca="1">ROUND($C9*(1+(0.5-RAND())),0)</f>
        <v>159</v>
      </c>
      <c r="C9" s="1">
        <v>167</v>
      </c>
      <c r="D9" s="1">
        <f ca="1">C9-B9</f>
        <v>8</v>
      </c>
      <c r="E9" s="1">
        <f t="shared" ca="1" si="2"/>
        <v>8</v>
      </c>
      <c r="F9" s="2">
        <f ca="1">C9/B9</f>
        <v>1.050314465408805</v>
      </c>
    </row>
    <row r="10" spans="1:13" x14ac:dyDescent="0.3">
      <c r="A10" s="1" t="s">
        <v>9</v>
      </c>
      <c r="B10" s="1">
        <f ca="1">ROUND($C10*(1+(0.5-RAND())),0)</f>
        <v>218</v>
      </c>
      <c r="C10" s="1">
        <v>169</v>
      </c>
      <c r="D10" s="1">
        <f ca="1">C10-B10</f>
        <v>-49</v>
      </c>
      <c r="E10" s="1">
        <f t="shared" ca="1" si="2"/>
        <v>49</v>
      </c>
      <c r="F10" s="2">
        <f ca="1">C10/B10</f>
        <v>0.77522935779816515</v>
      </c>
    </row>
    <row r="11" spans="1:13" x14ac:dyDescent="0.3">
      <c r="A11" s="1" t="s">
        <v>10</v>
      </c>
      <c r="B11" s="1">
        <f ca="1">ROUND($C11*(1+(0.5-RAND())),0)</f>
        <v>248</v>
      </c>
      <c r="C11" s="1">
        <v>173</v>
      </c>
      <c r="D11" s="1">
        <f ca="1">C11-B11</f>
        <v>-75</v>
      </c>
      <c r="E11" s="1">
        <f t="shared" ca="1" si="2"/>
        <v>75</v>
      </c>
      <c r="F11" s="2">
        <f ca="1">C11/B11</f>
        <v>0.69758064516129037</v>
      </c>
    </row>
    <row r="12" spans="1:13" x14ac:dyDescent="0.3">
      <c r="A12" s="1" t="s">
        <v>11</v>
      </c>
      <c r="B12" s="1">
        <f ca="1">ROUND($C12*(1+(0.5-RAND())),0)</f>
        <v>110</v>
      </c>
      <c r="C12" s="1">
        <v>195</v>
      </c>
      <c r="D12" s="1">
        <f ca="1">C12-B12</f>
        <v>85</v>
      </c>
      <c r="E12" s="1">
        <f t="shared" ca="1" si="2"/>
        <v>85</v>
      </c>
      <c r="F12" s="2">
        <f ca="1">C12/B12</f>
        <v>1.7727272727272727</v>
      </c>
      <c r="M12" s="11"/>
    </row>
    <row r="13" spans="1:13" x14ac:dyDescent="0.3">
      <c r="A13" s="1" t="s">
        <v>12</v>
      </c>
      <c r="B13" s="1">
        <f ca="1">ROUND($C13*(1+(0.5-RAND())),0)</f>
        <v>206</v>
      </c>
      <c r="C13" s="1">
        <v>208</v>
      </c>
      <c r="D13" s="1">
        <f ca="1">C13-B13</f>
        <v>2</v>
      </c>
      <c r="E13" s="1">
        <f t="shared" ca="1" si="2"/>
        <v>2</v>
      </c>
      <c r="F13" s="2">
        <f ca="1">C13/B13</f>
        <v>1.0097087378640777</v>
      </c>
      <c r="M13" s="2"/>
    </row>
    <row r="14" spans="1:13" x14ac:dyDescent="0.3">
      <c r="A14" s="1" t="s">
        <v>13</v>
      </c>
      <c r="B14" s="1">
        <f ca="1">ROUND($C14*(1+(0.5-RAND())),0)</f>
        <v>130</v>
      </c>
      <c r="C14" s="1">
        <v>235</v>
      </c>
      <c r="D14" s="1">
        <f ca="1">C14-B14</f>
        <v>105</v>
      </c>
      <c r="E14" s="1">
        <f t="shared" ca="1" si="2"/>
        <v>105</v>
      </c>
      <c r="F14" s="2">
        <f ca="1">C14/B14</f>
        <v>1.8076923076923077</v>
      </c>
      <c r="M14" s="11"/>
    </row>
    <row r="15" spans="1:13" x14ac:dyDescent="0.3">
      <c r="A15" s="1" t="s">
        <v>14</v>
      </c>
      <c r="B15" s="1">
        <f ca="1">ROUND($C15*(1+(0.5-RAND())),0)</f>
        <v>328</v>
      </c>
      <c r="C15" s="1">
        <v>241</v>
      </c>
      <c r="D15" s="1">
        <f ca="1">C15-B15</f>
        <v>-87</v>
      </c>
      <c r="E15" s="1">
        <f t="shared" ca="1" si="2"/>
        <v>87</v>
      </c>
      <c r="F15" s="2">
        <f ca="1">C15/B15</f>
        <v>0.7347560975609756</v>
      </c>
    </row>
    <row r="16" spans="1:13" x14ac:dyDescent="0.3">
      <c r="A16" s="1" t="s">
        <v>15</v>
      </c>
      <c r="B16" s="1">
        <f ca="1">ROUND($C16*(1+(0.5-RAND())),0)</f>
        <v>176</v>
      </c>
      <c r="C16" s="1">
        <v>262</v>
      </c>
      <c r="D16" s="1">
        <f ca="1">C16-B16</f>
        <v>86</v>
      </c>
      <c r="E16" s="1">
        <f t="shared" ca="1" si="2"/>
        <v>86</v>
      </c>
      <c r="F16" s="2">
        <f ca="1">C16/B16</f>
        <v>1.4886363636363635</v>
      </c>
    </row>
    <row r="17" spans="1:9" x14ac:dyDescent="0.3">
      <c r="A17" s="1" t="s">
        <v>16</v>
      </c>
      <c r="B17" s="1">
        <f ca="1">ROUND($C17*(1+(0.5-RAND())),0)</f>
        <v>169</v>
      </c>
      <c r="C17" s="1">
        <v>328</v>
      </c>
      <c r="D17" s="1">
        <f ca="1">C17-B17</f>
        <v>159</v>
      </c>
      <c r="E17" s="1">
        <f t="shared" ca="1" si="2"/>
        <v>159</v>
      </c>
      <c r="F17" s="2">
        <f ca="1">C17/B17</f>
        <v>1.9408284023668638</v>
      </c>
    </row>
    <row r="18" spans="1:9" x14ac:dyDescent="0.3">
      <c r="A18" s="1" t="s">
        <v>17</v>
      </c>
      <c r="B18" s="1">
        <f ca="1">ROUND($C18*(1+(0.5-RAND())),0)</f>
        <v>490</v>
      </c>
      <c r="C18" s="1">
        <v>341</v>
      </c>
      <c r="D18" s="1">
        <f ca="1">C18-B18</f>
        <v>-149</v>
      </c>
      <c r="E18" s="1">
        <f t="shared" ca="1" si="2"/>
        <v>149</v>
      </c>
      <c r="F18" s="2">
        <f ca="1">C18/B18</f>
        <v>0.69591836734693879</v>
      </c>
    </row>
    <row r="19" spans="1:9" x14ac:dyDescent="0.3">
      <c r="A19" s="1" t="s">
        <v>18</v>
      </c>
      <c r="B19" s="1">
        <f ca="1">ROUND($C19*(1+(0.5-RAND())),0)</f>
        <v>271</v>
      </c>
      <c r="C19" s="1">
        <v>367</v>
      </c>
      <c r="D19" s="1">
        <f ca="1">C19-B19</f>
        <v>96</v>
      </c>
      <c r="E19" s="1">
        <f t="shared" ca="1" si="2"/>
        <v>96</v>
      </c>
      <c r="F19" s="2">
        <f ca="1">C19/B19</f>
        <v>1.3542435424354244</v>
      </c>
    </row>
    <row r="20" spans="1:9" x14ac:dyDescent="0.3">
      <c r="A20" s="1" t="s">
        <v>19</v>
      </c>
      <c r="B20" s="1">
        <f ca="1">ROUND($C20*(1+(0.5-RAND())),0)</f>
        <v>445</v>
      </c>
      <c r="C20" s="1">
        <v>390</v>
      </c>
      <c r="D20" s="1">
        <f ca="1">C20-B20</f>
        <v>-55</v>
      </c>
      <c r="E20" s="1">
        <f t="shared" ca="1" si="2"/>
        <v>55</v>
      </c>
      <c r="F20" s="2">
        <f ca="1">C20/B20</f>
        <v>0.8764044943820225</v>
      </c>
    </row>
    <row r="21" spans="1:9" x14ac:dyDescent="0.3">
      <c r="A21" s="1" t="s">
        <v>20</v>
      </c>
      <c r="B21" s="1">
        <f ca="1">ROUND($C21*(1+(0.5-RAND())),0)</f>
        <v>250</v>
      </c>
      <c r="C21" s="1">
        <v>425</v>
      </c>
      <c r="D21" s="1">
        <f ca="1">C21-B21</f>
        <v>175</v>
      </c>
      <c r="E21" s="1">
        <f t="shared" ca="1" si="2"/>
        <v>175</v>
      </c>
      <c r="F21" s="2">
        <f ca="1">C21/B21</f>
        <v>1.7</v>
      </c>
    </row>
    <row r="22" spans="1:9" x14ac:dyDescent="0.3">
      <c r="A22" s="1" t="s">
        <v>21</v>
      </c>
      <c r="B22" s="1">
        <f ca="1">ROUND($C22*(1+(0.5-RAND())),0)</f>
        <v>293</v>
      </c>
      <c r="C22" s="1">
        <v>500</v>
      </c>
      <c r="D22" s="1">
        <f ca="1">C22-B22</f>
        <v>207</v>
      </c>
      <c r="E22" s="1">
        <f t="shared" ca="1" si="2"/>
        <v>207</v>
      </c>
      <c r="F22" s="2">
        <f ca="1">C22/B22</f>
        <v>1.7064846416382253</v>
      </c>
    </row>
    <row r="23" spans="1:9" x14ac:dyDescent="0.3">
      <c r="A23" s="1" t="s">
        <v>22</v>
      </c>
      <c r="B23" s="1">
        <f ca="1">ROUND($C23*(1+(0.5-RAND())),0)</f>
        <v>492</v>
      </c>
      <c r="C23" s="1">
        <v>538</v>
      </c>
      <c r="D23" s="1">
        <f ca="1">C23-B23</f>
        <v>46</v>
      </c>
      <c r="E23" s="1">
        <f t="shared" ca="1" si="2"/>
        <v>46</v>
      </c>
      <c r="F23" s="2">
        <f ca="1">C23/B23</f>
        <v>1.0934959349593496</v>
      </c>
    </row>
    <row r="24" spans="1:9" x14ac:dyDescent="0.3">
      <c r="A24" s="1" t="s">
        <v>23</v>
      </c>
      <c r="B24" s="1">
        <f ca="1">ROUND($C24*(1+(0.5-RAND())),0)</f>
        <v>600</v>
      </c>
      <c r="C24" s="1">
        <v>558</v>
      </c>
      <c r="D24" s="1">
        <f ca="1">C24-B24</f>
        <v>-42</v>
      </c>
      <c r="E24" s="1">
        <f t="shared" ca="1" si="2"/>
        <v>42</v>
      </c>
      <c r="F24" s="2">
        <f ca="1">C24/B24</f>
        <v>0.93</v>
      </c>
    </row>
    <row r="25" spans="1:9" x14ac:dyDescent="0.3">
      <c r="A25" s="1" t="s">
        <v>24</v>
      </c>
      <c r="B25" s="1">
        <f ca="1">ROUND($C25*(1+(0.5-RAND())),0)</f>
        <v>838</v>
      </c>
      <c r="C25" s="1">
        <v>561</v>
      </c>
      <c r="D25" s="1">
        <f ca="1">C25-B25</f>
        <v>-277</v>
      </c>
      <c r="E25" s="1">
        <f t="shared" ca="1" si="2"/>
        <v>277</v>
      </c>
      <c r="F25" s="2">
        <f ca="1">C25/B25</f>
        <v>0.66945107398568016</v>
      </c>
    </row>
    <row r="26" spans="1:9" x14ac:dyDescent="0.3">
      <c r="A26" s="1" t="s">
        <v>25</v>
      </c>
      <c r="B26" s="1">
        <f ca="1">ROUND($C26*(1+(0.5-RAND())),0)</f>
        <v>858</v>
      </c>
      <c r="C26" s="1">
        <v>751</v>
      </c>
      <c r="D26" s="1">
        <f ca="1">C26-B26</f>
        <v>-107</v>
      </c>
      <c r="E26" s="1">
        <f t="shared" ca="1" si="2"/>
        <v>107</v>
      </c>
      <c r="F26" s="2">
        <f ca="1">C26/B26</f>
        <v>0.87529137529137524</v>
      </c>
    </row>
    <row r="27" spans="1:9" x14ac:dyDescent="0.3">
      <c r="A27" s="1" t="s">
        <v>26</v>
      </c>
      <c r="B27" s="1">
        <f ca="1">ROUND($C27*(1+(0.5-RAND())),0)</f>
        <v>1039</v>
      </c>
      <c r="C27" s="1">
        <v>845</v>
      </c>
      <c r="D27" s="1">
        <f ca="1">C27-B27</f>
        <v>-194</v>
      </c>
      <c r="E27" s="1">
        <f t="shared" ca="1" si="2"/>
        <v>194</v>
      </c>
      <c r="F27" s="2">
        <f ca="1">C27/B27</f>
        <v>0.81328200192492783</v>
      </c>
    </row>
    <row r="28" spans="1:9" x14ac:dyDescent="0.3">
      <c r="A28" s="1" t="s">
        <v>27</v>
      </c>
      <c r="B28" s="1">
        <f ca="1">ROUND($C28*(1+(0.5-RAND())),0)</f>
        <v>1048</v>
      </c>
      <c r="C28" s="1">
        <v>910</v>
      </c>
      <c r="D28" s="1">
        <f ca="1">C28-B28</f>
        <v>-138</v>
      </c>
      <c r="E28" s="1">
        <f t="shared" ca="1" si="2"/>
        <v>138</v>
      </c>
      <c r="F28" s="2">
        <f ca="1">C28/B28</f>
        <v>0.86832061068702293</v>
      </c>
    </row>
    <row r="29" spans="1:9" x14ac:dyDescent="0.3">
      <c r="A29" s="1" t="s">
        <v>28</v>
      </c>
      <c r="B29" s="1">
        <f ca="1">ROUND($C29*(1+(0.5-RAND())),0)</f>
        <v>2075</v>
      </c>
      <c r="C29" s="1">
        <v>1409</v>
      </c>
      <c r="D29" s="1">
        <f ca="1">C29-B29</f>
        <v>-666</v>
      </c>
      <c r="E29" s="1">
        <f t="shared" ca="1" si="2"/>
        <v>666</v>
      </c>
      <c r="F29" s="2">
        <f ca="1">C29/B29</f>
        <v>0.67903614457831329</v>
      </c>
    </row>
    <row r="30" spans="1:9" x14ac:dyDescent="0.3">
      <c r="A30" s="1" t="s">
        <v>29</v>
      </c>
      <c r="B30" s="1">
        <f ca="1">ROUND($C30*(1+(0.5-RAND())),0)</f>
        <v>1672</v>
      </c>
      <c r="C30" s="1">
        <v>1818</v>
      </c>
      <c r="D30" s="1">
        <f ca="1">C30-B30</f>
        <v>146</v>
      </c>
      <c r="E30" s="1">
        <f t="shared" ca="1" si="2"/>
        <v>146</v>
      </c>
      <c r="F30" s="2">
        <f ca="1">C30/B30</f>
        <v>1.0873205741626795</v>
      </c>
    </row>
    <row r="31" spans="1:9" x14ac:dyDescent="0.3">
      <c r="A31" s="1" t="s">
        <v>30</v>
      </c>
      <c r="B31" s="1">
        <f ca="1">ROUND($C31*(1+(0.5-RAND())),0)</f>
        <v>1808</v>
      </c>
      <c r="C31" s="1">
        <v>1880</v>
      </c>
      <c r="D31" s="1">
        <f ca="1">C31-B31</f>
        <v>72</v>
      </c>
      <c r="E31" s="1">
        <f t="shared" ca="1" si="2"/>
        <v>72</v>
      </c>
      <c r="F31" s="2">
        <f ca="1">C31/B31</f>
        <v>1.0398230088495575</v>
      </c>
    </row>
    <row r="32" spans="1:9" x14ac:dyDescent="0.3">
      <c r="A32" s="1" t="s">
        <v>31</v>
      </c>
      <c r="B32" s="1">
        <f ca="1">ROUND($C32*(1+(0.5-RAND())),0)</f>
        <v>2110</v>
      </c>
      <c r="C32" s="1">
        <v>1895</v>
      </c>
      <c r="D32" s="1">
        <f ca="1">C32-B32</f>
        <v>-215</v>
      </c>
      <c r="E32" s="1">
        <f t="shared" ca="1" si="2"/>
        <v>215</v>
      </c>
      <c r="F32" s="2">
        <f ca="1">C32/B32</f>
        <v>0.8981042654028436</v>
      </c>
      <c r="I32" s="2"/>
    </row>
    <row r="33" spans="1:9" x14ac:dyDescent="0.3">
      <c r="A33" s="1" t="s">
        <v>32</v>
      </c>
      <c r="B33" s="1">
        <f ca="1">ROUND($C33*(1+(0.5-RAND())),0)</f>
        <v>2983</v>
      </c>
      <c r="C33" s="1">
        <v>2108</v>
      </c>
      <c r="D33" s="1">
        <f ca="1">C33-B33</f>
        <v>-875</v>
      </c>
      <c r="E33" s="1">
        <f t="shared" ca="1" si="2"/>
        <v>875</v>
      </c>
      <c r="F33" s="2">
        <f ca="1">C33/B33</f>
        <v>0.70667113643982571</v>
      </c>
      <c r="I33" s="2"/>
    </row>
    <row r="34" spans="1:9" x14ac:dyDescent="0.3">
      <c r="A34" s="1" t="s">
        <v>33</v>
      </c>
      <c r="B34" s="1">
        <f ca="1">ROUND($C34*(1+(0.5-RAND())),0)</f>
        <v>2142</v>
      </c>
      <c r="C34" s="1">
        <v>2601</v>
      </c>
      <c r="D34" s="1">
        <f ca="1">C34-B34</f>
        <v>459</v>
      </c>
      <c r="E34" s="1">
        <f t="shared" ca="1" si="2"/>
        <v>459</v>
      </c>
      <c r="F34" s="2">
        <f ca="1">C34/B34</f>
        <v>1.2142857142857142</v>
      </c>
      <c r="I34" s="2"/>
    </row>
    <row r="35" spans="1:9" x14ac:dyDescent="0.3">
      <c r="A35" s="1" t="s">
        <v>34</v>
      </c>
      <c r="B35" s="1">
        <f ca="1">ROUND($C35*(1+(0.5-RAND())),0)</f>
        <v>2033</v>
      </c>
      <c r="C35" s="1">
        <v>2879</v>
      </c>
      <c r="D35" s="1">
        <f ca="1">C35-B35</f>
        <v>846</v>
      </c>
      <c r="E35" s="1">
        <f t="shared" ca="1" si="2"/>
        <v>846</v>
      </c>
      <c r="F35" s="2">
        <f ca="1">C35/B35</f>
        <v>1.4161337924249877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ForecastOnX.ActualOnY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dcterms:created xsi:type="dcterms:W3CDTF">2016-02-28T21:50:36Z</dcterms:created>
  <dcterms:modified xsi:type="dcterms:W3CDTF">2024-01-06T17:15:28Z</dcterms:modified>
</cp:coreProperties>
</file>