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4-PredAnalBase2021-Part2\"/>
    </mc:Choice>
  </mc:AlternateContent>
  <xr:revisionPtr revIDLastSave="0" documentId="8_{6947DF2E-7EEE-45D6-B004-560E3251C829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1.DBase" sheetId="17" r:id="rId1"/>
    <sheet name="1.DBaseStartFrom90s" sheetId="48" r:id="rId2"/>
    <sheet name="1.DBaseStartFrom90s (2)" sheetId="51" r:id="rId3"/>
    <sheet name="1.DBaseYearly" sheetId="49" r:id="rId4"/>
  </sheets>
  <definedNames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er" localSheetId="0" hidden="1">17</definedName>
    <definedName name="solver_ver" localSheetId="1" hidden="1">17</definedName>
    <definedName name="solver_ver" localSheetId="2" hidden="1">17</definedName>
    <definedName name="solver_ver" localSheetId="3" hidden="1">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51" l="1"/>
  <c r="AC2" i="51"/>
  <c r="Z4" i="51"/>
  <c r="Z5" i="51"/>
  <c r="Z6" i="51"/>
  <c r="Z7" i="51"/>
  <c r="Z8" i="51"/>
  <c r="Z9" i="51"/>
  <c r="Z10" i="51"/>
  <c r="Z11" i="51"/>
  <c r="Z12" i="51"/>
  <c r="Z13" i="51"/>
  <c r="Z14" i="51"/>
  <c r="Z15" i="51"/>
  <c r="Z16" i="51"/>
  <c r="Z17" i="51"/>
  <c r="Z18" i="51"/>
  <c r="Z19" i="51"/>
  <c r="Z20" i="51"/>
  <c r="Z21" i="51"/>
  <c r="Z22" i="51"/>
  <c r="Z23" i="51"/>
  <c r="Z24" i="51"/>
  <c r="Z25" i="51"/>
  <c r="Z3" i="51"/>
  <c r="U4" i="51"/>
  <c r="U5" i="51"/>
  <c r="U6" i="51"/>
  <c r="U7" i="51"/>
  <c r="U8" i="51"/>
  <c r="U9" i="51"/>
  <c r="U10" i="51"/>
  <c r="U11" i="51"/>
  <c r="U12" i="51"/>
  <c r="U13" i="51"/>
  <c r="U14" i="51"/>
  <c r="U15" i="51"/>
  <c r="U16" i="51"/>
  <c r="U17" i="51"/>
  <c r="U18" i="51"/>
  <c r="U19" i="51"/>
  <c r="U20" i="51"/>
  <c r="U21" i="51"/>
  <c r="U22" i="51"/>
  <c r="U23" i="51"/>
  <c r="U24" i="51"/>
  <c r="U25" i="51"/>
  <c r="U26" i="51"/>
  <c r="U27" i="51"/>
  <c r="U28" i="51"/>
  <c r="U29" i="51"/>
  <c r="U30" i="51"/>
  <c r="U31" i="51"/>
  <c r="U32" i="51"/>
  <c r="U33" i="51"/>
  <c r="U34" i="51"/>
  <c r="U35" i="51"/>
  <c r="U36" i="51"/>
  <c r="U37" i="51"/>
  <c r="U38" i="51"/>
  <c r="U39" i="51"/>
  <c r="U40" i="51"/>
  <c r="U41" i="51"/>
  <c r="U42" i="51"/>
  <c r="U43" i="51"/>
  <c r="U44" i="51"/>
  <c r="U45" i="51"/>
  <c r="U46" i="51"/>
  <c r="U47" i="51"/>
  <c r="U48" i="51"/>
  <c r="U49" i="51"/>
  <c r="U50" i="51"/>
  <c r="U51" i="51"/>
  <c r="U52" i="51"/>
  <c r="U53" i="51"/>
  <c r="U54" i="51"/>
  <c r="U55" i="51"/>
  <c r="U56" i="51"/>
  <c r="U57" i="51"/>
  <c r="U58" i="51"/>
  <c r="U59" i="51"/>
  <c r="U60" i="51"/>
  <c r="U61" i="51"/>
  <c r="U62" i="51"/>
  <c r="U63" i="51"/>
  <c r="U64" i="51"/>
  <c r="U65" i="51"/>
  <c r="U66" i="51"/>
  <c r="U67" i="51"/>
  <c r="U68" i="51"/>
  <c r="U69" i="51"/>
  <c r="U70" i="51"/>
  <c r="U71" i="51"/>
  <c r="U72" i="51"/>
  <c r="U73" i="51"/>
  <c r="U74" i="51"/>
  <c r="U75" i="51"/>
  <c r="U76" i="51"/>
  <c r="U77" i="51"/>
  <c r="U78" i="51"/>
  <c r="U79" i="51"/>
  <c r="U80" i="51"/>
  <c r="U81" i="51"/>
  <c r="U82" i="51"/>
  <c r="U83" i="51"/>
  <c r="U84" i="51"/>
  <c r="U85" i="51"/>
  <c r="U86" i="51"/>
  <c r="U87" i="51"/>
  <c r="U88" i="51"/>
  <c r="U89" i="51"/>
  <c r="U90" i="51"/>
  <c r="U91" i="51"/>
  <c r="U92" i="51"/>
  <c r="U93" i="51"/>
  <c r="U94" i="51"/>
  <c r="U95" i="51"/>
  <c r="U96" i="51"/>
  <c r="U97" i="51"/>
  <c r="U98" i="51"/>
  <c r="U99" i="51"/>
  <c r="U100" i="51"/>
  <c r="U101" i="51"/>
  <c r="U102" i="51"/>
  <c r="U103" i="51"/>
  <c r="U104" i="51"/>
  <c r="U105" i="51"/>
  <c r="U106" i="51"/>
  <c r="U107" i="51"/>
  <c r="U108" i="51"/>
  <c r="U109" i="51"/>
  <c r="U110" i="51"/>
  <c r="U111" i="51"/>
  <c r="U112" i="51"/>
  <c r="U113" i="51"/>
  <c r="U114" i="51"/>
  <c r="U115" i="51"/>
  <c r="U116" i="51"/>
  <c r="U117" i="51"/>
  <c r="U118" i="51"/>
  <c r="U119" i="51"/>
  <c r="U120" i="51"/>
  <c r="U121" i="51"/>
  <c r="U122" i="51"/>
  <c r="U123" i="51"/>
  <c r="U124" i="51"/>
  <c r="U125" i="51"/>
  <c r="U126" i="51"/>
  <c r="U127" i="51"/>
  <c r="U128" i="51"/>
  <c r="U129" i="51"/>
  <c r="U130" i="51"/>
  <c r="U131" i="51"/>
  <c r="U132" i="51"/>
  <c r="U133" i="51"/>
  <c r="U134" i="51"/>
  <c r="U135" i="51"/>
  <c r="U136" i="51"/>
  <c r="U137" i="51"/>
  <c r="U138" i="51"/>
  <c r="U139" i="51"/>
  <c r="U140" i="51"/>
  <c r="U141" i="51"/>
  <c r="U142" i="51"/>
  <c r="U143" i="51"/>
  <c r="U144" i="51"/>
  <c r="U145" i="51"/>
  <c r="U146" i="51"/>
  <c r="U147" i="51"/>
  <c r="U148" i="51"/>
  <c r="U149" i="51"/>
  <c r="U150" i="51"/>
  <c r="U151" i="51"/>
  <c r="U152" i="51"/>
  <c r="U153" i="51"/>
  <c r="U154" i="51"/>
  <c r="U155" i="51"/>
  <c r="U156" i="51"/>
  <c r="U157" i="51"/>
  <c r="U158" i="51"/>
  <c r="U159" i="51"/>
  <c r="U160" i="51"/>
  <c r="U161" i="51"/>
  <c r="U162" i="51"/>
  <c r="U163" i="51"/>
  <c r="U164" i="51"/>
  <c r="U165" i="51"/>
  <c r="U166" i="51"/>
  <c r="U167" i="51"/>
  <c r="U168" i="51"/>
  <c r="U169" i="51"/>
  <c r="U170" i="51"/>
  <c r="U171" i="51"/>
  <c r="U172" i="51"/>
  <c r="U173" i="51"/>
  <c r="U174" i="51"/>
  <c r="U175" i="51"/>
  <c r="U176" i="51"/>
  <c r="U177" i="51"/>
  <c r="U178" i="51"/>
  <c r="U179" i="51"/>
  <c r="U180" i="51"/>
  <c r="U181" i="51"/>
  <c r="U182" i="51"/>
  <c r="U183" i="51"/>
  <c r="U184" i="51"/>
  <c r="U185" i="51"/>
  <c r="U186" i="51"/>
  <c r="U187" i="51"/>
  <c r="U188" i="51"/>
  <c r="U189" i="51"/>
  <c r="U190" i="51"/>
  <c r="U191" i="51"/>
  <c r="U192" i="51"/>
  <c r="U193" i="51"/>
  <c r="U194" i="51"/>
  <c r="U195" i="51"/>
  <c r="U196" i="51"/>
  <c r="U197" i="51"/>
  <c r="U198" i="51"/>
  <c r="U199" i="51"/>
  <c r="U200" i="51"/>
  <c r="U201" i="51"/>
  <c r="U202" i="51"/>
  <c r="U203" i="51"/>
  <c r="U204" i="51"/>
  <c r="U205" i="51"/>
  <c r="U206" i="51"/>
  <c r="U207" i="51"/>
  <c r="U208" i="51"/>
  <c r="U209" i="51"/>
  <c r="U210" i="51"/>
  <c r="U211" i="51"/>
  <c r="U212" i="51"/>
  <c r="U213" i="51"/>
  <c r="U214" i="51"/>
  <c r="U215" i="51"/>
  <c r="U216" i="51"/>
  <c r="U217" i="51"/>
  <c r="U218" i="51"/>
  <c r="U219" i="51"/>
  <c r="U220" i="51"/>
  <c r="U221" i="51"/>
  <c r="U222" i="51"/>
  <c r="U223" i="51"/>
  <c r="U224" i="51"/>
  <c r="U225" i="51"/>
  <c r="U226" i="51"/>
  <c r="U227" i="51"/>
  <c r="U228" i="51"/>
  <c r="U229" i="51"/>
  <c r="U230" i="51"/>
  <c r="U231" i="51"/>
  <c r="U232" i="51"/>
  <c r="U233" i="51"/>
  <c r="U234" i="51"/>
  <c r="U235" i="51"/>
  <c r="U236" i="51"/>
  <c r="U237" i="51"/>
  <c r="U238" i="51"/>
  <c r="U239" i="51"/>
  <c r="U240" i="51"/>
  <c r="U241" i="51"/>
  <c r="U242" i="51"/>
  <c r="U243" i="51"/>
  <c r="U244" i="51"/>
  <c r="U245" i="51"/>
  <c r="U246" i="51"/>
  <c r="U247" i="51"/>
  <c r="U248" i="51"/>
  <c r="U249" i="51"/>
  <c r="U250" i="51"/>
  <c r="U251" i="51"/>
  <c r="U252" i="51"/>
  <c r="U253" i="51"/>
  <c r="U254" i="51"/>
  <c r="U255" i="51"/>
  <c r="U256" i="51"/>
  <c r="U257" i="51"/>
  <c r="U258" i="51"/>
  <c r="U259" i="51"/>
  <c r="U260" i="51"/>
  <c r="U261" i="51"/>
  <c r="U262" i="51"/>
  <c r="U263" i="51"/>
  <c r="U264" i="51"/>
  <c r="U265" i="51"/>
  <c r="U266" i="51"/>
  <c r="U267" i="51"/>
  <c r="U268" i="51"/>
  <c r="U269" i="51"/>
  <c r="U270" i="51"/>
  <c r="U271" i="51"/>
  <c r="U272" i="51"/>
  <c r="U273" i="51"/>
  <c r="U274" i="51"/>
  <c r="U275" i="51"/>
  <c r="U276" i="51"/>
  <c r="U277" i="51"/>
  <c r="U278" i="51"/>
  <c r="U3" i="51"/>
  <c r="T16" i="51"/>
  <c r="T17" i="51"/>
  <c r="T18" i="51"/>
  <c r="T19" i="51"/>
  <c r="T20" i="51"/>
  <c r="T21" i="51"/>
  <c r="T22" i="51"/>
  <c r="T23" i="51"/>
  <c r="T24" i="51"/>
  <c r="T25" i="51"/>
  <c r="T26" i="51"/>
  <c r="T27" i="51"/>
  <c r="T28" i="51"/>
  <c r="T29" i="51"/>
  <c r="T30" i="51"/>
  <c r="T31" i="51"/>
  <c r="T32" i="51"/>
  <c r="T33" i="51"/>
  <c r="T34" i="51"/>
  <c r="T35" i="51"/>
  <c r="T36" i="51"/>
  <c r="T37" i="51"/>
  <c r="T38" i="51"/>
  <c r="T39" i="51"/>
  <c r="T40" i="51"/>
  <c r="T41" i="51"/>
  <c r="T42" i="51"/>
  <c r="T43" i="51"/>
  <c r="T44" i="51"/>
  <c r="T45" i="51"/>
  <c r="T46" i="51"/>
  <c r="T47" i="51"/>
  <c r="T48" i="51"/>
  <c r="T49" i="51"/>
  <c r="T50" i="51"/>
  <c r="T51" i="51"/>
  <c r="T52" i="51"/>
  <c r="T53" i="51"/>
  <c r="T54" i="51"/>
  <c r="T55" i="51"/>
  <c r="T56" i="51"/>
  <c r="T57" i="51"/>
  <c r="T58" i="51"/>
  <c r="T59" i="51"/>
  <c r="T60" i="51"/>
  <c r="T61" i="51"/>
  <c r="T62" i="51"/>
  <c r="T63" i="51"/>
  <c r="T64" i="51"/>
  <c r="T65" i="51"/>
  <c r="T66" i="51"/>
  <c r="T67" i="51"/>
  <c r="T68" i="51"/>
  <c r="T69" i="51"/>
  <c r="T70" i="51"/>
  <c r="T71" i="51"/>
  <c r="T72" i="51"/>
  <c r="T73" i="51"/>
  <c r="T74" i="51"/>
  <c r="T75" i="51"/>
  <c r="T76" i="51"/>
  <c r="T77" i="51"/>
  <c r="T78" i="51"/>
  <c r="T79" i="51"/>
  <c r="T80" i="51"/>
  <c r="T81" i="51"/>
  <c r="T82" i="51"/>
  <c r="T83" i="51"/>
  <c r="T84" i="51"/>
  <c r="T85" i="51"/>
  <c r="T86" i="51"/>
  <c r="T87" i="51"/>
  <c r="T88" i="51"/>
  <c r="T89" i="51"/>
  <c r="T90" i="51"/>
  <c r="T91" i="51"/>
  <c r="T92" i="51"/>
  <c r="T93" i="51"/>
  <c r="T94" i="51"/>
  <c r="T95" i="51"/>
  <c r="T96" i="51"/>
  <c r="T97" i="51"/>
  <c r="T98" i="51"/>
  <c r="T99" i="51"/>
  <c r="T100" i="51"/>
  <c r="T101" i="51"/>
  <c r="T102" i="51"/>
  <c r="T103" i="51"/>
  <c r="T104" i="51"/>
  <c r="T105" i="51"/>
  <c r="T106" i="51"/>
  <c r="T107" i="51"/>
  <c r="T108" i="51"/>
  <c r="T109" i="51"/>
  <c r="T110" i="51"/>
  <c r="T111" i="51"/>
  <c r="T112" i="51"/>
  <c r="T113" i="51"/>
  <c r="T114" i="51"/>
  <c r="T115" i="51"/>
  <c r="T116" i="51"/>
  <c r="T117" i="51"/>
  <c r="T118" i="51"/>
  <c r="T119" i="51"/>
  <c r="T120" i="51"/>
  <c r="T121" i="51"/>
  <c r="T122" i="51"/>
  <c r="T123" i="51"/>
  <c r="T124" i="51"/>
  <c r="T125" i="51"/>
  <c r="T126" i="51"/>
  <c r="T127" i="51"/>
  <c r="T128" i="51"/>
  <c r="T129" i="51"/>
  <c r="T130" i="51"/>
  <c r="T131" i="51"/>
  <c r="T132" i="51"/>
  <c r="T133" i="51"/>
  <c r="T134" i="51"/>
  <c r="T135" i="51"/>
  <c r="T136" i="51"/>
  <c r="T137" i="51"/>
  <c r="T138" i="51"/>
  <c r="T139" i="51"/>
  <c r="T140" i="51"/>
  <c r="T141" i="51"/>
  <c r="T142" i="51"/>
  <c r="T143" i="51"/>
  <c r="T144" i="51"/>
  <c r="T145" i="51"/>
  <c r="T146" i="51"/>
  <c r="T147" i="51"/>
  <c r="T148" i="51"/>
  <c r="T149" i="51"/>
  <c r="T150" i="51"/>
  <c r="T151" i="51"/>
  <c r="T152" i="51"/>
  <c r="T153" i="51"/>
  <c r="T154" i="51"/>
  <c r="T155" i="51"/>
  <c r="T156" i="51"/>
  <c r="T157" i="51"/>
  <c r="T158" i="51"/>
  <c r="T159" i="51"/>
  <c r="T160" i="51"/>
  <c r="T161" i="51"/>
  <c r="T162" i="51"/>
  <c r="T163" i="51"/>
  <c r="T164" i="51"/>
  <c r="T165" i="51"/>
  <c r="T166" i="51"/>
  <c r="T167" i="51"/>
  <c r="T168" i="51"/>
  <c r="T169" i="51"/>
  <c r="T170" i="51"/>
  <c r="T171" i="51"/>
  <c r="T172" i="51"/>
  <c r="T173" i="51"/>
  <c r="T174" i="51"/>
  <c r="T175" i="51"/>
  <c r="T176" i="51"/>
  <c r="T177" i="51"/>
  <c r="T178" i="51"/>
  <c r="T179" i="51"/>
  <c r="T180" i="51"/>
  <c r="T181" i="51"/>
  <c r="T182" i="51"/>
  <c r="T183" i="51"/>
  <c r="T184" i="51"/>
  <c r="T185" i="51"/>
  <c r="T186" i="51"/>
  <c r="T187" i="51"/>
  <c r="T188" i="51"/>
  <c r="T189" i="51"/>
  <c r="T190" i="51"/>
  <c r="T191" i="51"/>
  <c r="T192" i="51"/>
  <c r="T193" i="51"/>
  <c r="T194" i="51"/>
  <c r="T195" i="51"/>
  <c r="T196" i="51"/>
  <c r="T197" i="51"/>
  <c r="T198" i="51"/>
  <c r="T199" i="51"/>
  <c r="T200" i="51"/>
  <c r="T201" i="51"/>
  <c r="T202" i="51"/>
  <c r="T203" i="51"/>
  <c r="T204" i="51"/>
  <c r="T205" i="51"/>
  <c r="T206" i="51"/>
  <c r="T207" i="51"/>
  <c r="T208" i="51"/>
  <c r="T209" i="51"/>
  <c r="T210" i="51"/>
  <c r="T211" i="51"/>
  <c r="T212" i="51"/>
  <c r="T213" i="51"/>
  <c r="T214" i="51"/>
  <c r="T215" i="51"/>
  <c r="T216" i="51"/>
  <c r="T217" i="51"/>
  <c r="T218" i="51"/>
  <c r="T219" i="51"/>
  <c r="T220" i="51"/>
  <c r="T221" i="51"/>
  <c r="T222" i="51"/>
  <c r="T223" i="51"/>
  <c r="T224" i="51"/>
  <c r="T225" i="51"/>
  <c r="T226" i="51"/>
  <c r="T227" i="51"/>
  <c r="T228" i="51"/>
  <c r="T229" i="51"/>
  <c r="T230" i="51"/>
  <c r="T231" i="51"/>
  <c r="T232" i="51"/>
  <c r="T233" i="51"/>
  <c r="T234" i="51"/>
  <c r="T235" i="51"/>
  <c r="T236" i="51"/>
  <c r="T237" i="51"/>
  <c r="T238" i="51"/>
  <c r="T239" i="51"/>
  <c r="T240" i="51"/>
  <c r="T241" i="51"/>
  <c r="T242" i="51"/>
  <c r="T243" i="51"/>
  <c r="T244" i="51"/>
  <c r="T245" i="51"/>
  <c r="T246" i="51"/>
  <c r="T247" i="51"/>
  <c r="T248" i="51"/>
  <c r="T249" i="51"/>
  <c r="T250" i="51"/>
  <c r="T251" i="51"/>
  <c r="T252" i="51"/>
  <c r="T253" i="51"/>
  <c r="T254" i="51"/>
  <c r="T255" i="51"/>
  <c r="T256" i="51"/>
  <c r="T257" i="51"/>
  <c r="T258" i="51"/>
  <c r="T259" i="51"/>
  <c r="T260" i="51"/>
  <c r="T261" i="51"/>
  <c r="T262" i="51"/>
  <c r="T263" i="51"/>
  <c r="T264" i="51"/>
  <c r="T265" i="51"/>
  <c r="T266" i="51"/>
  <c r="T267" i="51"/>
  <c r="T268" i="51"/>
  <c r="T269" i="51"/>
  <c r="T270" i="51"/>
  <c r="T271" i="51"/>
  <c r="T272" i="51"/>
  <c r="T273" i="51"/>
  <c r="T274" i="51"/>
  <c r="T275" i="51"/>
  <c r="T276" i="51"/>
  <c r="T277" i="51"/>
  <c r="T278" i="51"/>
  <c r="T15" i="51"/>
  <c r="V15" i="51" s="1" a="1"/>
  <c r="V15" i="51" s="1"/>
  <c r="T13" i="51"/>
  <c r="T14" i="51"/>
  <c r="T4" i="51"/>
  <c r="T5" i="51"/>
  <c r="T6" i="51"/>
  <c r="T7" i="51"/>
  <c r="T8" i="51"/>
  <c r="T9" i="51"/>
  <c r="T10" i="51"/>
  <c r="T11" i="51"/>
  <c r="T12" i="51"/>
  <c r="T3" i="51"/>
  <c r="G4" i="51" a="1"/>
  <c r="G4" i="51" s="1"/>
  <c r="H4" i="51" a="1"/>
  <c r="H4" i="51" s="1"/>
  <c r="V16" i="51" s="1" a="1"/>
  <c r="V16" i="51" s="1"/>
  <c r="I4" i="51" a="1"/>
  <c r="I4" i="51" s="1"/>
  <c r="J4" i="51" a="1"/>
  <c r="J4" i="51" s="1"/>
  <c r="V18" i="51" s="1" a="1"/>
  <c r="V18" i="51" s="1"/>
  <c r="K4" i="51" a="1"/>
  <c r="K4" i="51" s="1"/>
  <c r="L4" i="51" a="1"/>
  <c r="L4" i="51" s="1"/>
  <c r="M4" i="51" a="1"/>
  <c r="M4" i="51" s="1"/>
  <c r="V21" i="51" s="1" a="1"/>
  <c r="V21" i="51" s="1"/>
  <c r="N4" i="51" a="1"/>
  <c r="N4" i="51" s="1"/>
  <c r="V22" i="51" s="1" a="1"/>
  <c r="V22" i="51" s="1"/>
  <c r="O4" i="51" a="1"/>
  <c r="O4" i="51" s="1"/>
  <c r="P4" i="51" a="1"/>
  <c r="P4" i="51" s="1"/>
  <c r="V24" i="51" s="1" a="1"/>
  <c r="V24" i="51" s="1"/>
  <c r="Q4" i="51" a="1"/>
  <c r="Q4" i="51" s="1"/>
  <c r="R4" i="51" a="1"/>
  <c r="R4" i="51" s="1"/>
  <c r="V26" i="51" s="1" a="1"/>
  <c r="V26" i="51" s="1"/>
  <c r="G5" i="51" a="1"/>
  <c r="G5" i="51" s="1"/>
  <c r="H5" i="51" a="1"/>
  <c r="H5" i="51" s="1"/>
  <c r="I5" i="51" a="1"/>
  <c r="I5" i="51" s="1"/>
  <c r="V29" i="51" s="1" a="1"/>
  <c r="V29" i="51" s="1"/>
  <c r="J5" i="51" a="1"/>
  <c r="J5" i="51" s="1"/>
  <c r="V30" i="51" s="1" a="1"/>
  <c r="V30" i="51" s="1"/>
  <c r="K5" i="51" a="1"/>
  <c r="K5" i="51" s="1"/>
  <c r="L5" i="51" a="1"/>
  <c r="L5" i="51" s="1"/>
  <c r="V32" i="51" s="1" a="1"/>
  <c r="V32" i="51" s="1"/>
  <c r="M5" i="51" a="1"/>
  <c r="M5" i="51" s="1"/>
  <c r="N5" i="51" a="1"/>
  <c r="N5" i="51" s="1"/>
  <c r="V34" i="51" s="1" a="1"/>
  <c r="V34" i="51" s="1"/>
  <c r="O5" i="51" a="1"/>
  <c r="O5" i="51" s="1"/>
  <c r="P5" i="51" a="1"/>
  <c r="P5" i="51" s="1"/>
  <c r="Q5" i="51" a="1"/>
  <c r="Q5" i="51" s="1"/>
  <c r="V37" i="51" s="1" a="1"/>
  <c r="V37" i="51" s="1"/>
  <c r="R5" i="51" a="1"/>
  <c r="R5" i="51" s="1"/>
  <c r="V38" i="51" s="1" a="1"/>
  <c r="V38" i="51" s="1"/>
  <c r="G6" i="51" a="1"/>
  <c r="G6" i="51" s="1"/>
  <c r="H6" i="51" a="1"/>
  <c r="H6" i="51" s="1"/>
  <c r="V40" i="51" s="1" a="1"/>
  <c r="V40" i="51" s="1"/>
  <c r="I6" i="51" a="1"/>
  <c r="I6" i="51" s="1"/>
  <c r="J6" i="51" a="1"/>
  <c r="J6" i="51" s="1"/>
  <c r="V42" i="51" s="1" a="1"/>
  <c r="V42" i="51" s="1"/>
  <c r="K6" i="51" a="1"/>
  <c r="K6" i="51" s="1"/>
  <c r="L6" i="51" a="1"/>
  <c r="L6" i="51" s="1"/>
  <c r="M6" i="51" a="1"/>
  <c r="M6" i="51" s="1"/>
  <c r="V45" i="51" s="1" a="1"/>
  <c r="V45" i="51" s="1"/>
  <c r="N6" i="51" a="1"/>
  <c r="N6" i="51" s="1"/>
  <c r="V46" i="51" s="1" a="1"/>
  <c r="V46" i="51" s="1"/>
  <c r="O6" i="51" a="1"/>
  <c r="O6" i="51" s="1"/>
  <c r="P6" i="51" a="1"/>
  <c r="P6" i="51" s="1"/>
  <c r="V48" i="51" s="1" a="1"/>
  <c r="V48" i="51" s="1"/>
  <c r="Q6" i="51" a="1"/>
  <c r="Q6" i="51" s="1"/>
  <c r="R6" i="51" a="1"/>
  <c r="R6" i="51" s="1"/>
  <c r="V50" i="51" s="1" a="1"/>
  <c r="V50" i="51" s="1"/>
  <c r="G7" i="51" a="1"/>
  <c r="G7" i="51" s="1"/>
  <c r="H7" i="51" a="1"/>
  <c r="H7" i="51" s="1"/>
  <c r="I7" i="51" a="1"/>
  <c r="I7" i="51" s="1"/>
  <c r="V53" i="51" s="1" a="1"/>
  <c r="V53" i="51" s="1"/>
  <c r="J7" i="51" a="1"/>
  <c r="J7" i="51" s="1"/>
  <c r="V54" i="51" s="1" a="1"/>
  <c r="V54" i="51" s="1"/>
  <c r="K7" i="51" a="1"/>
  <c r="K7" i="51" s="1"/>
  <c r="V55" i="51" s="1" a="1"/>
  <c r="V55" i="51" s="1"/>
  <c r="L7" i="51" a="1"/>
  <c r="L7" i="51" s="1"/>
  <c r="V56" i="51" s="1" a="1"/>
  <c r="V56" i="51" s="1"/>
  <c r="M7" i="51" a="1"/>
  <c r="M7" i="51" s="1"/>
  <c r="N7" i="51" a="1"/>
  <c r="N7" i="51" s="1"/>
  <c r="V58" i="51" s="1" a="1"/>
  <c r="V58" i="51" s="1"/>
  <c r="O7" i="51" a="1"/>
  <c r="O7" i="51" s="1"/>
  <c r="P7" i="51" a="1"/>
  <c r="P7" i="51" s="1"/>
  <c r="Q7" i="51" a="1"/>
  <c r="Q7" i="51" s="1"/>
  <c r="V61" i="51" s="1" a="1"/>
  <c r="V61" i="51" s="1"/>
  <c r="R7" i="51" a="1"/>
  <c r="R7" i="51" s="1"/>
  <c r="V62" i="51" s="1" a="1"/>
  <c r="V62" i="51" s="1"/>
  <c r="G8" i="51" a="1"/>
  <c r="G8" i="51" s="1"/>
  <c r="V63" i="51" s="1" a="1"/>
  <c r="V63" i="51" s="1"/>
  <c r="H8" i="51" a="1"/>
  <c r="H8" i="51" s="1"/>
  <c r="V64" i="51" s="1" a="1"/>
  <c r="V64" i="51" s="1"/>
  <c r="I8" i="51" a="1"/>
  <c r="I8" i="51" s="1"/>
  <c r="J8" i="51" a="1"/>
  <c r="J8" i="51" s="1"/>
  <c r="V66" i="51" s="1" a="1"/>
  <c r="V66" i="51" s="1"/>
  <c r="K8" i="51" a="1"/>
  <c r="K8" i="51" s="1"/>
  <c r="L8" i="51" a="1"/>
  <c r="L8" i="51" s="1"/>
  <c r="M8" i="51" a="1"/>
  <c r="M8" i="51" s="1"/>
  <c r="V69" i="51" s="1" a="1"/>
  <c r="V69" i="51" s="1"/>
  <c r="N8" i="51" a="1"/>
  <c r="N8" i="51" s="1"/>
  <c r="V70" i="51" s="1" a="1"/>
  <c r="V70" i="51" s="1"/>
  <c r="O8" i="51" a="1"/>
  <c r="O8" i="51" s="1"/>
  <c r="V71" i="51" s="1" a="1"/>
  <c r="V71" i="51" s="1"/>
  <c r="P8" i="51" a="1"/>
  <c r="P8" i="51" s="1"/>
  <c r="V72" i="51" s="1" a="1"/>
  <c r="V72" i="51" s="1"/>
  <c r="Q8" i="51" a="1"/>
  <c r="Q8" i="51" s="1"/>
  <c r="R8" i="51" a="1"/>
  <c r="R8" i="51" s="1"/>
  <c r="V74" i="51" s="1" a="1"/>
  <c r="V74" i="51" s="1"/>
  <c r="G9" i="51" a="1"/>
  <c r="G9" i="51" s="1"/>
  <c r="H9" i="51" a="1"/>
  <c r="H9" i="51" s="1"/>
  <c r="I9" i="51" a="1"/>
  <c r="I9" i="51" s="1"/>
  <c r="V77" i="51" s="1" a="1"/>
  <c r="V77" i="51" s="1"/>
  <c r="J9" i="51" a="1"/>
  <c r="J9" i="51" s="1"/>
  <c r="V78" i="51" s="1" a="1"/>
  <c r="V78" i="51" s="1"/>
  <c r="K9" i="51" a="1"/>
  <c r="K9" i="51" s="1"/>
  <c r="L9" i="51" a="1"/>
  <c r="L9" i="51" s="1"/>
  <c r="V80" i="51" s="1" a="1"/>
  <c r="V80" i="51" s="1"/>
  <c r="M9" i="51" a="1"/>
  <c r="M9" i="51" s="1"/>
  <c r="N9" i="51" a="1"/>
  <c r="N9" i="51" s="1"/>
  <c r="V82" i="51" s="1" a="1"/>
  <c r="V82" i="51" s="1"/>
  <c r="O9" i="51" a="1"/>
  <c r="O9" i="51" s="1"/>
  <c r="P9" i="51" a="1"/>
  <c r="P9" i="51" s="1"/>
  <c r="Q9" i="51" a="1"/>
  <c r="Q9" i="51" s="1"/>
  <c r="V85" i="51" s="1" a="1"/>
  <c r="V85" i="51" s="1"/>
  <c r="R9" i="51" a="1"/>
  <c r="R9" i="51" s="1"/>
  <c r="V86" i="51" s="1" a="1"/>
  <c r="V86" i="51" s="1"/>
  <c r="G10" i="51" a="1"/>
  <c r="G10" i="51" s="1"/>
  <c r="H10" i="51" a="1"/>
  <c r="H10" i="51" s="1"/>
  <c r="V88" i="51" s="1" a="1"/>
  <c r="V88" i="51" s="1"/>
  <c r="I10" i="51" a="1"/>
  <c r="I10" i="51" s="1"/>
  <c r="J10" i="51" a="1"/>
  <c r="J10" i="51" s="1"/>
  <c r="V90" i="51" s="1" a="1"/>
  <c r="V90" i="51" s="1"/>
  <c r="K10" i="51" a="1"/>
  <c r="K10" i="51" s="1"/>
  <c r="L10" i="51" a="1"/>
  <c r="L10" i="51" s="1"/>
  <c r="M10" i="51" a="1"/>
  <c r="M10" i="51" s="1"/>
  <c r="V93" i="51" s="1" a="1"/>
  <c r="V93" i="51" s="1"/>
  <c r="N10" i="51" a="1"/>
  <c r="N10" i="51" s="1"/>
  <c r="V94" i="51" s="1" a="1"/>
  <c r="V94" i="51" s="1"/>
  <c r="O10" i="51" a="1"/>
  <c r="O10" i="51" s="1"/>
  <c r="P10" i="51" a="1"/>
  <c r="P10" i="51" s="1"/>
  <c r="V96" i="51" s="1" a="1"/>
  <c r="V96" i="51" s="1"/>
  <c r="Q10" i="51" a="1"/>
  <c r="Q10" i="51" s="1"/>
  <c r="R10" i="51" a="1"/>
  <c r="R10" i="51" s="1"/>
  <c r="V98" i="51" s="1" a="1"/>
  <c r="V98" i="51" s="1"/>
  <c r="G11" i="51" a="1"/>
  <c r="G11" i="51" s="1"/>
  <c r="H11" i="51" a="1"/>
  <c r="H11" i="51" s="1"/>
  <c r="I11" i="51" a="1"/>
  <c r="I11" i="51" s="1"/>
  <c r="V101" i="51" s="1" a="1"/>
  <c r="V101" i="51" s="1"/>
  <c r="J11" i="51" a="1"/>
  <c r="J11" i="51" s="1"/>
  <c r="V102" i="51" s="1" a="1"/>
  <c r="V102" i="51" s="1"/>
  <c r="K11" i="51" a="1"/>
  <c r="K11" i="51" s="1"/>
  <c r="L11" i="51" a="1"/>
  <c r="L11" i="51" s="1"/>
  <c r="V104" i="51" s="1" a="1"/>
  <c r="V104" i="51" s="1"/>
  <c r="M11" i="51" a="1"/>
  <c r="M11" i="51" s="1"/>
  <c r="N11" i="51" a="1"/>
  <c r="N11" i="51" s="1"/>
  <c r="V106" i="51" s="1" a="1"/>
  <c r="V106" i="51" s="1"/>
  <c r="O11" i="51" a="1"/>
  <c r="O11" i="51" s="1"/>
  <c r="P11" i="51" a="1"/>
  <c r="P11" i="51" s="1"/>
  <c r="Q11" i="51" a="1"/>
  <c r="Q11" i="51" s="1"/>
  <c r="V109" i="51" s="1" a="1"/>
  <c r="V109" i="51" s="1"/>
  <c r="R11" i="51" a="1"/>
  <c r="R11" i="51" s="1"/>
  <c r="V110" i="51" s="1" a="1"/>
  <c r="V110" i="51" s="1"/>
  <c r="G12" i="51" a="1"/>
  <c r="G12" i="51" s="1"/>
  <c r="H12" i="51" a="1"/>
  <c r="H12" i="51" s="1"/>
  <c r="V112" i="51" s="1" a="1"/>
  <c r="V112" i="51" s="1"/>
  <c r="I12" i="51" a="1"/>
  <c r="I12" i="51" s="1"/>
  <c r="J12" i="51" a="1"/>
  <c r="J12" i="51" s="1"/>
  <c r="V114" i="51" s="1" a="1"/>
  <c r="V114" i="51" s="1"/>
  <c r="K12" i="51" a="1"/>
  <c r="K12" i="51" s="1"/>
  <c r="L12" i="51" a="1"/>
  <c r="L12" i="51" s="1"/>
  <c r="M12" i="51" a="1"/>
  <c r="M12" i="51" s="1"/>
  <c r="V117" i="51" s="1" a="1"/>
  <c r="V117" i="51" s="1"/>
  <c r="N12" i="51" a="1"/>
  <c r="N12" i="51" s="1"/>
  <c r="V118" i="51" s="1" a="1"/>
  <c r="V118" i="51" s="1"/>
  <c r="O12" i="51" a="1"/>
  <c r="O12" i="51" s="1"/>
  <c r="P12" i="51" a="1"/>
  <c r="P12" i="51" s="1"/>
  <c r="V120" i="51" s="1" a="1"/>
  <c r="V120" i="51" s="1"/>
  <c r="Q12" i="51" a="1"/>
  <c r="Q12" i="51" s="1"/>
  <c r="R12" i="51" a="1"/>
  <c r="R12" i="51" s="1"/>
  <c r="V122" i="51" s="1" a="1"/>
  <c r="V122" i="51" s="1"/>
  <c r="G13" i="51" a="1"/>
  <c r="G13" i="51" s="1"/>
  <c r="H13" i="51" a="1"/>
  <c r="H13" i="51" s="1"/>
  <c r="I13" i="51" a="1"/>
  <c r="I13" i="51" s="1"/>
  <c r="V125" i="51" s="1" a="1"/>
  <c r="V125" i="51" s="1"/>
  <c r="J13" i="51" a="1"/>
  <c r="J13" i="51" s="1"/>
  <c r="V126" i="51" s="1" a="1"/>
  <c r="V126" i="51" s="1"/>
  <c r="K13" i="51" a="1"/>
  <c r="K13" i="51" s="1"/>
  <c r="V127" i="51" s="1" a="1"/>
  <c r="V127" i="51" s="1"/>
  <c r="L13" i="51" a="1"/>
  <c r="L13" i="51" s="1"/>
  <c r="V128" i="51" s="1" a="1"/>
  <c r="V128" i="51" s="1"/>
  <c r="M13" i="51" a="1"/>
  <c r="M13" i="51" s="1"/>
  <c r="N13" i="51" a="1"/>
  <c r="N13" i="51" s="1"/>
  <c r="V130" i="51" s="1" a="1"/>
  <c r="V130" i="51" s="1"/>
  <c r="O13" i="51" a="1"/>
  <c r="O13" i="51" s="1"/>
  <c r="P13" i="51" a="1"/>
  <c r="P13" i="51" s="1"/>
  <c r="Q13" i="51" a="1"/>
  <c r="Q13" i="51" s="1"/>
  <c r="V133" i="51" s="1" a="1"/>
  <c r="V133" i="51" s="1"/>
  <c r="R13" i="51" a="1"/>
  <c r="R13" i="51" s="1"/>
  <c r="V134" i="51" s="1" a="1"/>
  <c r="V134" i="51" s="1"/>
  <c r="G14" i="51" a="1"/>
  <c r="G14" i="51" s="1"/>
  <c r="H14" i="51" a="1"/>
  <c r="H14" i="51" s="1"/>
  <c r="V136" i="51" s="1" a="1"/>
  <c r="V136" i="51" s="1"/>
  <c r="I14" i="51" a="1"/>
  <c r="I14" i="51" s="1"/>
  <c r="J14" i="51" a="1"/>
  <c r="J14" i="51" s="1"/>
  <c r="V138" i="51" s="1" a="1"/>
  <c r="V138" i="51" s="1"/>
  <c r="K14" i="51" a="1"/>
  <c r="K14" i="51" s="1"/>
  <c r="L14" i="51" a="1"/>
  <c r="L14" i="51" s="1"/>
  <c r="M14" i="51" a="1"/>
  <c r="M14" i="51" s="1"/>
  <c r="V141" i="51" s="1" a="1"/>
  <c r="V141" i="51" s="1"/>
  <c r="N14" i="51" a="1"/>
  <c r="N14" i="51" s="1"/>
  <c r="V142" i="51" s="1" a="1"/>
  <c r="V142" i="51" s="1"/>
  <c r="O14" i="51" a="1"/>
  <c r="O14" i="51" s="1"/>
  <c r="V143" i="51" s="1" a="1"/>
  <c r="V143" i="51" s="1"/>
  <c r="P14" i="51" a="1"/>
  <c r="P14" i="51" s="1"/>
  <c r="V144" i="51" s="1" a="1"/>
  <c r="V144" i="51" s="1"/>
  <c r="Q14" i="51" a="1"/>
  <c r="Q14" i="51" s="1"/>
  <c r="R14" i="51" a="1"/>
  <c r="R14" i="51" s="1"/>
  <c r="V146" i="51" s="1" a="1"/>
  <c r="V146" i="51" s="1"/>
  <c r="G15" i="51" a="1"/>
  <c r="G15" i="51" s="1"/>
  <c r="H15" i="51" a="1"/>
  <c r="H15" i="51" s="1"/>
  <c r="I15" i="51" a="1"/>
  <c r="I15" i="51" s="1"/>
  <c r="V149" i="51" s="1" a="1"/>
  <c r="V149" i="51" s="1"/>
  <c r="J15" i="51" a="1"/>
  <c r="J15" i="51" s="1"/>
  <c r="V150" i="51" s="1" a="1"/>
  <c r="V150" i="51" s="1"/>
  <c r="K15" i="51" a="1"/>
  <c r="K15" i="51" s="1"/>
  <c r="V151" i="51" s="1" a="1"/>
  <c r="V151" i="51" s="1"/>
  <c r="L15" i="51" a="1"/>
  <c r="L15" i="51" s="1"/>
  <c r="V152" i="51" s="1" a="1"/>
  <c r="V152" i="51" s="1"/>
  <c r="M15" i="51" a="1"/>
  <c r="M15" i="51" s="1"/>
  <c r="N15" i="51" a="1"/>
  <c r="N15" i="51" s="1"/>
  <c r="V154" i="51" s="1" a="1"/>
  <c r="V154" i="51" s="1"/>
  <c r="O15" i="51" a="1"/>
  <c r="O15" i="51" s="1"/>
  <c r="P15" i="51" a="1"/>
  <c r="P15" i="51" s="1"/>
  <c r="Q15" i="51" a="1"/>
  <c r="Q15" i="51" s="1"/>
  <c r="V157" i="51" s="1" a="1"/>
  <c r="V157" i="51" s="1"/>
  <c r="R15" i="51" a="1"/>
  <c r="R15" i="51" s="1"/>
  <c r="V158" i="51" s="1" a="1"/>
  <c r="V158" i="51" s="1"/>
  <c r="G16" i="51" a="1"/>
  <c r="G16" i="51" s="1"/>
  <c r="V159" i="51" s="1" a="1"/>
  <c r="V159" i="51" s="1"/>
  <c r="H16" i="51" a="1"/>
  <c r="H16" i="51" s="1"/>
  <c r="V160" i="51" s="1" a="1"/>
  <c r="V160" i="51" s="1"/>
  <c r="I16" i="51" a="1"/>
  <c r="I16" i="51" s="1"/>
  <c r="J16" i="51" a="1"/>
  <c r="J16" i="51" s="1"/>
  <c r="V162" i="51" s="1" a="1"/>
  <c r="V162" i="51" s="1"/>
  <c r="K16" i="51" a="1"/>
  <c r="K16" i="51" s="1"/>
  <c r="L16" i="51" a="1"/>
  <c r="L16" i="51" s="1"/>
  <c r="M16" i="51" a="1"/>
  <c r="M16" i="51" s="1"/>
  <c r="V165" i="51" s="1" a="1"/>
  <c r="V165" i="51" s="1"/>
  <c r="N16" i="51" a="1"/>
  <c r="N16" i="51" s="1"/>
  <c r="V166" i="51" s="1" a="1"/>
  <c r="V166" i="51" s="1"/>
  <c r="O16" i="51" a="1"/>
  <c r="O16" i="51" s="1"/>
  <c r="V167" i="51" s="1" a="1"/>
  <c r="V167" i="51" s="1"/>
  <c r="P16" i="51" a="1"/>
  <c r="P16" i="51" s="1"/>
  <c r="V168" i="51" s="1" a="1"/>
  <c r="V168" i="51" s="1"/>
  <c r="Q16" i="51" a="1"/>
  <c r="Q16" i="51" s="1"/>
  <c r="R16" i="51" a="1"/>
  <c r="R16" i="51" s="1"/>
  <c r="V170" i="51" s="1" a="1"/>
  <c r="V170" i="51" s="1"/>
  <c r="G17" i="51" a="1"/>
  <c r="G17" i="51" s="1"/>
  <c r="H17" i="51" a="1"/>
  <c r="H17" i="51" s="1"/>
  <c r="I17" i="51" a="1"/>
  <c r="I17" i="51" s="1"/>
  <c r="V173" i="51" s="1" a="1"/>
  <c r="V173" i="51" s="1"/>
  <c r="J17" i="51" a="1"/>
  <c r="J17" i="51" s="1"/>
  <c r="V174" i="51" s="1" a="1"/>
  <c r="V174" i="51" s="1"/>
  <c r="K17" i="51" a="1"/>
  <c r="K17" i="51" s="1"/>
  <c r="L17" i="51" a="1"/>
  <c r="L17" i="51" s="1"/>
  <c r="V176" i="51" s="1" a="1"/>
  <c r="V176" i="51" s="1"/>
  <c r="M17" i="51" a="1"/>
  <c r="M17" i="51" s="1"/>
  <c r="N17" i="51" a="1"/>
  <c r="N17" i="51" s="1"/>
  <c r="V178" i="51" s="1" a="1"/>
  <c r="V178" i="51" s="1"/>
  <c r="O17" i="51" a="1"/>
  <c r="O17" i="51" s="1"/>
  <c r="P17" i="51" a="1"/>
  <c r="P17" i="51" s="1"/>
  <c r="Q17" i="51" a="1"/>
  <c r="Q17" i="51" s="1"/>
  <c r="V181" i="51" s="1" a="1"/>
  <c r="V181" i="51" s="1"/>
  <c r="R17" i="51" a="1"/>
  <c r="R17" i="51" s="1"/>
  <c r="V182" i="51" s="1" a="1"/>
  <c r="V182" i="51" s="1"/>
  <c r="G18" i="51" a="1"/>
  <c r="G18" i="51" s="1"/>
  <c r="H18" i="51" a="1"/>
  <c r="H18" i="51" s="1"/>
  <c r="V184" i="51" s="1" a="1"/>
  <c r="V184" i="51" s="1"/>
  <c r="I18" i="51" a="1"/>
  <c r="I18" i="51" s="1"/>
  <c r="J18" i="51" a="1"/>
  <c r="J18" i="51" s="1"/>
  <c r="V186" i="51" s="1" a="1"/>
  <c r="V186" i="51" s="1"/>
  <c r="K18" i="51" a="1"/>
  <c r="K18" i="51" s="1"/>
  <c r="L18" i="51" a="1"/>
  <c r="L18" i="51" s="1"/>
  <c r="M18" i="51" a="1"/>
  <c r="M18" i="51" s="1"/>
  <c r="V189" i="51" s="1" a="1"/>
  <c r="V189" i="51" s="1"/>
  <c r="N18" i="51" a="1"/>
  <c r="N18" i="51" s="1"/>
  <c r="V190" i="51" s="1" a="1"/>
  <c r="V190" i="51" s="1"/>
  <c r="O18" i="51" a="1"/>
  <c r="O18" i="51" s="1"/>
  <c r="P18" i="51" a="1"/>
  <c r="P18" i="51" s="1"/>
  <c r="V192" i="51" s="1" a="1"/>
  <c r="V192" i="51" s="1"/>
  <c r="Q18" i="51" a="1"/>
  <c r="Q18" i="51" s="1"/>
  <c r="R18" i="51" a="1"/>
  <c r="R18" i="51" s="1"/>
  <c r="V194" i="51" s="1" a="1"/>
  <c r="V194" i="51" s="1"/>
  <c r="G19" i="51" a="1"/>
  <c r="G19" i="51" s="1"/>
  <c r="H19" i="51" a="1"/>
  <c r="H19" i="51" s="1"/>
  <c r="I19" i="51" a="1"/>
  <c r="I19" i="51" s="1"/>
  <c r="V197" i="51" s="1" a="1"/>
  <c r="V197" i="51" s="1"/>
  <c r="J19" i="51" a="1"/>
  <c r="J19" i="51" s="1"/>
  <c r="V198" i="51" s="1" a="1"/>
  <c r="V198" i="51" s="1"/>
  <c r="K19" i="51" a="1"/>
  <c r="K19" i="51" s="1"/>
  <c r="L19" i="51" a="1"/>
  <c r="L19" i="51" s="1"/>
  <c r="V200" i="51" s="1" a="1"/>
  <c r="V200" i="51" s="1"/>
  <c r="M19" i="51" a="1"/>
  <c r="M19" i="51" s="1"/>
  <c r="N19" i="51" a="1"/>
  <c r="N19" i="51" s="1"/>
  <c r="V202" i="51" s="1" a="1"/>
  <c r="V202" i="51" s="1"/>
  <c r="O19" i="51" a="1"/>
  <c r="O19" i="51" s="1"/>
  <c r="P19" i="51" a="1"/>
  <c r="P19" i="51" s="1"/>
  <c r="Q19" i="51" a="1"/>
  <c r="Q19" i="51" s="1"/>
  <c r="V205" i="51" s="1" a="1"/>
  <c r="V205" i="51" s="1"/>
  <c r="R19" i="51" a="1"/>
  <c r="R19" i="51" s="1"/>
  <c r="V206" i="51" s="1" a="1"/>
  <c r="V206" i="51" s="1"/>
  <c r="G20" i="51" a="1"/>
  <c r="G20" i="51" s="1"/>
  <c r="H20" i="51" a="1"/>
  <c r="H20" i="51" s="1"/>
  <c r="V208" i="51" s="1" a="1"/>
  <c r="V208" i="51" s="1"/>
  <c r="I20" i="51" a="1"/>
  <c r="I20" i="51" s="1"/>
  <c r="J20" i="51" a="1"/>
  <c r="J20" i="51" s="1"/>
  <c r="V210" i="51" s="1" a="1"/>
  <c r="V210" i="51" s="1"/>
  <c r="K20" i="51" a="1"/>
  <c r="K20" i="51" s="1"/>
  <c r="L20" i="51" a="1"/>
  <c r="L20" i="51" s="1"/>
  <c r="M20" i="51" a="1"/>
  <c r="M20" i="51" s="1"/>
  <c r="V213" i="51" s="1" a="1"/>
  <c r="V213" i="51" s="1"/>
  <c r="N20" i="51" a="1"/>
  <c r="N20" i="51" s="1"/>
  <c r="V214" i="51" s="1" a="1"/>
  <c r="V214" i="51" s="1"/>
  <c r="O20" i="51" a="1"/>
  <c r="O20" i="51" s="1"/>
  <c r="P20" i="51" a="1"/>
  <c r="P20" i="51" s="1"/>
  <c r="V216" i="51" s="1" a="1"/>
  <c r="V216" i="51" s="1"/>
  <c r="Q20" i="51" a="1"/>
  <c r="Q20" i="51" s="1"/>
  <c r="R20" i="51" a="1"/>
  <c r="R20" i="51" s="1"/>
  <c r="V218" i="51" s="1" a="1"/>
  <c r="V218" i="51" s="1"/>
  <c r="G21" i="51" a="1"/>
  <c r="G21" i="51" s="1"/>
  <c r="H21" i="51" a="1"/>
  <c r="H21" i="51" s="1"/>
  <c r="I21" i="51" a="1"/>
  <c r="I21" i="51" s="1"/>
  <c r="V221" i="51" s="1" a="1"/>
  <c r="V221" i="51" s="1"/>
  <c r="J21" i="51" a="1"/>
  <c r="J21" i="51" s="1"/>
  <c r="V222" i="51" s="1" a="1"/>
  <c r="V222" i="51" s="1"/>
  <c r="K21" i="51" a="1"/>
  <c r="K21" i="51" s="1"/>
  <c r="V223" i="51" s="1" a="1"/>
  <c r="V223" i="51" s="1"/>
  <c r="L21" i="51" a="1"/>
  <c r="L21" i="51" s="1"/>
  <c r="V224" i="51" s="1" a="1"/>
  <c r="V224" i="51" s="1"/>
  <c r="M21" i="51" a="1"/>
  <c r="M21" i="51" s="1"/>
  <c r="N21" i="51" a="1"/>
  <c r="N21" i="51" s="1"/>
  <c r="V226" i="51" s="1" a="1"/>
  <c r="V226" i="51" s="1"/>
  <c r="O21" i="51" a="1"/>
  <c r="O21" i="51" s="1"/>
  <c r="P21" i="51" a="1"/>
  <c r="P21" i="51" s="1"/>
  <c r="Q21" i="51" a="1"/>
  <c r="Q21" i="51" s="1"/>
  <c r="V229" i="51" s="1" a="1"/>
  <c r="V229" i="51" s="1"/>
  <c r="R21" i="51" a="1"/>
  <c r="R21" i="51" s="1"/>
  <c r="V230" i="51" s="1" a="1"/>
  <c r="V230" i="51" s="1"/>
  <c r="G22" i="51" a="1"/>
  <c r="G22" i="51" s="1"/>
  <c r="V231" i="51" s="1" a="1"/>
  <c r="V231" i="51" s="1"/>
  <c r="H22" i="51" a="1"/>
  <c r="H22" i="51" s="1"/>
  <c r="V232" i="51" s="1" a="1"/>
  <c r="V232" i="51" s="1"/>
  <c r="I22" i="51" a="1"/>
  <c r="I22" i="51" s="1"/>
  <c r="J22" i="51" a="1"/>
  <c r="J22" i="51" s="1"/>
  <c r="V234" i="51" s="1" a="1"/>
  <c r="V234" i="51" s="1"/>
  <c r="K22" i="51" a="1"/>
  <c r="K22" i="51" s="1"/>
  <c r="L22" i="51" a="1"/>
  <c r="L22" i="51" s="1"/>
  <c r="M22" i="51" a="1"/>
  <c r="M22" i="51" s="1"/>
  <c r="V237" i="51" s="1" a="1"/>
  <c r="V237" i="51" s="1"/>
  <c r="N22" i="51" a="1"/>
  <c r="N22" i="51" s="1"/>
  <c r="V238" i="51" s="1" a="1"/>
  <c r="V238" i="51" s="1"/>
  <c r="O22" i="51" a="1"/>
  <c r="O22" i="51" s="1"/>
  <c r="P22" i="51" a="1"/>
  <c r="P22" i="51" s="1"/>
  <c r="V240" i="51" s="1" a="1"/>
  <c r="V240" i="51" s="1"/>
  <c r="Q22" i="51" a="1"/>
  <c r="Q22" i="51" s="1"/>
  <c r="R22" i="51" a="1"/>
  <c r="R22" i="51" s="1"/>
  <c r="V242" i="51" s="1" a="1"/>
  <c r="V242" i="51" s="1"/>
  <c r="G23" i="51" a="1"/>
  <c r="G23" i="51" s="1"/>
  <c r="H23" i="51" a="1"/>
  <c r="H23" i="51" s="1"/>
  <c r="I23" i="51" a="1"/>
  <c r="I23" i="51" s="1"/>
  <c r="V245" i="51" s="1" a="1"/>
  <c r="V245" i="51" s="1"/>
  <c r="J23" i="51" a="1"/>
  <c r="J23" i="51" s="1"/>
  <c r="V246" i="51" s="1" a="1"/>
  <c r="V246" i="51" s="1"/>
  <c r="K23" i="51" a="1"/>
  <c r="K23" i="51" s="1"/>
  <c r="L23" i="51" a="1"/>
  <c r="L23" i="51" s="1"/>
  <c r="V248" i="51" s="1" a="1"/>
  <c r="V248" i="51" s="1"/>
  <c r="M23" i="51" a="1"/>
  <c r="M23" i="51" s="1"/>
  <c r="N23" i="51" a="1"/>
  <c r="N23" i="51" s="1"/>
  <c r="V250" i="51" s="1" a="1"/>
  <c r="V250" i="51" s="1"/>
  <c r="O23" i="51" a="1"/>
  <c r="O23" i="51" s="1"/>
  <c r="P23" i="51" a="1"/>
  <c r="P23" i="51" s="1"/>
  <c r="Q23" i="51" a="1"/>
  <c r="Q23" i="51" s="1"/>
  <c r="V253" i="51" s="1" a="1"/>
  <c r="V253" i="51" s="1"/>
  <c r="R23" i="51" a="1"/>
  <c r="R23" i="51" s="1"/>
  <c r="V254" i="51" s="1" a="1"/>
  <c r="V254" i="51" s="1"/>
  <c r="G24" i="51" a="1"/>
  <c r="G24" i="51" s="1"/>
  <c r="H24" i="51" a="1"/>
  <c r="H24" i="51" s="1"/>
  <c r="V256" i="51" s="1" a="1"/>
  <c r="V256" i="51" s="1"/>
  <c r="I24" i="51" a="1"/>
  <c r="I24" i="51" s="1"/>
  <c r="J24" i="51" a="1"/>
  <c r="J24" i="51" s="1"/>
  <c r="V258" i="51" s="1" a="1"/>
  <c r="V258" i="51" s="1"/>
  <c r="K24" i="51" a="1"/>
  <c r="K24" i="51" s="1"/>
  <c r="L24" i="51" a="1"/>
  <c r="L24" i="51" s="1"/>
  <c r="M24" i="51" a="1"/>
  <c r="M24" i="51" s="1"/>
  <c r="V261" i="51" s="1" a="1"/>
  <c r="V261" i="51" s="1"/>
  <c r="N24" i="51" a="1"/>
  <c r="N24" i="51" s="1"/>
  <c r="V262" i="51" s="1" a="1"/>
  <c r="V262" i="51" s="1"/>
  <c r="O24" i="51" a="1"/>
  <c r="O24" i="51" s="1"/>
  <c r="P24" i="51" a="1"/>
  <c r="P24" i="51" s="1"/>
  <c r="V264" i="51" s="1" a="1"/>
  <c r="V264" i="51" s="1"/>
  <c r="Q24" i="51" a="1"/>
  <c r="Q24" i="51" s="1"/>
  <c r="R24" i="51" a="1"/>
  <c r="R24" i="51" s="1"/>
  <c r="V266" i="51" s="1" a="1"/>
  <c r="V266" i="51" s="1"/>
  <c r="G25" i="51" a="1"/>
  <c r="G25" i="51" s="1"/>
  <c r="H25" i="51" a="1"/>
  <c r="H25" i="51" s="1"/>
  <c r="I25" i="51" a="1"/>
  <c r="I25" i="51" s="1"/>
  <c r="V269" i="51" s="1" a="1"/>
  <c r="V269" i="51" s="1"/>
  <c r="J25" i="51" a="1"/>
  <c r="J25" i="51" s="1"/>
  <c r="V270" i="51" s="1" a="1"/>
  <c r="V270" i="51" s="1"/>
  <c r="K25" i="51" a="1"/>
  <c r="K25" i="51" s="1"/>
  <c r="L25" i="51" a="1"/>
  <c r="L25" i="51" s="1"/>
  <c r="V272" i="51" s="1" a="1"/>
  <c r="V272" i="51" s="1"/>
  <c r="M25" i="51" a="1"/>
  <c r="M25" i="51" s="1"/>
  <c r="N25" i="51" a="1"/>
  <c r="N25" i="51" s="1"/>
  <c r="V274" i="51" s="1" a="1"/>
  <c r="V274" i="51" s="1"/>
  <c r="O25" i="51" a="1"/>
  <c r="O25" i="51" s="1"/>
  <c r="P25" i="51" a="1"/>
  <c r="P25" i="51" s="1"/>
  <c r="Q25" i="51" a="1"/>
  <c r="Q25" i="51" s="1"/>
  <c r="V277" i="51" s="1" a="1"/>
  <c r="V277" i="51" s="1"/>
  <c r="R25" i="51" a="1"/>
  <c r="R25" i="51" s="1"/>
  <c r="V278" i="51" s="1" a="1"/>
  <c r="V278" i="51" s="1"/>
  <c r="I3" i="51" a="1"/>
  <c r="I3" i="51" s="1"/>
  <c r="J3" i="51" a="1"/>
  <c r="J3" i="51" s="1"/>
  <c r="K3" i="51" a="1"/>
  <c r="K3" i="51" s="1"/>
  <c r="V7" i="51" s="1" a="1"/>
  <c r="V7" i="51" s="1"/>
  <c r="L3" i="51" a="1"/>
  <c r="L3" i="51" s="1"/>
  <c r="V8" i="51" s="1" a="1"/>
  <c r="V8" i="51" s="1"/>
  <c r="M3" i="51" a="1"/>
  <c r="M3" i="51" s="1"/>
  <c r="V9" i="51" s="1" a="1"/>
  <c r="V9" i="51" s="1"/>
  <c r="N3" i="51" a="1"/>
  <c r="N3" i="51" s="1"/>
  <c r="V10" i="51" s="1" a="1"/>
  <c r="V10" i="51" s="1"/>
  <c r="O3" i="51" a="1"/>
  <c r="O3" i="51" s="1"/>
  <c r="P3" i="51" a="1"/>
  <c r="P3" i="51" s="1"/>
  <c r="V12" i="51" s="1" a="1"/>
  <c r="V12" i="51" s="1"/>
  <c r="Q3" i="51" a="1"/>
  <c r="Q3" i="51" s="1"/>
  <c r="V13" i="51" s="1" a="1"/>
  <c r="V13" i="51" s="1"/>
  <c r="R3" i="51" a="1"/>
  <c r="R3" i="51" s="1"/>
  <c r="H3" i="51" a="1"/>
  <c r="H3" i="51" s="1"/>
  <c r="G3" i="51" a="1"/>
  <c r="G3" i="51" s="1"/>
  <c r="A283" i="51"/>
  <c r="A282" i="51"/>
  <c r="A281" i="51"/>
  <c r="A280" i="51"/>
  <c r="A279" i="51"/>
  <c r="E282" i="49"/>
  <c r="A282" i="49"/>
  <c r="E281" i="49"/>
  <c r="A281" i="49"/>
  <c r="E280" i="49"/>
  <c r="A280" i="49"/>
  <c r="E279" i="49"/>
  <c r="A279" i="49"/>
  <c r="E278" i="49"/>
  <c r="A278" i="49"/>
  <c r="G277" i="49"/>
  <c r="G277" i="49" a="1"/>
  <c r="F277" i="49" a="1"/>
  <c r="F277" i="49" s="1"/>
  <c r="E277" i="49" s="1"/>
  <c r="A277" i="49"/>
  <c r="G276" i="49" a="1"/>
  <c r="G276" i="49" s="1"/>
  <c r="F276" i="49"/>
  <c r="E276" i="49" s="1"/>
  <c r="F276" i="49" a="1"/>
  <c r="A276" i="49"/>
  <c r="G275" i="49" a="1"/>
  <c r="G275" i="49" s="1"/>
  <c r="F275" i="49" a="1"/>
  <c r="F275" i="49" s="1"/>
  <c r="E275" i="49"/>
  <c r="A275" i="49"/>
  <c r="G274" i="49" a="1"/>
  <c r="G274" i="49" s="1"/>
  <c r="F274" i="49" a="1"/>
  <c r="F274" i="49" s="1"/>
  <c r="E274" i="49" s="1"/>
  <c r="A274" i="49"/>
  <c r="G273" i="49"/>
  <c r="G273" i="49" a="1"/>
  <c r="F273" i="49" a="1"/>
  <c r="F273" i="49" s="1"/>
  <c r="E273" i="49" s="1"/>
  <c r="A273" i="49"/>
  <c r="G272" i="49" a="1"/>
  <c r="G272" i="49" s="1"/>
  <c r="F272" i="49" a="1"/>
  <c r="F272" i="49" s="1"/>
  <c r="E272" i="49" s="1"/>
  <c r="A272" i="49"/>
  <c r="G271" i="49" a="1"/>
  <c r="G271" i="49" s="1"/>
  <c r="F271" i="49" a="1"/>
  <c r="F271" i="49" s="1"/>
  <c r="E271" i="49" s="1"/>
  <c r="A271" i="49"/>
  <c r="G270" i="49" a="1"/>
  <c r="G270" i="49" s="1"/>
  <c r="F270" i="49" a="1"/>
  <c r="F270" i="49" s="1"/>
  <c r="E270" i="49" s="1"/>
  <c r="A270" i="49"/>
  <c r="G269" i="49"/>
  <c r="G269" i="49" a="1"/>
  <c r="F269" i="49" a="1"/>
  <c r="F269" i="49" s="1"/>
  <c r="E269" i="49" s="1"/>
  <c r="A269" i="49"/>
  <c r="G268" i="49" a="1"/>
  <c r="G268" i="49" s="1"/>
  <c r="F268" i="49"/>
  <c r="E268" i="49" s="1"/>
  <c r="F268" i="49" a="1"/>
  <c r="A268" i="49"/>
  <c r="G267" i="49"/>
  <c r="G267" i="49" a="1"/>
  <c r="F267" i="49" a="1"/>
  <c r="F267" i="49" s="1"/>
  <c r="E267" i="49"/>
  <c r="A267" i="49"/>
  <c r="G266" i="49" a="1"/>
  <c r="G266" i="49" s="1"/>
  <c r="F266" i="49" a="1"/>
  <c r="F266" i="49" s="1"/>
  <c r="E266" i="49" s="1"/>
  <c r="A266" i="49"/>
  <c r="G265" i="49"/>
  <c r="G265" i="49" a="1"/>
  <c r="F265" i="49" a="1"/>
  <c r="F265" i="49" s="1"/>
  <c r="E265" i="49" s="1"/>
  <c r="A265" i="49"/>
  <c r="G264" i="49" a="1"/>
  <c r="G264" i="49" s="1"/>
  <c r="F264" i="49"/>
  <c r="E264" i="49" s="1"/>
  <c r="F264" i="49" a="1"/>
  <c r="A264" i="49"/>
  <c r="G263" i="49" a="1"/>
  <c r="G263" i="49" s="1"/>
  <c r="F263" i="49" a="1"/>
  <c r="F263" i="49" s="1"/>
  <c r="E263" i="49"/>
  <c r="A263" i="49"/>
  <c r="G262" i="49" a="1"/>
  <c r="G262" i="49" s="1"/>
  <c r="F262" i="49"/>
  <c r="E262" i="49" s="1"/>
  <c r="F262" i="49" a="1"/>
  <c r="A262" i="49"/>
  <c r="G261" i="49" a="1"/>
  <c r="G261" i="49" s="1"/>
  <c r="F261" i="49" a="1"/>
  <c r="F261" i="49" s="1"/>
  <c r="E261" i="49" s="1"/>
  <c r="A261" i="49"/>
  <c r="G260" i="49" a="1"/>
  <c r="G260" i="49" s="1"/>
  <c r="F260" i="49"/>
  <c r="E260" i="49" s="1"/>
  <c r="F260" i="49" a="1"/>
  <c r="A260" i="49"/>
  <c r="G259" i="49" a="1"/>
  <c r="G259" i="49" s="1"/>
  <c r="F259" i="49" a="1"/>
  <c r="F259" i="49" s="1"/>
  <c r="E259" i="49"/>
  <c r="A259" i="49"/>
  <c r="G258" i="49" a="1"/>
  <c r="G258" i="49" s="1"/>
  <c r="F258" i="49" a="1"/>
  <c r="F258" i="49" s="1"/>
  <c r="E258" i="49" s="1"/>
  <c r="A258" i="49"/>
  <c r="G257" i="49"/>
  <c r="G257" i="49" a="1"/>
  <c r="F257" i="49" a="1"/>
  <c r="F257" i="49" s="1"/>
  <c r="E257" i="49" s="1"/>
  <c r="A257" i="49"/>
  <c r="G256" i="49" a="1"/>
  <c r="G256" i="49" s="1"/>
  <c r="F256" i="49" a="1"/>
  <c r="F256" i="49" s="1"/>
  <c r="E256" i="49" s="1"/>
  <c r="A256" i="49"/>
  <c r="G255" i="49" a="1"/>
  <c r="G255" i="49" s="1"/>
  <c r="F255" i="49" a="1"/>
  <c r="F255" i="49" s="1"/>
  <c r="E255" i="49" s="1"/>
  <c r="A255" i="49"/>
  <c r="G254" i="49" a="1"/>
  <c r="G254" i="49" s="1"/>
  <c r="F254" i="49" a="1"/>
  <c r="F254" i="49" s="1"/>
  <c r="E254" i="49" s="1"/>
  <c r="A254" i="49"/>
  <c r="G253" i="49"/>
  <c r="G253" i="49" a="1"/>
  <c r="F253" i="49" a="1"/>
  <c r="F253" i="49" s="1"/>
  <c r="E253" i="49" s="1"/>
  <c r="A253" i="49"/>
  <c r="G252" i="49" a="1"/>
  <c r="G252" i="49" s="1"/>
  <c r="F252" i="49"/>
  <c r="E252" i="49" s="1"/>
  <c r="F252" i="49" a="1"/>
  <c r="A252" i="49"/>
  <c r="G251" i="49"/>
  <c r="G251" i="49" a="1"/>
  <c r="F251" i="49" a="1"/>
  <c r="F251" i="49" s="1"/>
  <c r="E251" i="49" s="1"/>
  <c r="A251" i="49"/>
  <c r="G250" i="49" a="1"/>
  <c r="G250" i="49" s="1"/>
  <c r="F250" i="49" a="1"/>
  <c r="F250" i="49" s="1"/>
  <c r="E250" i="49" s="1"/>
  <c r="A250" i="49"/>
  <c r="G249" i="49" a="1"/>
  <c r="G249" i="49" s="1"/>
  <c r="F249" i="49" a="1"/>
  <c r="F249" i="49" s="1"/>
  <c r="E249" i="49" s="1"/>
  <c r="A249" i="49"/>
  <c r="G248" i="49" a="1"/>
  <c r="G248" i="49" s="1"/>
  <c r="F248" i="49"/>
  <c r="E248" i="49" s="1"/>
  <c r="F248" i="49" a="1"/>
  <c r="A248" i="49"/>
  <c r="G247" i="49" a="1"/>
  <c r="G247" i="49" s="1"/>
  <c r="F247" i="49" a="1"/>
  <c r="F247" i="49" s="1"/>
  <c r="E247" i="49"/>
  <c r="A247" i="49"/>
  <c r="G246" i="49" a="1"/>
  <c r="G246" i="49" s="1"/>
  <c r="F246" i="49"/>
  <c r="E246" i="49" s="1"/>
  <c r="F246" i="49" a="1"/>
  <c r="A246" i="49"/>
  <c r="G245" i="49" a="1"/>
  <c r="G245" i="49" s="1"/>
  <c r="F245" i="49" a="1"/>
  <c r="F245" i="49" s="1"/>
  <c r="E245" i="49" s="1"/>
  <c r="A245" i="49"/>
  <c r="G244" i="49" a="1"/>
  <c r="G244" i="49" s="1"/>
  <c r="F244" i="49" a="1"/>
  <c r="F244" i="49" s="1"/>
  <c r="E244" i="49" s="1"/>
  <c r="A244" i="49"/>
  <c r="G243" i="49" a="1"/>
  <c r="G243" i="49" s="1"/>
  <c r="F243" i="49" a="1"/>
  <c r="F243" i="49" s="1"/>
  <c r="E243" i="49"/>
  <c r="A243" i="49"/>
  <c r="G242" i="49" a="1"/>
  <c r="G242" i="49" s="1"/>
  <c r="F242" i="49" a="1"/>
  <c r="F242" i="49" s="1"/>
  <c r="E242" i="49" s="1"/>
  <c r="A242" i="49"/>
  <c r="G241" i="49"/>
  <c r="G241" i="49" a="1"/>
  <c r="F241" i="49" a="1"/>
  <c r="F241" i="49" s="1"/>
  <c r="E241" i="49" s="1"/>
  <c r="A241" i="49"/>
  <c r="G240" i="49" a="1"/>
  <c r="G240" i="49" s="1"/>
  <c r="F240" i="49" a="1"/>
  <c r="F240" i="49" s="1"/>
  <c r="E240" i="49" s="1"/>
  <c r="A240" i="49"/>
  <c r="G239" i="49" a="1"/>
  <c r="G239" i="49" s="1"/>
  <c r="F239" i="49" a="1"/>
  <c r="F239" i="49" s="1"/>
  <c r="E239" i="49" s="1"/>
  <c r="A239" i="49"/>
  <c r="G238" i="49" a="1"/>
  <c r="G238" i="49" s="1"/>
  <c r="F238" i="49" a="1"/>
  <c r="F238" i="49" s="1"/>
  <c r="E238" i="49" s="1"/>
  <c r="A238" i="49"/>
  <c r="G237" i="49"/>
  <c r="G237" i="49" a="1"/>
  <c r="F237" i="49" a="1"/>
  <c r="F237" i="49" s="1"/>
  <c r="E237" i="49" s="1"/>
  <c r="A237" i="49"/>
  <c r="G236" i="49" a="1"/>
  <c r="G236" i="49" s="1"/>
  <c r="F236" i="49"/>
  <c r="E236" i="49" s="1"/>
  <c r="F236" i="49" a="1"/>
  <c r="A236" i="49"/>
  <c r="G235" i="49"/>
  <c r="G235" i="49" a="1"/>
  <c r="F235" i="49" a="1"/>
  <c r="F235" i="49" s="1"/>
  <c r="E235" i="49" s="1"/>
  <c r="A235" i="49"/>
  <c r="G234" i="49" a="1"/>
  <c r="G234" i="49" s="1"/>
  <c r="F234" i="49" a="1"/>
  <c r="F234" i="49" s="1"/>
  <c r="E234" i="49" s="1"/>
  <c r="A234" i="49"/>
  <c r="G233" i="49" a="1"/>
  <c r="G233" i="49" s="1"/>
  <c r="F233" i="49" a="1"/>
  <c r="F233" i="49" s="1"/>
  <c r="E233" i="49" s="1"/>
  <c r="A233" i="49"/>
  <c r="G232" i="49" a="1"/>
  <c r="G232" i="49" s="1"/>
  <c r="F232" i="49"/>
  <c r="E232" i="49" s="1"/>
  <c r="F232" i="49" a="1"/>
  <c r="A232" i="49"/>
  <c r="G231" i="49" a="1"/>
  <c r="G231" i="49" s="1"/>
  <c r="F231" i="49" a="1"/>
  <c r="F231" i="49" s="1"/>
  <c r="E231" i="49"/>
  <c r="A231" i="49"/>
  <c r="G230" i="49" a="1"/>
  <c r="G230" i="49" s="1"/>
  <c r="F230" i="49"/>
  <c r="E230" i="49" s="1"/>
  <c r="F230" i="49" a="1"/>
  <c r="A230" i="49"/>
  <c r="G229" i="49" a="1"/>
  <c r="G229" i="49" s="1"/>
  <c r="F229" i="49" a="1"/>
  <c r="F229" i="49" s="1"/>
  <c r="E229" i="49" s="1"/>
  <c r="A229" i="49"/>
  <c r="G228" i="49" a="1"/>
  <c r="G228" i="49" s="1"/>
  <c r="F228" i="49" a="1"/>
  <c r="F228" i="49" s="1"/>
  <c r="E228" i="49" s="1"/>
  <c r="A228" i="49"/>
  <c r="G227" i="49" a="1"/>
  <c r="G227" i="49" s="1"/>
  <c r="F227" i="49" a="1"/>
  <c r="F227" i="49" s="1"/>
  <c r="E227" i="49"/>
  <c r="A227" i="49"/>
  <c r="G226" i="49" a="1"/>
  <c r="G226" i="49" s="1"/>
  <c r="F226" i="49" a="1"/>
  <c r="F226" i="49" s="1"/>
  <c r="E226" i="49" s="1"/>
  <c r="A226" i="49"/>
  <c r="G225" i="49"/>
  <c r="G225" i="49" a="1"/>
  <c r="F225" i="49" a="1"/>
  <c r="F225" i="49" s="1"/>
  <c r="E225" i="49" s="1"/>
  <c r="A225" i="49"/>
  <c r="G224" i="49" a="1"/>
  <c r="G224" i="49" s="1"/>
  <c r="F224" i="49" a="1"/>
  <c r="F224" i="49" s="1"/>
  <c r="E224" i="49" s="1"/>
  <c r="A224" i="49"/>
  <c r="G223" i="49" a="1"/>
  <c r="G223" i="49" s="1"/>
  <c r="F223" i="49" a="1"/>
  <c r="F223" i="49" s="1"/>
  <c r="E223" i="49" s="1"/>
  <c r="A223" i="49"/>
  <c r="G222" i="49" a="1"/>
  <c r="G222" i="49" s="1"/>
  <c r="F222" i="49" a="1"/>
  <c r="F222" i="49" s="1"/>
  <c r="E222" i="49" s="1"/>
  <c r="A222" i="49"/>
  <c r="G221" i="49"/>
  <c r="G221" i="49" a="1"/>
  <c r="F221" i="49" a="1"/>
  <c r="F221" i="49" s="1"/>
  <c r="E221" i="49" s="1"/>
  <c r="A221" i="49"/>
  <c r="G220" i="49" a="1"/>
  <c r="G220" i="49" s="1"/>
  <c r="F220" i="49"/>
  <c r="E220" i="49" s="1"/>
  <c r="F220" i="49" a="1"/>
  <c r="A220" i="49"/>
  <c r="G219" i="49"/>
  <c r="G219" i="49" a="1"/>
  <c r="F219" i="49" a="1"/>
  <c r="F219" i="49" s="1"/>
  <c r="E219" i="49"/>
  <c r="A219" i="49"/>
  <c r="G218" i="49" a="1"/>
  <c r="G218" i="49" s="1"/>
  <c r="F218" i="49" a="1"/>
  <c r="F218" i="49" s="1"/>
  <c r="E218" i="49" s="1"/>
  <c r="A218" i="49"/>
  <c r="G217" i="49"/>
  <c r="G217" i="49" a="1"/>
  <c r="F217" i="49" a="1"/>
  <c r="F217" i="49" s="1"/>
  <c r="E217" i="49" s="1"/>
  <c r="A217" i="49"/>
  <c r="G216" i="49" a="1"/>
  <c r="G216" i="49" s="1"/>
  <c r="F216" i="49"/>
  <c r="E216" i="49" s="1"/>
  <c r="F216" i="49" a="1"/>
  <c r="A216" i="49"/>
  <c r="G215" i="49" a="1"/>
  <c r="G215" i="49" s="1"/>
  <c r="F215" i="49" a="1"/>
  <c r="F215" i="49" s="1"/>
  <c r="E215" i="49"/>
  <c r="A215" i="49"/>
  <c r="G214" i="49" a="1"/>
  <c r="G214" i="49" s="1"/>
  <c r="F214" i="49"/>
  <c r="E214" i="49" s="1"/>
  <c r="F214" i="49" a="1"/>
  <c r="A214" i="49"/>
  <c r="G213" i="49" a="1"/>
  <c r="G213" i="49" s="1"/>
  <c r="F213" i="49" a="1"/>
  <c r="F213" i="49" s="1"/>
  <c r="E213" i="49" s="1"/>
  <c r="A213" i="49"/>
  <c r="G212" i="49" a="1"/>
  <c r="G212" i="49" s="1"/>
  <c r="F212" i="49"/>
  <c r="E212" i="49" s="1"/>
  <c r="F212" i="49" a="1"/>
  <c r="A212" i="49"/>
  <c r="G211" i="49" a="1"/>
  <c r="G211" i="49" s="1"/>
  <c r="F211" i="49" a="1"/>
  <c r="F211" i="49" s="1"/>
  <c r="E211" i="49"/>
  <c r="A211" i="49"/>
  <c r="G210" i="49" a="1"/>
  <c r="G210" i="49" s="1"/>
  <c r="F210" i="49" a="1"/>
  <c r="F210" i="49" s="1"/>
  <c r="E210" i="49" s="1"/>
  <c r="A210" i="49"/>
  <c r="G209" i="49"/>
  <c r="G209" i="49" a="1"/>
  <c r="F209" i="49" a="1"/>
  <c r="F209" i="49" s="1"/>
  <c r="E209" i="49" s="1"/>
  <c r="A209" i="49"/>
  <c r="G208" i="49" a="1"/>
  <c r="G208" i="49" s="1"/>
  <c r="F208" i="49" a="1"/>
  <c r="F208" i="49" s="1"/>
  <c r="E208" i="49" s="1"/>
  <c r="A208" i="49"/>
  <c r="G207" i="49" a="1"/>
  <c r="G207" i="49" s="1"/>
  <c r="F207" i="49" a="1"/>
  <c r="F207" i="49" s="1"/>
  <c r="E207" i="49" s="1"/>
  <c r="A207" i="49"/>
  <c r="G206" i="49" a="1"/>
  <c r="G206" i="49" s="1"/>
  <c r="F206" i="49" a="1"/>
  <c r="F206" i="49" s="1"/>
  <c r="E206" i="49" s="1"/>
  <c r="A206" i="49"/>
  <c r="G205" i="49"/>
  <c r="G205" i="49" a="1"/>
  <c r="F205" i="49" a="1"/>
  <c r="F205" i="49" s="1"/>
  <c r="E205" i="49" s="1"/>
  <c r="A205" i="49"/>
  <c r="G204" i="49" a="1"/>
  <c r="G204" i="49" s="1"/>
  <c r="F204" i="49"/>
  <c r="E204" i="49" s="1"/>
  <c r="F204" i="49" a="1"/>
  <c r="A204" i="49"/>
  <c r="G203" i="49"/>
  <c r="G203" i="49" a="1"/>
  <c r="F203" i="49" a="1"/>
  <c r="F203" i="49" s="1"/>
  <c r="E203" i="49"/>
  <c r="A203" i="49"/>
  <c r="G202" i="49" a="1"/>
  <c r="G202" i="49" s="1"/>
  <c r="F202" i="49" a="1"/>
  <c r="F202" i="49" s="1"/>
  <c r="E202" i="49" s="1"/>
  <c r="A202" i="49"/>
  <c r="G201" i="49"/>
  <c r="G201" i="49" a="1"/>
  <c r="F201" i="49" a="1"/>
  <c r="F201" i="49" s="1"/>
  <c r="E201" i="49" s="1"/>
  <c r="A201" i="49"/>
  <c r="G200" i="49" a="1"/>
  <c r="G200" i="49" s="1"/>
  <c r="F200" i="49"/>
  <c r="E200" i="49" s="1"/>
  <c r="F200" i="49" a="1"/>
  <c r="A200" i="49"/>
  <c r="G199" i="49" a="1"/>
  <c r="G199" i="49" s="1"/>
  <c r="F199" i="49" a="1"/>
  <c r="F199" i="49" s="1"/>
  <c r="E199" i="49"/>
  <c r="A199" i="49"/>
  <c r="G198" i="49" a="1"/>
  <c r="G198" i="49" s="1"/>
  <c r="F198" i="49"/>
  <c r="E198" i="49" s="1"/>
  <c r="F198" i="49" a="1"/>
  <c r="A198" i="49"/>
  <c r="G197" i="49" a="1"/>
  <c r="G197" i="49" s="1"/>
  <c r="F197" i="49" a="1"/>
  <c r="F197" i="49" s="1"/>
  <c r="E197" i="49" s="1"/>
  <c r="A197" i="49"/>
  <c r="G196" i="49" a="1"/>
  <c r="G196" i="49" s="1"/>
  <c r="F196" i="49"/>
  <c r="E196" i="49" s="1"/>
  <c r="F196" i="49" a="1"/>
  <c r="A196" i="49"/>
  <c r="G195" i="49" a="1"/>
  <c r="G195" i="49" s="1"/>
  <c r="F195" i="49" a="1"/>
  <c r="F195" i="49" s="1"/>
  <c r="E195" i="49"/>
  <c r="A195" i="49"/>
  <c r="G194" i="49" a="1"/>
  <c r="G194" i="49" s="1"/>
  <c r="F194" i="49" a="1"/>
  <c r="F194" i="49" s="1"/>
  <c r="E194" i="49" s="1"/>
  <c r="A194" i="49"/>
  <c r="G193" i="49"/>
  <c r="G193" i="49" a="1"/>
  <c r="F193" i="49" a="1"/>
  <c r="F193" i="49" s="1"/>
  <c r="E193" i="49" s="1"/>
  <c r="A193" i="49"/>
  <c r="G192" i="49" a="1"/>
  <c r="G192" i="49" s="1"/>
  <c r="F192" i="49" a="1"/>
  <c r="F192" i="49" s="1"/>
  <c r="E192" i="49" s="1"/>
  <c r="A192" i="49"/>
  <c r="G191" i="49" a="1"/>
  <c r="G191" i="49" s="1"/>
  <c r="F191" i="49" a="1"/>
  <c r="F191" i="49" s="1"/>
  <c r="E191" i="49" s="1"/>
  <c r="A191" i="49"/>
  <c r="G190" i="49" a="1"/>
  <c r="G190" i="49" s="1"/>
  <c r="F190" i="49" a="1"/>
  <c r="F190" i="49" s="1"/>
  <c r="E190" i="49" s="1"/>
  <c r="A190" i="49"/>
  <c r="G189" i="49"/>
  <c r="G189" i="49" a="1"/>
  <c r="F189" i="49" a="1"/>
  <c r="F189" i="49" s="1"/>
  <c r="E189" i="49" s="1"/>
  <c r="A189" i="49"/>
  <c r="G188" i="49" a="1"/>
  <c r="G188" i="49" s="1"/>
  <c r="F188" i="49"/>
  <c r="E188" i="49" s="1"/>
  <c r="F188" i="49" a="1"/>
  <c r="A188" i="49"/>
  <c r="G187" i="49"/>
  <c r="G187" i="49" a="1"/>
  <c r="F187" i="49" a="1"/>
  <c r="F187" i="49" s="1"/>
  <c r="E187" i="49"/>
  <c r="A187" i="49"/>
  <c r="G186" i="49" a="1"/>
  <c r="G186" i="49" s="1"/>
  <c r="F186" i="49" a="1"/>
  <c r="F186" i="49" s="1"/>
  <c r="E186" i="49" s="1"/>
  <c r="A186" i="49"/>
  <c r="G185" i="49"/>
  <c r="G185" i="49" a="1"/>
  <c r="F185" i="49" a="1"/>
  <c r="F185" i="49" s="1"/>
  <c r="E185" i="49" s="1"/>
  <c r="A185" i="49"/>
  <c r="G184" i="49" a="1"/>
  <c r="G184" i="49" s="1"/>
  <c r="F184" i="49"/>
  <c r="E184" i="49" s="1"/>
  <c r="F184" i="49" a="1"/>
  <c r="A184" i="49"/>
  <c r="G183" i="49" a="1"/>
  <c r="G183" i="49" s="1"/>
  <c r="F183" i="49" a="1"/>
  <c r="F183" i="49" s="1"/>
  <c r="E183" i="49"/>
  <c r="A183" i="49"/>
  <c r="G182" i="49" a="1"/>
  <c r="G182" i="49" s="1"/>
  <c r="F182" i="49"/>
  <c r="E182" i="49" s="1"/>
  <c r="F182" i="49" a="1"/>
  <c r="A182" i="49"/>
  <c r="G181" i="49" a="1"/>
  <c r="G181" i="49" s="1"/>
  <c r="F181" i="49" a="1"/>
  <c r="F181" i="49" s="1"/>
  <c r="E181" i="49" s="1"/>
  <c r="A181" i="49"/>
  <c r="G180" i="49" a="1"/>
  <c r="G180" i="49" s="1"/>
  <c r="F180" i="49"/>
  <c r="E180" i="49" s="1"/>
  <c r="F180" i="49" a="1"/>
  <c r="A180" i="49"/>
  <c r="G179" i="49" a="1"/>
  <c r="G179" i="49" s="1"/>
  <c r="F179" i="49" a="1"/>
  <c r="F179" i="49" s="1"/>
  <c r="E179" i="49"/>
  <c r="A179" i="49"/>
  <c r="G178" i="49" a="1"/>
  <c r="G178" i="49" s="1"/>
  <c r="F178" i="49" a="1"/>
  <c r="F178" i="49" s="1"/>
  <c r="E178" i="49" s="1"/>
  <c r="A178" i="49"/>
  <c r="G177" i="49"/>
  <c r="G177" i="49" a="1"/>
  <c r="F177" i="49" a="1"/>
  <c r="F177" i="49" s="1"/>
  <c r="E177" i="49" s="1"/>
  <c r="A177" i="49"/>
  <c r="G176" i="49" a="1"/>
  <c r="G176" i="49" s="1"/>
  <c r="F176" i="49"/>
  <c r="E176" i="49" s="1"/>
  <c r="F176" i="49" a="1"/>
  <c r="A176" i="49"/>
  <c r="G175" i="49" a="1"/>
  <c r="G175" i="49" s="1"/>
  <c r="F175" i="49" a="1"/>
  <c r="F175" i="49" s="1"/>
  <c r="E175" i="49" s="1"/>
  <c r="A175" i="49"/>
  <c r="G174" i="49" a="1"/>
  <c r="G174" i="49" s="1"/>
  <c r="F174" i="49" a="1"/>
  <c r="F174" i="49" s="1"/>
  <c r="E174" i="49" s="1"/>
  <c r="A174" i="49"/>
  <c r="G173" i="49"/>
  <c r="G173" i="49" a="1"/>
  <c r="F173" i="49" a="1"/>
  <c r="F173" i="49" s="1"/>
  <c r="E173" i="49" s="1"/>
  <c r="A173" i="49"/>
  <c r="G172" i="49" a="1"/>
  <c r="G172" i="49" s="1"/>
  <c r="F172" i="49"/>
  <c r="E172" i="49" s="1"/>
  <c r="F172" i="49" a="1"/>
  <c r="A172" i="49"/>
  <c r="G171" i="49"/>
  <c r="G171" i="49" a="1"/>
  <c r="F171" i="49" a="1"/>
  <c r="F171" i="49" s="1"/>
  <c r="E171" i="49"/>
  <c r="A171" i="49"/>
  <c r="G170" i="49" a="1"/>
  <c r="G170" i="49" s="1"/>
  <c r="F170" i="49" a="1"/>
  <c r="F170" i="49" s="1"/>
  <c r="E170" i="49" s="1"/>
  <c r="A170" i="49"/>
  <c r="G169" i="49"/>
  <c r="G169" i="49" a="1"/>
  <c r="F169" i="49" a="1"/>
  <c r="F169" i="49" s="1"/>
  <c r="E169" i="49" s="1"/>
  <c r="A169" i="49"/>
  <c r="G168" i="49" a="1"/>
  <c r="G168" i="49" s="1"/>
  <c r="F168" i="49"/>
  <c r="E168" i="49" s="1"/>
  <c r="F168" i="49" a="1"/>
  <c r="A168" i="49"/>
  <c r="G167" i="49" a="1"/>
  <c r="G167" i="49" s="1"/>
  <c r="F167" i="49" a="1"/>
  <c r="F167" i="49" s="1"/>
  <c r="E167" i="49"/>
  <c r="A167" i="49"/>
  <c r="G166" i="49" a="1"/>
  <c r="G166" i="49" s="1"/>
  <c r="F166" i="49"/>
  <c r="E166" i="49" s="1"/>
  <c r="F166" i="49" a="1"/>
  <c r="A166" i="49"/>
  <c r="G165" i="49"/>
  <c r="G165" i="49" a="1"/>
  <c r="F165" i="49" a="1"/>
  <c r="F165" i="49" s="1"/>
  <c r="E165" i="49" s="1"/>
  <c r="A165" i="49"/>
  <c r="G164" i="49" a="1"/>
  <c r="G164" i="49" s="1"/>
  <c r="F164" i="49"/>
  <c r="F164" i="49" a="1"/>
  <c r="E164" i="49"/>
  <c r="A164" i="49"/>
  <c r="G163" i="49"/>
  <c r="G163" i="49" a="1"/>
  <c r="F163" i="49"/>
  <c r="E163" i="49" s="1"/>
  <c r="F163" i="49" a="1"/>
  <c r="A163" i="49"/>
  <c r="G162" i="49" a="1"/>
  <c r="G162" i="49" s="1"/>
  <c r="F162" i="49"/>
  <c r="F162" i="49" a="1"/>
  <c r="E162" i="49"/>
  <c r="A162" i="49"/>
  <c r="G161" i="49" a="1"/>
  <c r="G161" i="49" s="1"/>
  <c r="F161" i="49" a="1"/>
  <c r="F161" i="49" s="1"/>
  <c r="E161" i="49" s="1"/>
  <c r="A161" i="49"/>
  <c r="G160" i="49"/>
  <c r="G160" i="49" a="1"/>
  <c r="F160" i="49" a="1"/>
  <c r="F160" i="49" s="1"/>
  <c r="E160" i="49" s="1"/>
  <c r="A160" i="49"/>
  <c r="G159" i="49"/>
  <c r="G159" i="49" a="1"/>
  <c r="F159" i="49"/>
  <c r="E159" i="49" s="1"/>
  <c r="F159" i="49" a="1"/>
  <c r="A159" i="49"/>
  <c r="G158" i="49" a="1"/>
  <c r="G158" i="49" s="1"/>
  <c r="F158" i="49"/>
  <c r="F158" i="49" a="1"/>
  <c r="E158" i="49"/>
  <c r="A158" i="49"/>
  <c r="G157" i="49" a="1"/>
  <c r="G157" i="49" s="1"/>
  <c r="F157" i="49" a="1"/>
  <c r="F157" i="49" s="1"/>
  <c r="E157" i="49" s="1"/>
  <c r="A157" i="49"/>
  <c r="G156" i="49"/>
  <c r="G156" i="49" a="1"/>
  <c r="F156" i="49" a="1"/>
  <c r="F156" i="49" s="1"/>
  <c r="E156" i="49" s="1"/>
  <c r="A156" i="49"/>
  <c r="G155" i="49"/>
  <c r="G155" i="49" a="1"/>
  <c r="F155" i="49" a="1"/>
  <c r="F155" i="49" s="1"/>
  <c r="E155" i="49" s="1"/>
  <c r="A155" i="49"/>
  <c r="G154" i="49" a="1"/>
  <c r="G154" i="49" s="1"/>
  <c r="F154" i="49"/>
  <c r="E154" i="49" s="1"/>
  <c r="F154" i="49" a="1"/>
  <c r="A154" i="49"/>
  <c r="G153" i="49" a="1"/>
  <c r="G153" i="49" s="1"/>
  <c r="F153" i="49" a="1"/>
  <c r="F153" i="49" s="1"/>
  <c r="E153" i="49" s="1"/>
  <c r="A153" i="49"/>
  <c r="G152" i="49"/>
  <c r="G152" i="49" a="1"/>
  <c r="F152" i="49" a="1"/>
  <c r="F152" i="49" s="1"/>
  <c r="E152" i="49" s="1"/>
  <c r="A152" i="49"/>
  <c r="G151" i="49"/>
  <c r="G151" i="49" a="1"/>
  <c r="F151" i="49" a="1"/>
  <c r="F151" i="49" s="1"/>
  <c r="E151" i="49" s="1"/>
  <c r="A151" i="49"/>
  <c r="G150" i="49" a="1"/>
  <c r="G150" i="49" s="1"/>
  <c r="F150" i="49"/>
  <c r="E150" i="49" s="1"/>
  <c r="F150" i="49" a="1"/>
  <c r="A150" i="49"/>
  <c r="G149" i="49" a="1"/>
  <c r="G149" i="49" s="1"/>
  <c r="F149" i="49" a="1"/>
  <c r="F149" i="49" s="1"/>
  <c r="E149" i="49"/>
  <c r="A149" i="49"/>
  <c r="G148" i="49" a="1"/>
  <c r="G148" i="49" s="1"/>
  <c r="F148" i="49" a="1"/>
  <c r="F148" i="49" s="1"/>
  <c r="E148" i="49" s="1"/>
  <c r="A148" i="49"/>
  <c r="G147" i="49" a="1"/>
  <c r="G147" i="49" s="1"/>
  <c r="F147" i="49"/>
  <c r="E147" i="49" s="1"/>
  <c r="F147" i="49" a="1"/>
  <c r="A147" i="49"/>
  <c r="G146" i="49" a="1"/>
  <c r="G146" i="49" s="1"/>
  <c r="F146" i="49" a="1"/>
  <c r="F146" i="49" s="1"/>
  <c r="E146" i="49" s="1"/>
  <c r="A146" i="49"/>
  <c r="G145" i="49" a="1"/>
  <c r="G145" i="49" s="1"/>
  <c r="F145" i="49" a="1"/>
  <c r="F145" i="49" s="1"/>
  <c r="E145" i="49" s="1"/>
  <c r="A145" i="49"/>
  <c r="G144" i="49" a="1"/>
  <c r="G144" i="49" s="1"/>
  <c r="F144" i="49" a="1"/>
  <c r="F144" i="49" s="1"/>
  <c r="E144" i="49" s="1"/>
  <c r="A144" i="49"/>
  <c r="G143" i="49"/>
  <c r="G143" i="49" a="1"/>
  <c r="F143" i="49" a="1"/>
  <c r="F143" i="49" s="1"/>
  <c r="E143" i="49" s="1"/>
  <c r="A143" i="49"/>
  <c r="G142" i="49" a="1"/>
  <c r="G142" i="49" s="1"/>
  <c r="F142" i="49" a="1"/>
  <c r="F142" i="49" s="1"/>
  <c r="E142" i="49" s="1"/>
  <c r="A142" i="49"/>
  <c r="G141" i="49" a="1"/>
  <c r="G141" i="49" s="1"/>
  <c r="F141" i="49" a="1"/>
  <c r="F141" i="49" s="1"/>
  <c r="E141" i="49" s="1"/>
  <c r="A141" i="49"/>
  <c r="G140" i="49" a="1"/>
  <c r="G140" i="49" s="1"/>
  <c r="F140" i="49" a="1"/>
  <c r="F140" i="49" s="1"/>
  <c r="E140" i="49" s="1"/>
  <c r="A140" i="49"/>
  <c r="G139" i="49" a="1"/>
  <c r="G139" i="49" s="1"/>
  <c r="F139" i="49" a="1"/>
  <c r="F139" i="49" s="1"/>
  <c r="E139" i="49" s="1"/>
  <c r="A139" i="49"/>
  <c r="G138" i="49" a="1"/>
  <c r="G138" i="49" s="1"/>
  <c r="F138" i="49"/>
  <c r="E138" i="49" s="1"/>
  <c r="F138" i="49" a="1"/>
  <c r="A138" i="49"/>
  <c r="G137" i="49" a="1"/>
  <c r="G137" i="49" s="1"/>
  <c r="F137" i="49" a="1"/>
  <c r="F137" i="49" s="1"/>
  <c r="E137" i="49" s="1"/>
  <c r="A137" i="49"/>
  <c r="G136" i="49"/>
  <c r="G136" i="49" a="1"/>
  <c r="F136" i="49" a="1"/>
  <c r="F136" i="49" s="1"/>
  <c r="E136" i="49" s="1"/>
  <c r="A136" i="49"/>
  <c r="G135" i="49" a="1"/>
  <c r="G135" i="49" s="1"/>
  <c r="F135" i="49" a="1"/>
  <c r="F135" i="49" s="1"/>
  <c r="E135" i="49" s="1"/>
  <c r="A135" i="49"/>
  <c r="G134" i="49" a="1"/>
  <c r="G134" i="49" s="1"/>
  <c r="F134" i="49" a="1"/>
  <c r="F134" i="49" s="1"/>
  <c r="E134" i="49" s="1"/>
  <c r="A134" i="49"/>
  <c r="G133" i="49" a="1"/>
  <c r="G133" i="49" s="1"/>
  <c r="F133" i="49" a="1"/>
  <c r="F133" i="49" s="1"/>
  <c r="E133" i="49"/>
  <c r="A133" i="49"/>
  <c r="G132" i="49" a="1"/>
  <c r="G132" i="49" s="1"/>
  <c r="F132" i="49" a="1"/>
  <c r="F132" i="49" s="1"/>
  <c r="E132" i="49" s="1"/>
  <c r="A132" i="49"/>
  <c r="G131" i="49" a="1"/>
  <c r="G131" i="49" s="1"/>
  <c r="F131" i="49"/>
  <c r="E131" i="49" s="1"/>
  <c r="F131" i="49" a="1"/>
  <c r="A131" i="49"/>
  <c r="G130" i="49" a="1"/>
  <c r="G130" i="49" s="1"/>
  <c r="F130" i="49" a="1"/>
  <c r="F130" i="49" s="1"/>
  <c r="E130" i="49" s="1"/>
  <c r="A130" i="49"/>
  <c r="G129" i="49" a="1"/>
  <c r="G129" i="49" s="1"/>
  <c r="F129" i="49" a="1"/>
  <c r="F129" i="49" s="1"/>
  <c r="E129" i="49" s="1"/>
  <c r="A129" i="49"/>
  <c r="G128" i="49" a="1"/>
  <c r="G128" i="49" s="1"/>
  <c r="F128" i="49" a="1"/>
  <c r="F128" i="49" s="1"/>
  <c r="E128" i="49" s="1"/>
  <c r="A128" i="49"/>
  <c r="G127" i="49"/>
  <c r="G127" i="49" a="1"/>
  <c r="F127" i="49" a="1"/>
  <c r="F127" i="49" s="1"/>
  <c r="E127" i="49" s="1"/>
  <c r="A127" i="49"/>
  <c r="G126" i="49" a="1"/>
  <c r="G126" i="49" s="1"/>
  <c r="F126" i="49" a="1"/>
  <c r="F126" i="49" s="1"/>
  <c r="E126" i="49" s="1"/>
  <c r="A126" i="49"/>
  <c r="G125" i="49" a="1"/>
  <c r="G125" i="49" s="1"/>
  <c r="F125" i="49" a="1"/>
  <c r="F125" i="49" s="1"/>
  <c r="E125" i="49" s="1"/>
  <c r="A125" i="49"/>
  <c r="G124" i="49" a="1"/>
  <c r="G124" i="49" s="1"/>
  <c r="F124" i="49" a="1"/>
  <c r="F124" i="49" s="1"/>
  <c r="E124" i="49" s="1"/>
  <c r="A124" i="49"/>
  <c r="G123" i="49" a="1"/>
  <c r="G123" i="49" s="1"/>
  <c r="F123" i="49" a="1"/>
  <c r="F123" i="49" s="1"/>
  <c r="E123" i="49" s="1"/>
  <c r="A123" i="49"/>
  <c r="G122" i="49" a="1"/>
  <c r="G122" i="49" s="1"/>
  <c r="F122" i="49"/>
  <c r="E122" i="49" s="1"/>
  <c r="F122" i="49" a="1"/>
  <c r="A122" i="49"/>
  <c r="G121" i="49" a="1"/>
  <c r="G121" i="49" s="1"/>
  <c r="F121" i="49" a="1"/>
  <c r="F121" i="49" s="1"/>
  <c r="E121" i="49" s="1"/>
  <c r="A121" i="49"/>
  <c r="G120" i="49"/>
  <c r="G120" i="49" a="1"/>
  <c r="F120" i="49" a="1"/>
  <c r="F120" i="49" s="1"/>
  <c r="E120" i="49" s="1"/>
  <c r="A120" i="49"/>
  <c r="G119" i="49" a="1"/>
  <c r="G119" i="49" s="1"/>
  <c r="F119" i="49" a="1"/>
  <c r="F119" i="49" s="1"/>
  <c r="E119" i="49" s="1"/>
  <c r="A119" i="49"/>
  <c r="G118" i="49" a="1"/>
  <c r="G118" i="49" s="1"/>
  <c r="F118" i="49" a="1"/>
  <c r="F118" i="49" s="1"/>
  <c r="E118" i="49" s="1"/>
  <c r="A118" i="49"/>
  <c r="G117" i="49" a="1"/>
  <c r="G117" i="49" s="1"/>
  <c r="F117" i="49" a="1"/>
  <c r="F117" i="49" s="1"/>
  <c r="E117" i="49"/>
  <c r="A117" i="49"/>
  <c r="G116" i="49" a="1"/>
  <c r="G116" i="49" s="1"/>
  <c r="F116" i="49" a="1"/>
  <c r="F116" i="49" s="1"/>
  <c r="E116" i="49" s="1"/>
  <c r="A116" i="49"/>
  <c r="G115" i="49" a="1"/>
  <c r="G115" i="49" s="1"/>
  <c r="F115" i="49"/>
  <c r="E115" i="49" s="1"/>
  <c r="F115" i="49" a="1"/>
  <c r="A115" i="49"/>
  <c r="G114" i="49" a="1"/>
  <c r="G114" i="49" s="1"/>
  <c r="F114" i="49" a="1"/>
  <c r="F114" i="49" s="1"/>
  <c r="E114" i="49" s="1"/>
  <c r="A114" i="49"/>
  <c r="G113" i="49" a="1"/>
  <c r="G113" i="49" s="1"/>
  <c r="F113" i="49" a="1"/>
  <c r="F113" i="49" s="1"/>
  <c r="E113" i="49" s="1"/>
  <c r="A113" i="49"/>
  <c r="G112" i="49" a="1"/>
  <c r="G112" i="49" s="1"/>
  <c r="F112" i="49" a="1"/>
  <c r="F112" i="49" s="1"/>
  <c r="E112" i="49" s="1"/>
  <c r="A112" i="49"/>
  <c r="G111" i="49"/>
  <c r="G111" i="49" a="1"/>
  <c r="F111" i="49" a="1"/>
  <c r="F111" i="49" s="1"/>
  <c r="E111" i="49" s="1"/>
  <c r="A111" i="49"/>
  <c r="G110" i="49" a="1"/>
  <c r="G110" i="49" s="1"/>
  <c r="F110" i="49" a="1"/>
  <c r="F110" i="49" s="1"/>
  <c r="E110" i="49" s="1"/>
  <c r="A110" i="49"/>
  <c r="G109" i="49" a="1"/>
  <c r="G109" i="49" s="1"/>
  <c r="F109" i="49" a="1"/>
  <c r="F109" i="49" s="1"/>
  <c r="E109" i="49" s="1"/>
  <c r="A109" i="49"/>
  <c r="G108" i="49" a="1"/>
  <c r="G108" i="49" s="1"/>
  <c r="F108" i="49" a="1"/>
  <c r="F108" i="49" s="1"/>
  <c r="E108" i="49" s="1"/>
  <c r="A108" i="49"/>
  <c r="G107" i="49" a="1"/>
  <c r="G107" i="49" s="1"/>
  <c r="F107" i="49" a="1"/>
  <c r="F107" i="49" s="1"/>
  <c r="E107" i="49" s="1"/>
  <c r="A107" i="49"/>
  <c r="G106" i="49" a="1"/>
  <c r="G106" i="49" s="1"/>
  <c r="F106" i="49"/>
  <c r="E106" i="49" s="1"/>
  <c r="F106" i="49" a="1"/>
  <c r="A106" i="49"/>
  <c r="G105" i="49" a="1"/>
  <c r="G105" i="49" s="1"/>
  <c r="F105" i="49" a="1"/>
  <c r="F105" i="49" s="1"/>
  <c r="E105" i="49" s="1"/>
  <c r="A105" i="49"/>
  <c r="G104" i="49"/>
  <c r="G104" i="49" a="1"/>
  <c r="F104" i="49" a="1"/>
  <c r="F104" i="49" s="1"/>
  <c r="E104" i="49" s="1"/>
  <c r="A104" i="49"/>
  <c r="G103" i="49" a="1"/>
  <c r="G103" i="49" s="1"/>
  <c r="F103" i="49" a="1"/>
  <c r="F103" i="49" s="1"/>
  <c r="E103" i="49" s="1"/>
  <c r="A103" i="49"/>
  <c r="G102" i="49" a="1"/>
  <c r="G102" i="49" s="1"/>
  <c r="F102" i="49" a="1"/>
  <c r="F102" i="49" s="1"/>
  <c r="E102" i="49" s="1"/>
  <c r="A102" i="49"/>
  <c r="G101" i="49" a="1"/>
  <c r="G101" i="49" s="1"/>
  <c r="F101" i="49" a="1"/>
  <c r="F101" i="49" s="1"/>
  <c r="E101" i="49"/>
  <c r="A101" i="49"/>
  <c r="G100" i="49" a="1"/>
  <c r="G100" i="49" s="1"/>
  <c r="F100" i="49" a="1"/>
  <c r="F100" i="49" s="1"/>
  <c r="E100" i="49" s="1"/>
  <c r="A100" i="49"/>
  <c r="G99" i="49" a="1"/>
  <c r="G99" i="49" s="1"/>
  <c r="F99" i="49"/>
  <c r="E99" i="49" s="1"/>
  <c r="F99" i="49" a="1"/>
  <c r="A99" i="49"/>
  <c r="G98" i="49" a="1"/>
  <c r="G98" i="49" s="1"/>
  <c r="F98" i="49" a="1"/>
  <c r="F98" i="49" s="1"/>
  <c r="E98" i="49" s="1"/>
  <c r="A98" i="49"/>
  <c r="G97" i="49" a="1"/>
  <c r="G97" i="49" s="1"/>
  <c r="F97" i="49" a="1"/>
  <c r="F97" i="49" s="1"/>
  <c r="E97" i="49" s="1"/>
  <c r="A97" i="49"/>
  <c r="G96" i="49" a="1"/>
  <c r="G96" i="49" s="1"/>
  <c r="F96" i="49" a="1"/>
  <c r="F96" i="49" s="1"/>
  <c r="E96" i="49" s="1"/>
  <c r="A96" i="49"/>
  <c r="G95" i="49"/>
  <c r="G95" i="49" a="1"/>
  <c r="F95" i="49" a="1"/>
  <c r="F95" i="49" s="1"/>
  <c r="E95" i="49" s="1"/>
  <c r="A95" i="49"/>
  <c r="G94" i="49" a="1"/>
  <c r="G94" i="49" s="1"/>
  <c r="F94" i="49" a="1"/>
  <c r="F94" i="49" s="1"/>
  <c r="E94" i="49" s="1"/>
  <c r="A94" i="49"/>
  <c r="G93" i="49" a="1"/>
  <c r="G93" i="49" s="1"/>
  <c r="F93" i="49" a="1"/>
  <c r="F93" i="49" s="1"/>
  <c r="E93" i="49" s="1"/>
  <c r="A93" i="49"/>
  <c r="G92" i="49" a="1"/>
  <c r="G92" i="49" s="1"/>
  <c r="F92" i="49" a="1"/>
  <c r="F92" i="49" s="1"/>
  <c r="E92" i="49" s="1"/>
  <c r="A92" i="49"/>
  <c r="G91" i="49" a="1"/>
  <c r="G91" i="49" s="1"/>
  <c r="F91" i="49" a="1"/>
  <c r="F91" i="49" s="1"/>
  <c r="E91" i="49" s="1"/>
  <c r="A91" i="49"/>
  <c r="G90" i="49" a="1"/>
  <c r="G90" i="49" s="1"/>
  <c r="F90" i="49"/>
  <c r="E90" i="49" s="1"/>
  <c r="F90" i="49" a="1"/>
  <c r="A90" i="49"/>
  <c r="G89" i="49" a="1"/>
  <c r="G89" i="49" s="1"/>
  <c r="F89" i="49" a="1"/>
  <c r="F89" i="49" s="1"/>
  <c r="E89" i="49" s="1"/>
  <c r="A89" i="49"/>
  <c r="G88" i="49"/>
  <c r="G88" i="49" a="1"/>
  <c r="F88" i="49" a="1"/>
  <c r="F88" i="49" s="1"/>
  <c r="E88" i="49" s="1"/>
  <c r="A88" i="49"/>
  <c r="G87" i="49" a="1"/>
  <c r="G87" i="49" s="1"/>
  <c r="F87" i="49" a="1"/>
  <c r="F87" i="49" s="1"/>
  <c r="E87" i="49" s="1"/>
  <c r="A87" i="49"/>
  <c r="G86" i="49" a="1"/>
  <c r="G86" i="49" s="1"/>
  <c r="F86" i="49" a="1"/>
  <c r="F86" i="49" s="1"/>
  <c r="E86" i="49" s="1"/>
  <c r="A86" i="49"/>
  <c r="G85" i="49" a="1"/>
  <c r="G85" i="49" s="1"/>
  <c r="F85" i="49" a="1"/>
  <c r="F85" i="49" s="1"/>
  <c r="E85" i="49"/>
  <c r="A85" i="49"/>
  <c r="G84" i="49" a="1"/>
  <c r="G84" i="49" s="1"/>
  <c r="F84" i="49" a="1"/>
  <c r="F84" i="49" s="1"/>
  <c r="E84" i="49" s="1"/>
  <c r="A84" i="49"/>
  <c r="G83" i="49" a="1"/>
  <c r="G83" i="49" s="1"/>
  <c r="F83" i="49"/>
  <c r="E83" i="49" s="1"/>
  <c r="F83" i="49" a="1"/>
  <c r="A83" i="49"/>
  <c r="G82" i="49" a="1"/>
  <c r="G82" i="49" s="1"/>
  <c r="F82" i="49" a="1"/>
  <c r="F82" i="49" s="1"/>
  <c r="E82" i="49" s="1"/>
  <c r="A82" i="49"/>
  <c r="G81" i="49" a="1"/>
  <c r="G81" i="49" s="1"/>
  <c r="F81" i="49" a="1"/>
  <c r="F81" i="49" s="1"/>
  <c r="E81" i="49" s="1"/>
  <c r="A81" i="49"/>
  <c r="G80" i="49" a="1"/>
  <c r="G80" i="49" s="1"/>
  <c r="F80" i="49" a="1"/>
  <c r="F80" i="49" s="1"/>
  <c r="E80" i="49" s="1"/>
  <c r="A80" i="49"/>
  <c r="G79" i="49"/>
  <c r="G79" i="49" a="1"/>
  <c r="F79" i="49" a="1"/>
  <c r="F79" i="49" s="1"/>
  <c r="E79" i="49" s="1"/>
  <c r="A79" i="49"/>
  <c r="G78" i="49" a="1"/>
  <c r="G78" i="49" s="1"/>
  <c r="F78" i="49" a="1"/>
  <c r="F78" i="49" s="1"/>
  <c r="E78" i="49" s="1"/>
  <c r="A78" i="49"/>
  <c r="G77" i="49" a="1"/>
  <c r="G77" i="49" s="1"/>
  <c r="F77" i="49" a="1"/>
  <c r="F77" i="49" s="1"/>
  <c r="E77" i="49" s="1"/>
  <c r="A77" i="49"/>
  <c r="G76" i="49" a="1"/>
  <c r="G76" i="49" s="1"/>
  <c r="F76" i="49" a="1"/>
  <c r="F76" i="49" s="1"/>
  <c r="E76" i="49" s="1"/>
  <c r="A76" i="49"/>
  <c r="G75" i="49" a="1"/>
  <c r="G75" i="49" s="1"/>
  <c r="F75" i="49" a="1"/>
  <c r="F75" i="49" s="1"/>
  <c r="E75" i="49" s="1"/>
  <c r="A75" i="49"/>
  <c r="G74" i="49" a="1"/>
  <c r="G74" i="49" s="1"/>
  <c r="F74" i="49"/>
  <c r="E74" i="49" s="1"/>
  <c r="F74" i="49" a="1"/>
  <c r="A74" i="49"/>
  <c r="G73" i="49" a="1"/>
  <c r="G73" i="49" s="1"/>
  <c r="F73" i="49" a="1"/>
  <c r="F73" i="49" s="1"/>
  <c r="E73" i="49" s="1"/>
  <c r="A73" i="49"/>
  <c r="G72" i="49"/>
  <c r="G72" i="49" a="1"/>
  <c r="F72" i="49" a="1"/>
  <c r="F72" i="49" s="1"/>
  <c r="E72" i="49" s="1"/>
  <c r="A72" i="49"/>
  <c r="G71" i="49" a="1"/>
  <c r="G71" i="49" s="1"/>
  <c r="F71" i="49" a="1"/>
  <c r="F71" i="49" s="1"/>
  <c r="E71" i="49" s="1"/>
  <c r="A71" i="49"/>
  <c r="G70" i="49" a="1"/>
  <c r="G70" i="49" s="1"/>
  <c r="F70" i="49" a="1"/>
  <c r="F70" i="49" s="1"/>
  <c r="E70" i="49" s="1"/>
  <c r="A70" i="49"/>
  <c r="G69" i="49" a="1"/>
  <c r="G69" i="49" s="1"/>
  <c r="F69" i="49" a="1"/>
  <c r="F69" i="49" s="1"/>
  <c r="E69" i="49"/>
  <c r="A69" i="49"/>
  <c r="G68" i="49" a="1"/>
  <c r="G68" i="49" s="1"/>
  <c r="F68" i="49" a="1"/>
  <c r="F68" i="49" s="1"/>
  <c r="E68" i="49"/>
  <c r="A68" i="49"/>
  <c r="G67" i="49" a="1"/>
  <c r="G67" i="49" s="1"/>
  <c r="F67" i="49"/>
  <c r="F67" i="49" a="1"/>
  <c r="E67" i="49"/>
  <c r="A67" i="49"/>
  <c r="G66" i="49"/>
  <c r="G66" i="49" a="1"/>
  <c r="F66" i="49" a="1"/>
  <c r="F66" i="49" s="1"/>
  <c r="E66" i="49" s="1"/>
  <c r="A66" i="49"/>
  <c r="G65" i="49"/>
  <c r="G65" i="49" a="1"/>
  <c r="F65" i="49"/>
  <c r="E65" i="49" s="1"/>
  <c r="F65" i="49" a="1"/>
  <c r="A65" i="49"/>
  <c r="G64" i="49"/>
  <c r="G64" i="49" a="1"/>
  <c r="F64" i="49"/>
  <c r="E64" i="49" s="1"/>
  <c r="F64" i="49" a="1"/>
  <c r="A64" i="49"/>
  <c r="G63" i="49" a="1"/>
  <c r="G63" i="49" s="1"/>
  <c r="F63" i="49"/>
  <c r="F63" i="49" a="1"/>
  <c r="E63" i="49"/>
  <c r="A63" i="49"/>
  <c r="G62" i="49"/>
  <c r="G62" i="49" a="1"/>
  <c r="F62" i="49" a="1"/>
  <c r="F62" i="49" s="1"/>
  <c r="E62" i="49" s="1"/>
  <c r="A62" i="49"/>
  <c r="G61" i="49"/>
  <c r="G61" i="49" a="1"/>
  <c r="F61" i="49"/>
  <c r="E61" i="49" s="1"/>
  <c r="F61" i="49" a="1"/>
  <c r="A61" i="49"/>
  <c r="G60" i="49"/>
  <c r="G60" i="49" a="1"/>
  <c r="F60" i="49"/>
  <c r="E60" i="49" s="1"/>
  <c r="F60" i="49" a="1"/>
  <c r="A60" i="49"/>
  <c r="G59" i="49" a="1"/>
  <c r="G59" i="49" s="1"/>
  <c r="F59" i="49"/>
  <c r="F59" i="49" a="1"/>
  <c r="E59" i="49"/>
  <c r="A59" i="49"/>
  <c r="G58" i="49"/>
  <c r="G58" i="49" a="1"/>
  <c r="F58" i="49" a="1"/>
  <c r="F58" i="49" s="1"/>
  <c r="E58" i="49" s="1"/>
  <c r="A58" i="49"/>
  <c r="G57" i="49"/>
  <c r="G57" i="49" a="1"/>
  <c r="F57" i="49"/>
  <c r="E57" i="49" s="1"/>
  <c r="F57" i="49" a="1"/>
  <c r="A57" i="49"/>
  <c r="G56" i="49"/>
  <c r="G56" i="49" a="1"/>
  <c r="F56" i="49"/>
  <c r="E56" i="49" s="1"/>
  <c r="F56" i="49" a="1"/>
  <c r="A56" i="49"/>
  <c r="G55" i="49" a="1"/>
  <c r="G55" i="49" s="1"/>
  <c r="F55" i="49"/>
  <c r="F55" i="49" a="1"/>
  <c r="E55" i="49"/>
  <c r="A55" i="49"/>
  <c r="G54" i="49"/>
  <c r="G54" i="49" a="1"/>
  <c r="F54" i="49" a="1"/>
  <c r="F54" i="49" s="1"/>
  <c r="E54" i="49" s="1"/>
  <c r="A54" i="49"/>
  <c r="G53" i="49"/>
  <c r="G53" i="49" a="1"/>
  <c r="F53" i="49"/>
  <c r="E53" i="49" s="1"/>
  <c r="F53" i="49" a="1"/>
  <c r="A53" i="49"/>
  <c r="G52" i="49"/>
  <c r="G52" i="49" a="1"/>
  <c r="F52" i="49"/>
  <c r="E52" i="49" s="1"/>
  <c r="F52" i="49" a="1"/>
  <c r="A52" i="49"/>
  <c r="G51" i="49" a="1"/>
  <c r="G51" i="49" s="1"/>
  <c r="F51" i="49"/>
  <c r="F51" i="49" a="1"/>
  <c r="E51" i="49"/>
  <c r="A51" i="49"/>
  <c r="G50" i="49"/>
  <c r="G50" i="49" a="1"/>
  <c r="F50" i="49" a="1"/>
  <c r="F50" i="49" s="1"/>
  <c r="E50" i="49" s="1"/>
  <c r="A50" i="49"/>
  <c r="G49" i="49"/>
  <c r="G49" i="49" a="1"/>
  <c r="F49" i="49"/>
  <c r="E49" i="49" s="1"/>
  <c r="F49" i="49" a="1"/>
  <c r="A49" i="49"/>
  <c r="G48" i="49"/>
  <c r="G48" i="49" a="1"/>
  <c r="F48" i="49"/>
  <c r="E48" i="49" s="1"/>
  <c r="F48" i="49" a="1"/>
  <c r="A48" i="49"/>
  <c r="G47" i="49" a="1"/>
  <c r="G47" i="49" s="1"/>
  <c r="F47" i="49"/>
  <c r="F47" i="49" a="1"/>
  <c r="E47" i="49"/>
  <c r="A47" i="49"/>
  <c r="G46" i="49"/>
  <c r="G46" i="49" a="1"/>
  <c r="F46" i="49" a="1"/>
  <c r="F46" i="49" s="1"/>
  <c r="E46" i="49" s="1"/>
  <c r="A46" i="49"/>
  <c r="G45" i="49"/>
  <c r="G45" i="49" a="1"/>
  <c r="F45" i="49"/>
  <c r="E45" i="49" s="1"/>
  <c r="F45" i="49" a="1"/>
  <c r="A45" i="49"/>
  <c r="G44" i="49"/>
  <c r="G44" i="49" a="1"/>
  <c r="F44" i="49"/>
  <c r="E44" i="49" s="1"/>
  <c r="F44" i="49" a="1"/>
  <c r="A44" i="49"/>
  <c r="G43" i="49" a="1"/>
  <c r="G43" i="49" s="1"/>
  <c r="F43" i="49"/>
  <c r="F43" i="49" a="1"/>
  <c r="E43" i="49"/>
  <c r="A43" i="49"/>
  <c r="G42" i="49"/>
  <c r="G42" i="49" a="1"/>
  <c r="F42" i="49" a="1"/>
  <c r="F42" i="49" s="1"/>
  <c r="E42" i="49" s="1"/>
  <c r="A42" i="49"/>
  <c r="G41" i="49"/>
  <c r="G41" i="49" a="1"/>
  <c r="F41" i="49"/>
  <c r="E41" i="49" s="1"/>
  <c r="F41" i="49" a="1"/>
  <c r="A41" i="49"/>
  <c r="G40" i="49"/>
  <c r="G40" i="49" a="1"/>
  <c r="F40" i="49"/>
  <c r="E40" i="49" s="1"/>
  <c r="F40" i="49" a="1"/>
  <c r="A40" i="49"/>
  <c r="G39" i="49" a="1"/>
  <c r="G39" i="49" s="1"/>
  <c r="F39" i="49"/>
  <c r="F39" i="49" a="1"/>
  <c r="E39" i="49"/>
  <c r="A39" i="49"/>
  <c r="G38" i="49"/>
  <c r="G38" i="49" a="1"/>
  <c r="F38" i="49" a="1"/>
  <c r="F38" i="49" s="1"/>
  <c r="E38" i="49" s="1"/>
  <c r="A38" i="49"/>
  <c r="G37" i="49"/>
  <c r="G37" i="49" a="1"/>
  <c r="F37" i="49"/>
  <c r="E37" i="49" s="1"/>
  <c r="F37" i="49" a="1"/>
  <c r="A37" i="49"/>
  <c r="G36" i="49"/>
  <c r="G36" i="49" a="1"/>
  <c r="F36" i="49"/>
  <c r="E36" i="49" s="1"/>
  <c r="F36" i="49" a="1"/>
  <c r="A36" i="49"/>
  <c r="G35" i="49" a="1"/>
  <c r="G35" i="49" s="1"/>
  <c r="F35" i="49"/>
  <c r="F35" i="49" a="1"/>
  <c r="E35" i="49"/>
  <c r="A35" i="49"/>
  <c r="G34" i="49"/>
  <c r="G34" i="49" a="1"/>
  <c r="F34" i="49" a="1"/>
  <c r="F34" i="49" s="1"/>
  <c r="E34" i="49" s="1"/>
  <c r="A34" i="49"/>
  <c r="G33" i="49"/>
  <c r="G33" i="49" a="1"/>
  <c r="F33" i="49"/>
  <c r="E33" i="49" s="1"/>
  <c r="F33" i="49" a="1"/>
  <c r="A33" i="49"/>
  <c r="G32" i="49"/>
  <c r="G32" i="49" a="1"/>
  <c r="F32" i="49"/>
  <c r="E32" i="49" s="1"/>
  <c r="F32" i="49" a="1"/>
  <c r="A32" i="49"/>
  <c r="G31" i="49" a="1"/>
  <c r="G31" i="49" s="1"/>
  <c r="F31" i="49"/>
  <c r="F31" i="49" a="1"/>
  <c r="E31" i="49"/>
  <c r="A31" i="49"/>
  <c r="G30" i="49"/>
  <c r="G30" i="49" a="1"/>
  <c r="F30" i="49" a="1"/>
  <c r="F30" i="49" s="1"/>
  <c r="E30" i="49" s="1"/>
  <c r="A30" i="49"/>
  <c r="G29" i="49"/>
  <c r="G29" i="49" a="1"/>
  <c r="F29" i="49"/>
  <c r="E29" i="49" s="1"/>
  <c r="F29" i="49" a="1"/>
  <c r="A29" i="49"/>
  <c r="G28" i="49"/>
  <c r="G28" i="49" a="1"/>
  <c r="F28" i="49"/>
  <c r="E28" i="49" s="1"/>
  <c r="F28" i="49" a="1"/>
  <c r="A28" i="49"/>
  <c r="G27" i="49" a="1"/>
  <c r="G27" i="49" s="1"/>
  <c r="F27" i="49" a="1"/>
  <c r="F27" i="49" s="1"/>
  <c r="E27" i="49" s="1"/>
  <c r="A27" i="49"/>
  <c r="G26" i="49"/>
  <c r="G26" i="49" a="1"/>
  <c r="F26" i="49" a="1"/>
  <c r="F26" i="49" s="1"/>
  <c r="E26" i="49" s="1"/>
  <c r="A26" i="49"/>
  <c r="G25" i="49"/>
  <c r="G25" i="49" a="1"/>
  <c r="F25" i="49"/>
  <c r="E25" i="49" s="1"/>
  <c r="F25" i="49" a="1"/>
  <c r="A25" i="49"/>
  <c r="G24" i="49" a="1"/>
  <c r="G24" i="49" s="1"/>
  <c r="F24" i="49"/>
  <c r="E24" i="49" s="1"/>
  <c r="F24" i="49" a="1"/>
  <c r="A24" i="49"/>
  <c r="G23" i="49" a="1"/>
  <c r="G23" i="49" s="1"/>
  <c r="F23" i="49" a="1"/>
  <c r="F23" i="49" s="1"/>
  <c r="E23" i="49" s="1"/>
  <c r="A23" i="49"/>
  <c r="G22" i="49"/>
  <c r="G22" i="49" a="1"/>
  <c r="F22" i="49" a="1"/>
  <c r="F22" i="49" s="1"/>
  <c r="E22" i="49" s="1"/>
  <c r="A22" i="49"/>
  <c r="G21" i="49"/>
  <c r="G21" i="49" a="1"/>
  <c r="F21" i="49"/>
  <c r="E21" i="49" s="1"/>
  <c r="F21" i="49" a="1"/>
  <c r="A21" i="49"/>
  <c r="G20" i="49" a="1"/>
  <c r="G20" i="49" s="1"/>
  <c r="F20" i="49"/>
  <c r="E20" i="49" s="1"/>
  <c r="F20" i="49" a="1"/>
  <c r="A20" i="49"/>
  <c r="G19" i="49" a="1"/>
  <c r="G19" i="49" s="1"/>
  <c r="F19" i="49" a="1"/>
  <c r="F19" i="49" s="1"/>
  <c r="E19" i="49" s="1"/>
  <c r="A19" i="49"/>
  <c r="G18" i="49" a="1"/>
  <c r="G18" i="49" s="1"/>
  <c r="F18" i="49" a="1"/>
  <c r="F18" i="49" s="1"/>
  <c r="E18" i="49" s="1"/>
  <c r="A18" i="49"/>
  <c r="G17" i="49"/>
  <c r="G17" i="49" a="1"/>
  <c r="F17" i="49" a="1"/>
  <c r="F17" i="49" s="1"/>
  <c r="E17" i="49" s="1"/>
  <c r="A17" i="49"/>
  <c r="G16" i="49" a="1"/>
  <c r="G16" i="49" s="1"/>
  <c r="F16" i="49"/>
  <c r="E16" i="49" s="1"/>
  <c r="F16" i="49" a="1"/>
  <c r="A16" i="49"/>
  <c r="G15" i="49" a="1"/>
  <c r="G15" i="49" s="1"/>
  <c r="F15" i="49" a="1"/>
  <c r="F15" i="49" s="1"/>
  <c r="E15" i="49" s="1"/>
  <c r="A15" i="49"/>
  <c r="G14" i="49" a="1"/>
  <c r="G14" i="49" s="1"/>
  <c r="F14" i="49" a="1"/>
  <c r="F14" i="49" s="1"/>
  <c r="E14" i="49" s="1"/>
  <c r="A14" i="49"/>
  <c r="G13" i="49"/>
  <c r="G13" i="49" a="1"/>
  <c r="F13" i="49" a="1"/>
  <c r="F13" i="49" s="1"/>
  <c r="E13" i="49" s="1"/>
  <c r="A13" i="49"/>
  <c r="G12" i="49" a="1"/>
  <c r="G12" i="49" s="1"/>
  <c r="F12" i="49"/>
  <c r="E12" i="49" s="1"/>
  <c r="F12" i="49" a="1"/>
  <c r="A12" i="49"/>
  <c r="G11" i="49" a="1"/>
  <c r="G11" i="49" s="1"/>
  <c r="F11" i="49" a="1"/>
  <c r="F11" i="49" s="1"/>
  <c r="E11" i="49" s="1"/>
  <c r="A11" i="49"/>
  <c r="G10" i="49" a="1"/>
  <c r="G10" i="49" s="1"/>
  <c r="F10" i="49" a="1"/>
  <c r="F10" i="49" s="1"/>
  <c r="E10" i="49" s="1"/>
  <c r="A10" i="49"/>
  <c r="G9" i="49"/>
  <c r="G9" i="49" a="1"/>
  <c r="F9" i="49" a="1"/>
  <c r="F9" i="49" s="1"/>
  <c r="E9" i="49" s="1"/>
  <c r="A9" i="49"/>
  <c r="G8" i="49" a="1"/>
  <c r="G8" i="49" s="1"/>
  <c r="F8" i="49"/>
  <c r="E8" i="49" s="1"/>
  <c r="F8" i="49" a="1"/>
  <c r="A8" i="49"/>
  <c r="G7" i="49" a="1"/>
  <c r="G7" i="49" s="1"/>
  <c r="F7" i="49" a="1"/>
  <c r="F7" i="49" s="1"/>
  <c r="E7" i="49" s="1"/>
  <c r="A7" i="49"/>
  <c r="G6" i="49" a="1"/>
  <c r="G6" i="49" s="1"/>
  <c r="F6" i="49" a="1"/>
  <c r="F6" i="49" s="1"/>
  <c r="E6" i="49" s="1"/>
  <c r="A6" i="49"/>
  <c r="G5" i="49"/>
  <c r="G5" i="49" a="1"/>
  <c r="F5" i="49" a="1"/>
  <c r="F5" i="49" s="1"/>
  <c r="E5" i="49" s="1"/>
  <c r="A5" i="49"/>
  <c r="G4" i="49" a="1"/>
  <c r="G4" i="49" s="1"/>
  <c r="F4" i="49"/>
  <c r="E4" i="49" s="1"/>
  <c r="F4" i="49" a="1"/>
  <c r="A4" i="49"/>
  <c r="G3" i="49" a="1"/>
  <c r="G3" i="49" s="1"/>
  <c r="F3" i="49" a="1"/>
  <c r="F3" i="49" s="1"/>
  <c r="E3" i="49" s="1"/>
  <c r="A3" i="49"/>
  <c r="G2" i="49" a="1"/>
  <c r="G2" i="49" s="1"/>
  <c r="F2" i="49" a="1"/>
  <c r="F2" i="49" s="1"/>
  <c r="E2" i="49" s="1"/>
  <c r="A2" i="49"/>
  <c r="G1" i="49"/>
  <c r="F1" i="49"/>
  <c r="E1" i="49"/>
  <c r="F1" i="48"/>
  <c r="G1" i="48"/>
  <c r="E1" i="48"/>
  <c r="E18" i="48"/>
  <c r="E37" i="48"/>
  <c r="E42" i="48"/>
  <c r="E72" i="48"/>
  <c r="E85" i="48"/>
  <c r="E88" i="48"/>
  <c r="E105" i="48"/>
  <c r="E114" i="48"/>
  <c r="E137" i="48"/>
  <c r="E178" i="48"/>
  <c r="E253" i="48"/>
  <c r="E265" i="48"/>
  <c r="E278" i="48"/>
  <c r="E279" i="48"/>
  <c r="E280" i="48"/>
  <c r="E281" i="48"/>
  <c r="E282" i="48"/>
  <c r="G3" i="48" a="1"/>
  <c r="G3" i="48" s="1"/>
  <c r="G4" i="48" a="1"/>
  <c r="G4" i="48" s="1"/>
  <c r="G5" i="48" a="1"/>
  <c r="G5" i="48" s="1"/>
  <c r="G6" i="48" a="1"/>
  <c r="G6" i="48" s="1"/>
  <c r="G7" i="48" a="1"/>
  <c r="G7" i="48" s="1"/>
  <c r="G8" i="48" a="1"/>
  <c r="G8" i="48" s="1"/>
  <c r="G9" i="48" a="1"/>
  <c r="G9" i="48" s="1"/>
  <c r="G10" i="48" a="1"/>
  <c r="G10" i="48" s="1"/>
  <c r="G11" i="48" a="1"/>
  <c r="G11" i="48" s="1"/>
  <c r="G12" i="48" a="1"/>
  <c r="G12" i="48" s="1"/>
  <c r="G13" i="48" a="1"/>
  <c r="G13" i="48" s="1"/>
  <c r="G14" i="48" a="1"/>
  <c r="G14" i="48" s="1"/>
  <c r="G15" i="48" a="1"/>
  <c r="G15" i="48" s="1"/>
  <c r="G16" i="48" a="1"/>
  <c r="G16" i="48" s="1"/>
  <c r="G17" i="48" a="1"/>
  <c r="G17" i="48" s="1"/>
  <c r="G18" i="48" a="1"/>
  <c r="G18" i="48" s="1"/>
  <c r="G19" i="48" a="1"/>
  <c r="G19" i="48" s="1"/>
  <c r="G20" i="48" a="1"/>
  <c r="G20" i="48" s="1"/>
  <c r="G21" i="48" a="1"/>
  <c r="G21" i="48" s="1"/>
  <c r="G22" i="48" a="1"/>
  <c r="G22" i="48" s="1"/>
  <c r="G23" i="48" a="1"/>
  <c r="G23" i="48" s="1"/>
  <c r="G24" i="48" a="1"/>
  <c r="G24" i="48" s="1"/>
  <c r="G25" i="48" a="1"/>
  <c r="G25" i="48" s="1"/>
  <c r="G26" i="48" a="1"/>
  <c r="G26" i="48" s="1"/>
  <c r="G27" i="48" a="1"/>
  <c r="G27" i="48" s="1"/>
  <c r="G28" i="48" a="1"/>
  <c r="G28" i="48" s="1"/>
  <c r="G29" i="48" a="1"/>
  <c r="G29" i="48" s="1"/>
  <c r="G30" i="48" a="1"/>
  <c r="G30" i="48" s="1"/>
  <c r="G31" i="48" a="1"/>
  <c r="G31" i="48" s="1"/>
  <c r="G32" i="48" a="1"/>
  <c r="G32" i="48" s="1"/>
  <c r="G33" i="48" a="1"/>
  <c r="G33" i="48" s="1"/>
  <c r="G34" i="48" a="1"/>
  <c r="G34" i="48" s="1"/>
  <c r="G35" i="48" a="1"/>
  <c r="G35" i="48" s="1"/>
  <c r="G36" i="48" a="1"/>
  <c r="G36" i="48" s="1"/>
  <c r="G37" i="48" a="1"/>
  <c r="G37" i="48" s="1"/>
  <c r="G38" i="48" a="1"/>
  <c r="G38" i="48" s="1"/>
  <c r="G39" i="48" a="1"/>
  <c r="G39" i="48" s="1"/>
  <c r="G40" i="48" a="1"/>
  <c r="G40" i="48" s="1"/>
  <c r="G41" i="48" a="1"/>
  <c r="G41" i="48" s="1"/>
  <c r="G42" i="48" a="1"/>
  <c r="G42" i="48" s="1"/>
  <c r="G43" i="48" a="1"/>
  <c r="G43" i="48" s="1"/>
  <c r="G44" i="48" a="1"/>
  <c r="G44" i="48" s="1"/>
  <c r="G45" i="48" a="1"/>
  <c r="G45" i="48" s="1"/>
  <c r="G46" i="48" a="1"/>
  <c r="G46" i="48" s="1"/>
  <c r="G47" i="48" a="1"/>
  <c r="G47" i="48" s="1"/>
  <c r="G48" i="48" a="1"/>
  <c r="G48" i="48" s="1"/>
  <c r="G49" i="48" a="1"/>
  <c r="G49" i="48" s="1"/>
  <c r="G50" i="48" a="1"/>
  <c r="G50" i="48" s="1"/>
  <c r="G51" i="48" a="1"/>
  <c r="G51" i="48" s="1"/>
  <c r="G52" i="48" a="1"/>
  <c r="G52" i="48" s="1"/>
  <c r="G53" i="48" a="1"/>
  <c r="G53" i="48" s="1"/>
  <c r="G54" i="48" a="1"/>
  <c r="G54" i="48" s="1"/>
  <c r="G55" i="48" a="1"/>
  <c r="G55" i="48" s="1"/>
  <c r="G56" i="48" a="1"/>
  <c r="G56" i="48" s="1"/>
  <c r="G57" i="48" a="1"/>
  <c r="G57" i="48" s="1"/>
  <c r="G58" i="48" a="1"/>
  <c r="G58" i="48" s="1"/>
  <c r="G59" i="48" a="1"/>
  <c r="G59" i="48" s="1"/>
  <c r="G60" i="48" a="1"/>
  <c r="G60" i="48" s="1"/>
  <c r="G61" i="48" a="1"/>
  <c r="G61" i="48" s="1"/>
  <c r="G62" i="48" a="1"/>
  <c r="G62" i="48" s="1"/>
  <c r="G63" i="48" a="1"/>
  <c r="G63" i="48" s="1"/>
  <c r="G64" i="48" a="1"/>
  <c r="G64" i="48" s="1"/>
  <c r="G65" i="48" a="1"/>
  <c r="G65" i="48" s="1"/>
  <c r="G66" i="48" a="1"/>
  <c r="G66" i="48" s="1"/>
  <c r="G67" i="48" a="1"/>
  <c r="G67" i="48" s="1"/>
  <c r="G68" i="48" a="1"/>
  <c r="G68" i="48" s="1"/>
  <c r="G69" i="48" a="1"/>
  <c r="G69" i="48" s="1"/>
  <c r="G70" i="48" a="1"/>
  <c r="G70" i="48" s="1"/>
  <c r="G71" i="48" a="1"/>
  <c r="G71" i="48" s="1"/>
  <c r="G72" i="48" a="1"/>
  <c r="G72" i="48" s="1"/>
  <c r="G73" i="48" a="1"/>
  <c r="G73" i="48" s="1"/>
  <c r="G74" i="48" a="1"/>
  <c r="G74" i="48" s="1"/>
  <c r="G75" i="48" a="1"/>
  <c r="G75" i="48" s="1"/>
  <c r="G76" i="48" a="1"/>
  <c r="G76" i="48" s="1"/>
  <c r="G77" i="48" a="1"/>
  <c r="G77" i="48" s="1"/>
  <c r="G78" i="48" a="1"/>
  <c r="G78" i="48" s="1"/>
  <c r="G79" i="48" a="1"/>
  <c r="G79" i="48" s="1"/>
  <c r="G80" i="48" a="1"/>
  <c r="G80" i="48" s="1"/>
  <c r="G81" i="48" a="1"/>
  <c r="G81" i="48" s="1"/>
  <c r="G82" i="48" a="1"/>
  <c r="G82" i="48" s="1"/>
  <c r="G83" i="48" a="1"/>
  <c r="G83" i="48" s="1"/>
  <c r="G84" i="48" a="1"/>
  <c r="G84" i="48" s="1"/>
  <c r="G85" i="48" a="1"/>
  <c r="G85" i="48" s="1"/>
  <c r="G86" i="48" a="1"/>
  <c r="G86" i="48" s="1"/>
  <c r="G87" i="48" a="1"/>
  <c r="G87" i="48" s="1"/>
  <c r="G88" i="48" a="1"/>
  <c r="G88" i="48" s="1"/>
  <c r="G89" i="48" a="1"/>
  <c r="G89" i="48" s="1"/>
  <c r="G90" i="48" a="1"/>
  <c r="G90" i="48" s="1"/>
  <c r="G91" i="48" a="1"/>
  <c r="G91" i="48" s="1"/>
  <c r="G92" i="48" a="1"/>
  <c r="G92" i="48" s="1"/>
  <c r="G93" i="48" a="1"/>
  <c r="G93" i="48" s="1"/>
  <c r="G94" i="48" a="1"/>
  <c r="G94" i="48" s="1"/>
  <c r="G95" i="48" a="1"/>
  <c r="G95" i="48" s="1"/>
  <c r="G96" i="48" a="1"/>
  <c r="G96" i="48" s="1"/>
  <c r="G97" i="48" a="1"/>
  <c r="G97" i="48" s="1"/>
  <c r="G98" i="48" a="1"/>
  <c r="G98" i="48" s="1"/>
  <c r="G99" i="48" a="1"/>
  <c r="G99" i="48" s="1"/>
  <c r="G100" i="48" a="1"/>
  <c r="G100" i="48" s="1"/>
  <c r="G101" i="48" a="1"/>
  <c r="G101" i="48" s="1"/>
  <c r="G102" i="48" a="1"/>
  <c r="G102" i="48" s="1"/>
  <c r="G103" i="48" a="1"/>
  <c r="G103" i="48" s="1"/>
  <c r="G104" i="48" a="1"/>
  <c r="G104" i="48" s="1"/>
  <c r="G105" i="48" a="1"/>
  <c r="G105" i="48" s="1"/>
  <c r="G106" i="48" a="1"/>
  <c r="G106" i="48" s="1"/>
  <c r="G107" i="48" a="1"/>
  <c r="G107" i="48" s="1"/>
  <c r="G108" i="48" a="1"/>
  <c r="G108" i="48" s="1"/>
  <c r="G109" i="48" a="1"/>
  <c r="G109" i="48" s="1"/>
  <c r="G110" i="48" a="1"/>
  <c r="G110" i="48" s="1"/>
  <c r="G111" i="48" a="1"/>
  <c r="G111" i="48" s="1"/>
  <c r="G112" i="48" a="1"/>
  <c r="G112" i="48" s="1"/>
  <c r="G113" i="48" a="1"/>
  <c r="G113" i="48" s="1"/>
  <c r="G114" i="48" a="1"/>
  <c r="G114" i="48" s="1"/>
  <c r="G115" i="48" a="1"/>
  <c r="G115" i="48" s="1"/>
  <c r="G116" i="48" a="1"/>
  <c r="G116" i="48" s="1"/>
  <c r="G117" i="48" a="1"/>
  <c r="G117" i="48" s="1"/>
  <c r="G118" i="48" a="1"/>
  <c r="G118" i="48" s="1"/>
  <c r="G119" i="48" a="1"/>
  <c r="G119" i="48" s="1"/>
  <c r="G120" i="48" a="1"/>
  <c r="G120" i="48" s="1"/>
  <c r="G121" i="48" a="1"/>
  <c r="G121" i="48" s="1"/>
  <c r="G122" i="48" a="1"/>
  <c r="G122" i="48" s="1"/>
  <c r="G123" i="48" a="1"/>
  <c r="G123" i="48" s="1"/>
  <c r="G124" i="48" a="1"/>
  <c r="G124" i="48" s="1"/>
  <c r="G125" i="48" a="1"/>
  <c r="G125" i="48" s="1"/>
  <c r="G126" i="48" a="1"/>
  <c r="G126" i="48" s="1"/>
  <c r="G127" i="48" a="1"/>
  <c r="G127" i="48" s="1"/>
  <c r="G128" i="48" a="1"/>
  <c r="G128" i="48" s="1"/>
  <c r="G129" i="48" a="1"/>
  <c r="G129" i="48" s="1"/>
  <c r="G130" i="48" a="1"/>
  <c r="G130" i="48" s="1"/>
  <c r="G131" i="48" a="1"/>
  <c r="G131" i="48" s="1"/>
  <c r="G132" i="48" a="1"/>
  <c r="G132" i="48" s="1"/>
  <c r="G133" i="48" a="1"/>
  <c r="G133" i="48" s="1"/>
  <c r="G134" i="48" a="1"/>
  <c r="G134" i="48" s="1"/>
  <c r="G135" i="48" a="1"/>
  <c r="G135" i="48" s="1"/>
  <c r="G136" i="48" a="1"/>
  <c r="G136" i="48" s="1"/>
  <c r="G137" i="48" a="1"/>
  <c r="G137" i="48" s="1"/>
  <c r="G138" i="48" a="1"/>
  <c r="G138" i="48" s="1"/>
  <c r="G139" i="48" a="1"/>
  <c r="G139" i="48" s="1"/>
  <c r="G140" i="48" a="1"/>
  <c r="G140" i="48" s="1"/>
  <c r="G141" i="48" a="1"/>
  <c r="G141" i="48" s="1"/>
  <c r="G142" i="48" a="1"/>
  <c r="G142" i="48" s="1"/>
  <c r="G143" i="48" a="1"/>
  <c r="G143" i="48" s="1"/>
  <c r="G144" i="48" a="1"/>
  <c r="G144" i="48" s="1"/>
  <c r="G145" i="48" a="1"/>
  <c r="G145" i="48" s="1"/>
  <c r="G146" i="48" a="1"/>
  <c r="G146" i="48" s="1"/>
  <c r="G147" i="48" a="1"/>
  <c r="G147" i="48" s="1"/>
  <c r="G148" i="48" a="1"/>
  <c r="G148" i="48" s="1"/>
  <c r="G149" i="48" a="1"/>
  <c r="G149" i="48" s="1"/>
  <c r="G150" i="48" a="1"/>
  <c r="G150" i="48" s="1"/>
  <c r="G151" i="48" a="1"/>
  <c r="G151" i="48" s="1"/>
  <c r="G152" i="48" a="1"/>
  <c r="G152" i="48" s="1"/>
  <c r="G153" i="48" a="1"/>
  <c r="G153" i="48" s="1"/>
  <c r="G154" i="48" a="1"/>
  <c r="G154" i="48" s="1"/>
  <c r="G155" i="48" a="1"/>
  <c r="G155" i="48" s="1"/>
  <c r="G156" i="48" a="1"/>
  <c r="G156" i="48" s="1"/>
  <c r="G157" i="48" a="1"/>
  <c r="G157" i="48" s="1"/>
  <c r="G158" i="48" a="1"/>
  <c r="G158" i="48" s="1"/>
  <c r="G159" i="48" a="1"/>
  <c r="G159" i="48" s="1"/>
  <c r="G160" i="48" a="1"/>
  <c r="G160" i="48" s="1"/>
  <c r="G161" i="48" a="1"/>
  <c r="G161" i="48" s="1"/>
  <c r="G162" i="48" a="1"/>
  <c r="G162" i="48" s="1"/>
  <c r="G163" i="48" a="1"/>
  <c r="G163" i="48" s="1"/>
  <c r="G164" i="48" a="1"/>
  <c r="G164" i="48" s="1"/>
  <c r="G165" i="48" a="1"/>
  <c r="G165" i="48" s="1"/>
  <c r="G166" i="48" a="1"/>
  <c r="G166" i="48" s="1"/>
  <c r="G167" i="48" a="1"/>
  <c r="G167" i="48" s="1"/>
  <c r="G168" i="48" a="1"/>
  <c r="G168" i="48" s="1"/>
  <c r="G169" i="48" a="1"/>
  <c r="G169" i="48" s="1"/>
  <c r="G170" i="48" a="1"/>
  <c r="G170" i="48" s="1"/>
  <c r="G171" i="48" a="1"/>
  <c r="G171" i="48" s="1"/>
  <c r="G172" i="48" a="1"/>
  <c r="G172" i="48" s="1"/>
  <c r="G173" i="48" a="1"/>
  <c r="G173" i="48" s="1"/>
  <c r="G174" i="48" a="1"/>
  <c r="G174" i="48" s="1"/>
  <c r="G175" i="48" a="1"/>
  <c r="G175" i="48" s="1"/>
  <c r="G176" i="48" a="1"/>
  <c r="G176" i="48" s="1"/>
  <c r="G177" i="48" a="1"/>
  <c r="G177" i="48" s="1"/>
  <c r="G178" i="48" a="1"/>
  <c r="G178" i="48" s="1"/>
  <c r="G179" i="48" a="1"/>
  <c r="G179" i="48" s="1"/>
  <c r="G180" i="48" a="1"/>
  <c r="G180" i="48" s="1"/>
  <c r="G181" i="48" a="1"/>
  <c r="G181" i="48" s="1"/>
  <c r="G182" i="48" a="1"/>
  <c r="G182" i="48" s="1"/>
  <c r="G183" i="48" a="1"/>
  <c r="G183" i="48" s="1"/>
  <c r="G184" i="48" a="1"/>
  <c r="G184" i="48" s="1"/>
  <c r="G185" i="48" a="1"/>
  <c r="G185" i="48" s="1"/>
  <c r="G186" i="48" a="1"/>
  <c r="G186" i="48" s="1"/>
  <c r="G187" i="48" a="1"/>
  <c r="G187" i="48" s="1"/>
  <c r="G188" i="48" a="1"/>
  <c r="G188" i="48" s="1"/>
  <c r="G189" i="48" a="1"/>
  <c r="G189" i="48" s="1"/>
  <c r="G190" i="48" a="1"/>
  <c r="G190" i="48" s="1"/>
  <c r="G191" i="48" a="1"/>
  <c r="G191" i="48" s="1"/>
  <c r="G192" i="48" a="1"/>
  <c r="G192" i="48" s="1"/>
  <c r="G193" i="48" a="1"/>
  <c r="G193" i="48" s="1"/>
  <c r="G194" i="48" a="1"/>
  <c r="G194" i="48" s="1"/>
  <c r="G195" i="48" a="1"/>
  <c r="G195" i="48" s="1"/>
  <c r="G196" i="48" a="1"/>
  <c r="G196" i="48" s="1"/>
  <c r="G197" i="48" a="1"/>
  <c r="G197" i="48" s="1"/>
  <c r="G198" i="48" a="1"/>
  <c r="G198" i="48" s="1"/>
  <c r="G199" i="48" a="1"/>
  <c r="G199" i="48" s="1"/>
  <c r="G200" i="48" a="1"/>
  <c r="G200" i="48" s="1"/>
  <c r="G201" i="48" a="1"/>
  <c r="G201" i="48" s="1"/>
  <c r="G202" i="48" a="1"/>
  <c r="G202" i="48" s="1"/>
  <c r="G203" i="48" a="1"/>
  <c r="G203" i="48" s="1"/>
  <c r="G204" i="48" a="1"/>
  <c r="G204" i="48" s="1"/>
  <c r="G205" i="48" a="1"/>
  <c r="G205" i="48" s="1"/>
  <c r="G206" i="48" a="1"/>
  <c r="G206" i="48" s="1"/>
  <c r="G207" i="48" a="1"/>
  <c r="G207" i="48" s="1"/>
  <c r="G208" i="48" a="1"/>
  <c r="G208" i="48" s="1"/>
  <c r="G209" i="48" a="1"/>
  <c r="G209" i="48" s="1"/>
  <c r="G210" i="48" a="1"/>
  <c r="G210" i="48" s="1"/>
  <c r="G211" i="48" a="1"/>
  <c r="G211" i="48" s="1"/>
  <c r="G212" i="48" a="1"/>
  <c r="G212" i="48" s="1"/>
  <c r="G213" i="48" a="1"/>
  <c r="G213" i="48" s="1"/>
  <c r="G214" i="48" a="1"/>
  <c r="G214" i="48" s="1"/>
  <c r="G215" i="48" a="1"/>
  <c r="G215" i="48" s="1"/>
  <c r="G216" i="48" a="1"/>
  <c r="G216" i="48" s="1"/>
  <c r="G217" i="48" a="1"/>
  <c r="G217" i="48" s="1"/>
  <c r="G218" i="48" a="1"/>
  <c r="G218" i="48" s="1"/>
  <c r="G219" i="48" a="1"/>
  <c r="G219" i="48" s="1"/>
  <c r="G220" i="48" a="1"/>
  <c r="G220" i="48" s="1"/>
  <c r="G221" i="48" a="1"/>
  <c r="G221" i="48" s="1"/>
  <c r="G222" i="48" a="1"/>
  <c r="G222" i="48" s="1"/>
  <c r="G223" i="48" a="1"/>
  <c r="G223" i="48" s="1"/>
  <c r="G224" i="48" a="1"/>
  <c r="G224" i="48" s="1"/>
  <c r="G225" i="48" a="1"/>
  <c r="G225" i="48" s="1"/>
  <c r="G226" i="48" a="1"/>
  <c r="G226" i="48" s="1"/>
  <c r="G227" i="48" a="1"/>
  <c r="G227" i="48" s="1"/>
  <c r="G228" i="48" a="1"/>
  <c r="G228" i="48" s="1"/>
  <c r="G229" i="48" a="1"/>
  <c r="G229" i="48" s="1"/>
  <c r="G230" i="48" a="1"/>
  <c r="G230" i="48" s="1"/>
  <c r="G231" i="48" a="1"/>
  <c r="G231" i="48" s="1"/>
  <c r="G232" i="48" a="1"/>
  <c r="G232" i="48" s="1"/>
  <c r="G233" i="48" a="1"/>
  <c r="G233" i="48" s="1"/>
  <c r="G234" i="48" a="1"/>
  <c r="G234" i="48" s="1"/>
  <c r="G235" i="48" a="1"/>
  <c r="G235" i="48" s="1"/>
  <c r="G236" i="48" a="1"/>
  <c r="G236" i="48" s="1"/>
  <c r="G237" i="48" a="1"/>
  <c r="G237" i="48" s="1"/>
  <c r="G238" i="48" a="1"/>
  <c r="G238" i="48" s="1"/>
  <c r="G239" i="48" a="1"/>
  <c r="G239" i="48" s="1"/>
  <c r="G240" i="48" a="1"/>
  <c r="G240" i="48" s="1"/>
  <c r="G241" i="48" a="1"/>
  <c r="G241" i="48" s="1"/>
  <c r="G242" i="48" a="1"/>
  <c r="G242" i="48" s="1"/>
  <c r="G243" i="48" a="1"/>
  <c r="G243" i="48" s="1"/>
  <c r="G244" i="48" a="1"/>
  <c r="G244" i="48" s="1"/>
  <c r="G245" i="48" a="1"/>
  <c r="G245" i="48" s="1"/>
  <c r="G246" i="48" a="1"/>
  <c r="G246" i="48" s="1"/>
  <c r="G247" i="48" a="1"/>
  <c r="G247" i="48" s="1"/>
  <c r="G248" i="48" a="1"/>
  <c r="G248" i="48" s="1"/>
  <c r="G249" i="48" a="1"/>
  <c r="G249" i="48" s="1"/>
  <c r="G250" i="48" a="1"/>
  <c r="G250" i="48" s="1"/>
  <c r="G251" i="48" a="1"/>
  <c r="G251" i="48" s="1"/>
  <c r="G252" i="48" a="1"/>
  <c r="G252" i="48" s="1"/>
  <c r="G253" i="48" a="1"/>
  <c r="G253" i="48" s="1"/>
  <c r="G254" i="48" a="1"/>
  <c r="G254" i="48" s="1"/>
  <c r="G255" i="48" a="1"/>
  <c r="G255" i="48" s="1"/>
  <c r="G256" i="48" a="1"/>
  <c r="G256" i="48" s="1"/>
  <c r="G257" i="48" a="1"/>
  <c r="G257" i="48" s="1"/>
  <c r="G258" i="48" a="1"/>
  <c r="G258" i="48" s="1"/>
  <c r="G259" i="48" a="1"/>
  <c r="G259" i="48" s="1"/>
  <c r="G260" i="48" a="1"/>
  <c r="G260" i="48" s="1"/>
  <c r="G261" i="48" a="1"/>
  <c r="G261" i="48" s="1"/>
  <c r="G262" i="48" a="1"/>
  <c r="G262" i="48" s="1"/>
  <c r="G263" i="48" a="1"/>
  <c r="G263" i="48" s="1"/>
  <c r="G264" i="48" a="1"/>
  <c r="G264" i="48" s="1"/>
  <c r="G265" i="48" a="1"/>
  <c r="G265" i="48" s="1"/>
  <c r="G266" i="48" a="1"/>
  <c r="G266" i="48" s="1"/>
  <c r="G267" i="48" a="1"/>
  <c r="G267" i="48" s="1"/>
  <c r="G268" i="48" a="1"/>
  <c r="G268" i="48" s="1"/>
  <c r="G269" i="48" a="1"/>
  <c r="G269" i="48" s="1"/>
  <c r="G270" i="48" a="1"/>
  <c r="G270" i="48" s="1"/>
  <c r="G271" i="48" a="1"/>
  <c r="G271" i="48" s="1"/>
  <c r="G272" i="48" a="1"/>
  <c r="G272" i="48" s="1"/>
  <c r="G273" i="48" a="1"/>
  <c r="G273" i="48" s="1"/>
  <c r="G274" i="48" a="1"/>
  <c r="G274" i="48" s="1"/>
  <c r="G275" i="48" a="1"/>
  <c r="G275" i="48" s="1"/>
  <c r="G276" i="48" a="1"/>
  <c r="G276" i="48" s="1"/>
  <c r="G277" i="48" a="1"/>
  <c r="G277" i="48" s="1"/>
  <c r="G2" i="48" a="1"/>
  <c r="G2" i="48"/>
  <c r="F3" i="48" a="1"/>
  <c r="F3" i="48" s="1"/>
  <c r="E3" i="48" s="1"/>
  <c r="F4" i="48" a="1"/>
  <c r="F4" i="48" s="1"/>
  <c r="E4" i="48" s="1"/>
  <c r="F5" i="48" a="1"/>
  <c r="F5" i="48" s="1"/>
  <c r="E5" i="48" s="1"/>
  <c r="F6" i="48" a="1"/>
  <c r="F6" i="48" s="1"/>
  <c r="E6" i="48" s="1"/>
  <c r="F7" i="48" a="1"/>
  <c r="F7" i="48" s="1"/>
  <c r="E7" i="48" s="1"/>
  <c r="F8" i="48" a="1"/>
  <c r="F8" i="48" s="1"/>
  <c r="E8" i="48" s="1"/>
  <c r="F9" i="48" a="1"/>
  <c r="F9" i="48" s="1"/>
  <c r="E9" i="48" s="1"/>
  <c r="F10" i="48" a="1"/>
  <c r="F10" i="48" s="1"/>
  <c r="E10" i="48" s="1"/>
  <c r="F11" i="48" a="1"/>
  <c r="F11" i="48" s="1"/>
  <c r="E11" i="48" s="1"/>
  <c r="F12" i="48" a="1"/>
  <c r="F12" i="48" s="1"/>
  <c r="E12" i="48" s="1"/>
  <c r="F13" i="48" a="1"/>
  <c r="F13" i="48" s="1"/>
  <c r="E13" i="48" s="1"/>
  <c r="F14" i="48" a="1"/>
  <c r="F14" i="48" s="1"/>
  <c r="E14" i="48" s="1"/>
  <c r="F15" i="48" a="1"/>
  <c r="F15" i="48" s="1"/>
  <c r="E15" i="48" s="1"/>
  <c r="F16" i="48" a="1"/>
  <c r="F16" i="48" s="1"/>
  <c r="E16" i="48" s="1"/>
  <c r="F17" i="48" a="1"/>
  <c r="F17" i="48" s="1"/>
  <c r="E17" i="48" s="1"/>
  <c r="F18" i="48" a="1"/>
  <c r="F18" i="48" s="1"/>
  <c r="F19" i="48" a="1"/>
  <c r="F19" i="48" s="1"/>
  <c r="E19" i="48" s="1"/>
  <c r="F20" i="48" a="1"/>
  <c r="F20" i="48" s="1"/>
  <c r="E20" i="48" s="1"/>
  <c r="F21" i="48" a="1"/>
  <c r="F21" i="48" s="1"/>
  <c r="E21" i="48" s="1"/>
  <c r="F22" i="48" a="1"/>
  <c r="F22" i="48" s="1"/>
  <c r="E22" i="48" s="1"/>
  <c r="F23" i="48" a="1"/>
  <c r="F23" i="48" s="1"/>
  <c r="E23" i="48" s="1"/>
  <c r="F24" i="48" a="1"/>
  <c r="F24" i="48" s="1"/>
  <c r="E24" i="48" s="1"/>
  <c r="F25" i="48" a="1"/>
  <c r="F25" i="48" s="1"/>
  <c r="E25" i="48" s="1"/>
  <c r="F26" i="48" a="1"/>
  <c r="F26" i="48" s="1"/>
  <c r="E26" i="48" s="1"/>
  <c r="F27" i="48" a="1"/>
  <c r="F27" i="48" s="1"/>
  <c r="E27" i="48" s="1"/>
  <c r="F28" i="48" a="1"/>
  <c r="F28" i="48" s="1"/>
  <c r="E28" i="48" s="1"/>
  <c r="F29" i="48" a="1"/>
  <c r="F29" i="48" s="1"/>
  <c r="E29" i="48" s="1"/>
  <c r="F30" i="48" a="1"/>
  <c r="F30" i="48" s="1"/>
  <c r="E30" i="48" s="1"/>
  <c r="F31" i="48" a="1"/>
  <c r="F31" i="48" s="1"/>
  <c r="E31" i="48" s="1"/>
  <c r="F32" i="48" a="1"/>
  <c r="F32" i="48" s="1"/>
  <c r="E32" i="48" s="1"/>
  <c r="F33" i="48" a="1"/>
  <c r="F33" i="48" s="1"/>
  <c r="E33" i="48" s="1"/>
  <c r="F34" i="48" a="1"/>
  <c r="F34" i="48" s="1"/>
  <c r="E34" i="48" s="1"/>
  <c r="F35" i="48" a="1"/>
  <c r="F35" i="48" s="1"/>
  <c r="E35" i="48" s="1"/>
  <c r="F36" i="48" a="1"/>
  <c r="F36" i="48" s="1"/>
  <c r="E36" i="48" s="1"/>
  <c r="F37" i="48" a="1"/>
  <c r="F37" i="48" s="1"/>
  <c r="F38" i="48" a="1"/>
  <c r="F38" i="48" s="1"/>
  <c r="E38" i="48" s="1"/>
  <c r="F39" i="48" a="1"/>
  <c r="F39" i="48" s="1"/>
  <c r="E39" i="48" s="1"/>
  <c r="F40" i="48" a="1"/>
  <c r="F40" i="48" s="1"/>
  <c r="E40" i="48" s="1"/>
  <c r="F41" i="48" a="1"/>
  <c r="F41" i="48" s="1"/>
  <c r="E41" i="48" s="1"/>
  <c r="F42" i="48" a="1"/>
  <c r="F42" i="48" s="1"/>
  <c r="F43" i="48" a="1"/>
  <c r="F43" i="48" s="1"/>
  <c r="E43" i="48" s="1"/>
  <c r="F44" i="48" a="1"/>
  <c r="F44" i="48" s="1"/>
  <c r="E44" i="48" s="1"/>
  <c r="F45" i="48" a="1"/>
  <c r="F45" i="48" s="1"/>
  <c r="E45" i="48" s="1"/>
  <c r="F46" i="48" a="1"/>
  <c r="F46" i="48"/>
  <c r="E46" i="48" s="1"/>
  <c r="F47" i="48" a="1"/>
  <c r="F47" i="48" s="1"/>
  <c r="E47" i="48" s="1"/>
  <c r="F48" i="48" a="1"/>
  <c r="F48" i="48" s="1"/>
  <c r="E48" i="48" s="1"/>
  <c r="F49" i="48" a="1"/>
  <c r="F49" i="48" s="1"/>
  <c r="E49" i="48" s="1"/>
  <c r="F50" i="48" a="1"/>
  <c r="F50" i="48" s="1"/>
  <c r="E50" i="48" s="1"/>
  <c r="F51" i="48" a="1"/>
  <c r="F51" i="48" s="1"/>
  <c r="E51" i="48" s="1"/>
  <c r="F52" i="48" a="1"/>
  <c r="F52" i="48" s="1"/>
  <c r="E52" i="48" s="1"/>
  <c r="F53" i="48" a="1"/>
  <c r="F53" i="48" s="1"/>
  <c r="E53" i="48" s="1"/>
  <c r="F54" i="48" a="1"/>
  <c r="F54" i="48" s="1"/>
  <c r="E54" i="48" s="1"/>
  <c r="F55" i="48" a="1"/>
  <c r="F55" i="48" s="1"/>
  <c r="E55" i="48" s="1"/>
  <c r="F56" i="48" a="1"/>
  <c r="F56" i="48" s="1"/>
  <c r="E56" i="48" s="1"/>
  <c r="F57" i="48" a="1"/>
  <c r="F57" i="48" s="1"/>
  <c r="E57" i="48" s="1"/>
  <c r="F58" i="48" a="1"/>
  <c r="F58" i="48" s="1"/>
  <c r="E58" i="48" s="1"/>
  <c r="F59" i="48" a="1"/>
  <c r="F59" i="48" s="1"/>
  <c r="E59" i="48" s="1"/>
  <c r="F60" i="48" a="1"/>
  <c r="F60" i="48" s="1"/>
  <c r="E60" i="48" s="1"/>
  <c r="F61" i="48" a="1"/>
  <c r="F61" i="48" s="1"/>
  <c r="E61" i="48" s="1"/>
  <c r="F62" i="48" a="1"/>
  <c r="F62" i="48" s="1"/>
  <c r="E62" i="48" s="1"/>
  <c r="F63" i="48" a="1"/>
  <c r="F63" i="48" s="1"/>
  <c r="E63" i="48" s="1"/>
  <c r="F64" i="48" a="1"/>
  <c r="F64" i="48" s="1"/>
  <c r="E64" i="48" s="1"/>
  <c r="F65" i="48" a="1"/>
  <c r="F65" i="48" s="1"/>
  <c r="E65" i="48" s="1"/>
  <c r="F66" i="48" a="1"/>
  <c r="F66" i="48" s="1"/>
  <c r="E66" i="48" s="1"/>
  <c r="F67" i="48" a="1"/>
  <c r="F67" i="48" s="1"/>
  <c r="E67" i="48" s="1"/>
  <c r="F68" i="48" a="1"/>
  <c r="F68" i="48" s="1"/>
  <c r="E68" i="48" s="1"/>
  <c r="F69" i="48" a="1"/>
  <c r="F69" i="48" s="1"/>
  <c r="E69" i="48" s="1"/>
  <c r="F70" i="48" a="1"/>
  <c r="F70" i="48" s="1"/>
  <c r="E70" i="48" s="1"/>
  <c r="F71" i="48" a="1"/>
  <c r="F71" i="48" s="1"/>
  <c r="E71" i="48" s="1"/>
  <c r="F72" i="48" a="1"/>
  <c r="F72" i="48" s="1"/>
  <c r="F73" i="48" a="1"/>
  <c r="F73" i="48" s="1"/>
  <c r="E73" i="48" s="1"/>
  <c r="F74" i="48" a="1"/>
  <c r="F74" i="48" s="1"/>
  <c r="E74" i="48" s="1"/>
  <c r="F75" i="48" a="1"/>
  <c r="F75" i="48" s="1"/>
  <c r="E75" i="48" s="1"/>
  <c r="F76" i="48" a="1"/>
  <c r="F76" i="48" s="1"/>
  <c r="E76" i="48" s="1"/>
  <c r="F77" i="48" a="1"/>
  <c r="F77" i="48" s="1"/>
  <c r="E77" i="48" s="1"/>
  <c r="F78" i="48" a="1"/>
  <c r="F78" i="48" s="1"/>
  <c r="E78" i="48" s="1"/>
  <c r="F79" i="48" a="1"/>
  <c r="F79" i="48" s="1"/>
  <c r="E79" i="48" s="1"/>
  <c r="F80" i="48" a="1"/>
  <c r="F80" i="48" s="1"/>
  <c r="E80" i="48" s="1"/>
  <c r="F81" i="48" a="1"/>
  <c r="F81" i="48" s="1"/>
  <c r="E81" i="48" s="1"/>
  <c r="F82" i="48" a="1"/>
  <c r="F82" i="48" s="1"/>
  <c r="E82" i="48" s="1"/>
  <c r="F83" i="48" a="1"/>
  <c r="F83" i="48" s="1"/>
  <c r="E83" i="48" s="1"/>
  <c r="F84" i="48" a="1"/>
  <c r="F84" i="48" s="1"/>
  <c r="E84" i="48" s="1"/>
  <c r="F85" i="48" a="1"/>
  <c r="F85" i="48" s="1"/>
  <c r="F86" i="48" a="1"/>
  <c r="F86" i="48" s="1"/>
  <c r="E86" i="48" s="1"/>
  <c r="F87" i="48" a="1"/>
  <c r="F87" i="48" s="1"/>
  <c r="E87" i="48" s="1"/>
  <c r="F88" i="48" a="1"/>
  <c r="F88" i="48" s="1"/>
  <c r="F89" i="48" a="1"/>
  <c r="F89" i="48" s="1"/>
  <c r="E89" i="48" s="1"/>
  <c r="F90" i="48" a="1"/>
  <c r="F90" i="48"/>
  <c r="E90" i="48" s="1"/>
  <c r="F91" i="48" a="1"/>
  <c r="F91" i="48" s="1"/>
  <c r="E91" i="48" s="1"/>
  <c r="F92" i="48" a="1"/>
  <c r="F92" i="48" s="1"/>
  <c r="E92" i="48" s="1"/>
  <c r="F93" i="48" a="1"/>
  <c r="F93" i="48" s="1"/>
  <c r="E93" i="48" s="1"/>
  <c r="F94" i="48" a="1"/>
  <c r="F94" i="48" s="1"/>
  <c r="E94" i="48" s="1"/>
  <c r="F95" i="48" a="1"/>
  <c r="F95" i="48" s="1"/>
  <c r="E95" i="48" s="1"/>
  <c r="F96" i="48" a="1"/>
  <c r="F96" i="48" s="1"/>
  <c r="E96" i="48" s="1"/>
  <c r="F97" i="48" a="1"/>
  <c r="F97" i="48" s="1"/>
  <c r="E97" i="48" s="1"/>
  <c r="F98" i="48" a="1"/>
  <c r="F98" i="48" s="1"/>
  <c r="E98" i="48" s="1"/>
  <c r="F99" i="48" a="1"/>
  <c r="F99" i="48" s="1"/>
  <c r="E99" i="48" s="1"/>
  <c r="F100" i="48" a="1"/>
  <c r="F100" i="48" s="1"/>
  <c r="E100" i="48" s="1"/>
  <c r="F101" i="48" a="1"/>
  <c r="F101" i="48" s="1"/>
  <c r="E101" i="48" s="1"/>
  <c r="F102" i="48" a="1"/>
  <c r="F102" i="48" s="1"/>
  <c r="E102" i="48" s="1"/>
  <c r="F103" i="48" a="1"/>
  <c r="F103" i="48" s="1"/>
  <c r="E103" i="48" s="1"/>
  <c r="F104" i="48" a="1"/>
  <c r="F104" i="48" s="1"/>
  <c r="E104" i="48" s="1"/>
  <c r="F105" i="48" a="1"/>
  <c r="F105" i="48" s="1"/>
  <c r="F106" i="48" a="1"/>
  <c r="F106" i="48"/>
  <c r="E106" i="48" s="1"/>
  <c r="F107" i="48" a="1"/>
  <c r="F107" i="48" s="1"/>
  <c r="E107" i="48" s="1"/>
  <c r="F108" i="48" a="1"/>
  <c r="F108" i="48" s="1"/>
  <c r="E108" i="48" s="1"/>
  <c r="F109" i="48" a="1"/>
  <c r="F109" i="48" s="1"/>
  <c r="E109" i="48" s="1"/>
  <c r="F110" i="48" a="1"/>
  <c r="F110" i="48" s="1"/>
  <c r="E110" i="48" s="1"/>
  <c r="F111" i="48" a="1"/>
  <c r="F111" i="48" s="1"/>
  <c r="E111" i="48" s="1"/>
  <c r="F112" i="48" a="1"/>
  <c r="F112" i="48" s="1"/>
  <c r="E112" i="48" s="1"/>
  <c r="F113" i="48" a="1"/>
  <c r="F113" i="48" s="1"/>
  <c r="E113" i="48" s="1"/>
  <c r="F114" i="48" a="1"/>
  <c r="F114" i="48" s="1"/>
  <c r="F115" i="48" a="1"/>
  <c r="F115" i="48" s="1"/>
  <c r="E115" i="48" s="1"/>
  <c r="F116" i="48" a="1"/>
  <c r="F116" i="48" s="1"/>
  <c r="E116" i="48" s="1"/>
  <c r="F117" i="48" a="1"/>
  <c r="F117" i="48" s="1"/>
  <c r="E117" i="48" s="1"/>
  <c r="F118" i="48" a="1"/>
  <c r="F118" i="48" s="1"/>
  <c r="E118" i="48" s="1"/>
  <c r="F119" i="48" a="1"/>
  <c r="F119" i="48" s="1"/>
  <c r="E119" i="48" s="1"/>
  <c r="F120" i="48" a="1"/>
  <c r="F120" i="48" s="1"/>
  <c r="E120" i="48" s="1"/>
  <c r="F121" i="48" a="1"/>
  <c r="F121" i="48" s="1"/>
  <c r="E121" i="48" s="1"/>
  <c r="F122" i="48" a="1"/>
  <c r="F122" i="48"/>
  <c r="E122" i="48" s="1"/>
  <c r="F123" i="48" a="1"/>
  <c r="F123" i="48" s="1"/>
  <c r="E123" i="48" s="1"/>
  <c r="F124" i="48" a="1"/>
  <c r="F124" i="48" s="1"/>
  <c r="E124" i="48" s="1"/>
  <c r="F125" i="48" a="1"/>
  <c r="F125" i="48" s="1"/>
  <c r="E125" i="48" s="1"/>
  <c r="F126" i="48" a="1"/>
  <c r="F126" i="48" s="1"/>
  <c r="E126" i="48" s="1"/>
  <c r="F127" i="48" a="1"/>
  <c r="F127" i="48" s="1"/>
  <c r="E127" i="48" s="1"/>
  <c r="F128" i="48" a="1"/>
  <c r="F128" i="48" s="1"/>
  <c r="E128" i="48" s="1"/>
  <c r="F129" i="48" a="1"/>
  <c r="F129" i="48" s="1"/>
  <c r="E129" i="48" s="1"/>
  <c r="F130" i="48" a="1"/>
  <c r="F130" i="48" s="1"/>
  <c r="E130" i="48" s="1"/>
  <c r="F131" i="48" a="1"/>
  <c r="F131" i="48" s="1"/>
  <c r="E131" i="48" s="1"/>
  <c r="F132" i="48" a="1"/>
  <c r="F132" i="48" s="1"/>
  <c r="E132" i="48" s="1"/>
  <c r="F133" i="48" a="1"/>
  <c r="F133" i="48" s="1"/>
  <c r="E133" i="48" s="1"/>
  <c r="F134" i="48" a="1"/>
  <c r="F134" i="48"/>
  <c r="E134" i="48" s="1"/>
  <c r="F135" i="48" a="1"/>
  <c r="F135" i="48" s="1"/>
  <c r="E135" i="48" s="1"/>
  <c r="F136" i="48" a="1"/>
  <c r="F136" i="48" s="1"/>
  <c r="E136" i="48" s="1"/>
  <c r="F137" i="48" a="1"/>
  <c r="F137" i="48" s="1"/>
  <c r="F138" i="48" a="1"/>
  <c r="F138" i="48" s="1"/>
  <c r="E138" i="48" s="1"/>
  <c r="F139" i="48" a="1"/>
  <c r="F139" i="48" s="1"/>
  <c r="E139" i="48" s="1"/>
  <c r="F140" i="48" a="1"/>
  <c r="F140" i="48" s="1"/>
  <c r="E140" i="48" s="1"/>
  <c r="F141" i="48" a="1"/>
  <c r="F141" i="48" s="1"/>
  <c r="E141" i="48" s="1"/>
  <c r="F142" i="48" a="1"/>
  <c r="F142" i="48"/>
  <c r="E142" i="48" s="1"/>
  <c r="F143" i="48" a="1"/>
  <c r="F143" i="48" s="1"/>
  <c r="E143" i="48" s="1"/>
  <c r="F144" i="48" a="1"/>
  <c r="F144" i="48" s="1"/>
  <c r="E144" i="48" s="1"/>
  <c r="F145" i="48" a="1"/>
  <c r="F145" i="48" s="1"/>
  <c r="E145" i="48" s="1"/>
  <c r="F146" i="48" a="1"/>
  <c r="F146" i="48" s="1"/>
  <c r="E146" i="48" s="1"/>
  <c r="F147" i="48" a="1"/>
  <c r="F147" i="48" s="1"/>
  <c r="E147" i="48" s="1"/>
  <c r="F148" i="48" a="1"/>
  <c r="F148" i="48" s="1"/>
  <c r="E148" i="48" s="1"/>
  <c r="F149" i="48" a="1"/>
  <c r="F149" i="48" s="1"/>
  <c r="E149" i="48" s="1"/>
  <c r="F150" i="48" a="1"/>
  <c r="F150" i="48" s="1"/>
  <c r="E150" i="48" s="1"/>
  <c r="F151" i="48" a="1"/>
  <c r="F151" i="48" s="1"/>
  <c r="E151" i="48" s="1"/>
  <c r="F152" i="48" a="1"/>
  <c r="F152" i="48" s="1"/>
  <c r="E152" i="48" s="1"/>
  <c r="F153" i="48" a="1"/>
  <c r="F153" i="48" s="1"/>
  <c r="E153" i="48" s="1"/>
  <c r="F154" i="48" a="1"/>
  <c r="F154" i="48"/>
  <c r="E154" i="48" s="1"/>
  <c r="F155" i="48" a="1"/>
  <c r="F155" i="48" s="1"/>
  <c r="E155" i="48" s="1"/>
  <c r="F156" i="48" a="1"/>
  <c r="F156" i="48" s="1"/>
  <c r="E156" i="48" s="1"/>
  <c r="F157" i="48" a="1"/>
  <c r="F157" i="48" s="1"/>
  <c r="E157" i="48" s="1"/>
  <c r="F158" i="48" a="1"/>
  <c r="F158" i="48" s="1"/>
  <c r="E158" i="48" s="1"/>
  <c r="F159" i="48" a="1"/>
  <c r="F159" i="48" s="1"/>
  <c r="E159" i="48" s="1"/>
  <c r="F160" i="48" a="1"/>
  <c r="F160" i="48" s="1"/>
  <c r="E160" i="48" s="1"/>
  <c r="F161" i="48" a="1"/>
  <c r="F161" i="48" s="1"/>
  <c r="E161" i="48" s="1"/>
  <c r="F162" i="48" a="1"/>
  <c r="F162" i="48"/>
  <c r="E162" i="48" s="1"/>
  <c r="F163" i="48" a="1"/>
  <c r="F163" i="48" s="1"/>
  <c r="E163" i="48" s="1"/>
  <c r="F164" i="48" a="1"/>
  <c r="F164" i="48" s="1"/>
  <c r="E164" i="48" s="1"/>
  <c r="F165" i="48" a="1"/>
  <c r="F165" i="48" s="1"/>
  <c r="E165" i="48" s="1"/>
  <c r="F166" i="48" a="1"/>
  <c r="F166" i="48" s="1"/>
  <c r="E166" i="48" s="1"/>
  <c r="F167" i="48" a="1"/>
  <c r="F167" i="48" s="1"/>
  <c r="E167" i="48" s="1"/>
  <c r="F168" i="48" a="1"/>
  <c r="F168" i="48" s="1"/>
  <c r="E168" i="48" s="1"/>
  <c r="F169" i="48" a="1"/>
  <c r="F169" i="48" s="1"/>
  <c r="E169" i="48" s="1"/>
  <c r="F170" i="48" a="1"/>
  <c r="F170" i="48"/>
  <c r="E170" i="48" s="1"/>
  <c r="F171" i="48" a="1"/>
  <c r="F171" i="48" s="1"/>
  <c r="E171" i="48" s="1"/>
  <c r="F172" i="48" a="1"/>
  <c r="F172" i="48" s="1"/>
  <c r="E172" i="48" s="1"/>
  <c r="F173" i="48" a="1"/>
  <c r="F173" i="48" s="1"/>
  <c r="E173" i="48" s="1"/>
  <c r="F174" i="48" a="1"/>
  <c r="F174" i="48"/>
  <c r="E174" i="48" s="1"/>
  <c r="F175" i="48" a="1"/>
  <c r="F175" i="48" s="1"/>
  <c r="E175" i="48" s="1"/>
  <c r="F176" i="48" a="1"/>
  <c r="F176" i="48" s="1"/>
  <c r="E176" i="48" s="1"/>
  <c r="F177" i="48" a="1"/>
  <c r="F177" i="48" s="1"/>
  <c r="E177" i="48" s="1"/>
  <c r="F178" i="48" a="1"/>
  <c r="F178" i="48" s="1"/>
  <c r="F179" i="48" a="1"/>
  <c r="F179" i="48" s="1"/>
  <c r="E179" i="48" s="1"/>
  <c r="F180" i="48" a="1"/>
  <c r="F180" i="48" s="1"/>
  <c r="E180" i="48" s="1"/>
  <c r="F181" i="48" a="1"/>
  <c r="F181" i="48" s="1"/>
  <c r="E181" i="48" s="1"/>
  <c r="F182" i="48" a="1"/>
  <c r="F182" i="48" s="1"/>
  <c r="E182" i="48" s="1"/>
  <c r="F183" i="48" a="1"/>
  <c r="F183" i="48" s="1"/>
  <c r="E183" i="48" s="1"/>
  <c r="F184" i="48" a="1"/>
  <c r="F184" i="48" s="1"/>
  <c r="E184" i="48" s="1"/>
  <c r="F185" i="48" a="1"/>
  <c r="F185" i="48" s="1"/>
  <c r="E185" i="48" s="1"/>
  <c r="F186" i="48" a="1"/>
  <c r="F186" i="48" s="1"/>
  <c r="E186" i="48" s="1"/>
  <c r="F187" i="48" a="1"/>
  <c r="F187" i="48" s="1"/>
  <c r="E187" i="48" s="1"/>
  <c r="F188" i="48" a="1"/>
  <c r="F188" i="48" s="1"/>
  <c r="E188" i="48" s="1"/>
  <c r="F189" i="48" a="1"/>
  <c r="F189" i="48" s="1"/>
  <c r="E189" i="48" s="1"/>
  <c r="F190" i="48" a="1"/>
  <c r="F190" i="48" s="1"/>
  <c r="E190" i="48" s="1"/>
  <c r="F191" i="48" a="1"/>
  <c r="F191" i="48" s="1"/>
  <c r="E191" i="48" s="1"/>
  <c r="F192" i="48" a="1"/>
  <c r="F192" i="48" s="1"/>
  <c r="E192" i="48" s="1"/>
  <c r="F193" i="48" a="1"/>
  <c r="F193" i="48" s="1"/>
  <c r="E193" i="48" s="1"/>
  <c r="F194" i="48" a="1"/>
  <c r="F194" i="48"/>
  <c r="E194" i="48" s="1"/>
  <c r="F195" i="48" a="1"/>
  <c r="F195" i="48" s="1"/>
  <c r="E195" i="48" s="1"/>
  <c r="F196" i="48" a="1"/>
  <c r="F196" i="48" s="1"/>
  <c r="E196" i="48" s="1"/>
  <c r="F197" i="48" a="1"/>
  <c r="F197" i="48" s="1"/>
  <c r="E197" i="48" s="1"/>
  <c r="F198" i="48" a="1"/>
  <c r="F198" i="48"/>
  <c r="E198" i="48" s="1"/>
  <c r="F199" i="48" a="1"/>
  <c r="F199" i="48" s="1"/>
  <c r="E199" i="48" s="1"/>
  <c r="F200" i="48" a="1"/>
  <c r="F200" i="48" s="1"/>
  <c r="E200" i="48" s="1"/>
  <c r="F201" i="48" a="1"/>
  <c r="F201" i="48" s="1"/>
  <c r="E201" i="48" s="1"/>
  <c r="F202" i="48" a="1"/>
  <c r="F202" i="48"/>
  <c r="E202" i="48" s="1"/>
  <c r="F203" i="48" a="1"/>
  <c r="F203" i="48" s="1"/>
  <c r="E203" i="48" s="1"/>
  <c r="F204" i="48" a="1"/>
  <c r="F204" i="48" s="1"/>
  <c r="E204" i="48" s="1"/>
  <c r="F205" i="48" a="1"/>
  <c r="F205" i="48" s="1"/>
  <c r="E205" i="48" s="1"/>
  <c r="F206" i="48" a="1"/>
  <c r="F206" i="48" s="1"/>
  <c r="E206" i="48" s="1"/>
  <c r="F207" i="48" a="1"/>
  <c r="F207" i="48" s="1"/>
  <c r="E207" i="48" s="1"/>
  <c r="F208" i="48" a="1"/>
  <c r="F208" i="48" s="1"/>
  <c r="E208" i="48" s="1"/>
  <c r="F209" i="48" a="1"/>
  <c r="F209" i="48" s="1"/>
  <c r="E209" i="48" s="1"/>
  <c r="F210" i="48" a="1"/>
  <c r="F210" i="48" s="1"/>
  <c r="E210" i="48" s="1"/>
  <c r="F211" i="48" a="1"/>
  <c r="F211" i="48" s="1"/>
  <c r="E211" i="48" s="1"/>
  <c r="F212" i="48" a="1"/>
  <c r="F212" i="48" s="1"/>
  <c r="E212" i="48" s="1"/>
  <c r="F213" i="48" a="1"/>
  <c r="F213" i="48" s="1"/>
  <c r="E213" i="48" s="1"/>
  <c r="F214" i="48" a="1"/>
  <c r="F214" i="48" s="1"/>
  <c r="E214" i="48" s="1"/>
  <c r="F215" i="48" a="1"/>
  <c r="F215" i="48" s="1"/>
  <c r="E215" i="48" s="1"/>
  <c r="F216" i="48" a="1"/>
  <c r="F216" i="48" s="1"/>
  <c r="E216" i="48" s="1"/>
  <c r="F217" i="48" a="1"/>
  <c r="F217" i="48" s="1"/>
  <c r="E217" i="48" s="1"/>
  <c r="F218" i="48" a="1"/>
  <c r="F218" i="48" s="1"/>
  <c r="E218" i="48" s="1"/>
  <c r="F219" i="48" a="1"/>
  <c r="F219" i="48" s="1"/>
  <c r="E219" i="48" s="1"/>
  <c r="F220" i="48" a="1"/>
  <c r="F220" i="48" s="1"/>
  <c r="E220" i="48" s="1"/>
  <c r="F221" i="48" a="1"/>
  <c r="F221" i="48" s="1"/>
  <c r="E221" i="48" s="1"/>
  <c r="F222" i="48" a="1"/>
  <c r="F222" i="48" s="1"/>
  <c r="E222" i="48" s="1"/>
  <c r="F223" i="48" a="1"/>
  <c r="F223" i="48" s="1"/>
  <c r="E223" i="48" s="1"/>
  <c r="F224" i="48" a="1"/>
  <c r="F224" i="48" s="1"/>
  <c r="E224" i="48" s="1"/>
  <c r="F225" i="48" a="1"/>
  <c r="F225" i="48" s="1"/>
  <c r="E225" i="48" s="1"/>
  <c r="F226" i="48" a="1"/>
  <c r="F226" i="48" s="1"/>
  <c r="E226" i="48" s="1"/>
  <c r="F227" i="48" a="1"/>
  <c r="F227" i="48" s="1"/>
  <c r="E227" i="48" s="1"/>
  <c r="F228" i="48" a="1"/>
  <c r="F228" i="48" s="1"/>
  <c r="E228" i="48" s="1"/>
  <c r="F229" i="48" a="1"/>
  <c r="F229" i="48" s="1"/>
  <c r="E229" i="48" s="1"/>
  <c r="F230" i="48" a="1"/>
  <c r="F230" i="48"/>
  <c r="E230" i="48" s="1"/>
  <c r="F231" i="48" a="1"/>
  <c r="F231" i="48" s="1"/>
  <c r="E231" i="48" s="1"/>
  <c r="F232" i="48" a="1"/>
  <c r="F232" i="48" s="1"/>
  <c r="E232" i="48" s="1"/>
  <c r="F233" i="48" a="1"/>
  <c r="F233" i="48" s="1"/>
  <c r="E233" i="48" s="1"/>
  <c r="F234" i="48" a="1"/>
  <c r="F234" i="48" s="1"/>
  <c r="E234" i="48" s="1"/>
  <c r="F235" i="48" a="1"/>
  <c r="F235" i="48" s="1"/>
  <c r="E235" i="48" s="1"/>
  <c r="F236" i="48" a="1"/>
  <c r="F236" i="48" s="1"/>
  <c r="E236" i="48" s="1"/>
  <c r="F237" i="48" a="1"/>
  <c r="F237" i="48" s="1"/>
  <c r="E237" i="48" s="1"/>
  <c r="F238" i="48" a="1"/>
  <c r="F238" i="48" s="1"/>
  <c r="E238" i="48" s="1"/>
  <c r="F239" i="48" a="1"/>
  <c r="F239" i="48" s="1"/>
  <c r="E239" i="48" s="1"/>
  <c r="F240" i="48" a="1"/>
  <c r="F240" i="48" s="1"/>
  <c r="E240" i="48" s="1"/>
  <c r="F241" i="48" a="1"/>
  <c r="F241" i="48" s="1"/>
  <c r="E241" i="48" s="1"/>
  <c r="F242" i="48" a="1"/>
  <c r="F242" i="48" s="1"/>
  <c r="E242" i="48" s="1"/>
  <c r="F243" i="48" a="1"/>
  <c r="F243" i="48" s="1"/>
  <c r="E243" i="48" s="1"/>
  <c r="F244" i="48" a="1"/>
  <c r="F244" i="48" s="1"/>
  <c r="E244" i="48" s="1"/>
  <c r="F245" i="48" a="1"/>
  <c r="F245" i="48" s="1"/>
  <c r="E245" i="48" s="1"/>
  <c r="F246" i="48" a="1"/>
  <c r="F246" i="48" s="1"/>
  <c r="E246" i="48" s="1"/>
  <c r="F247" i="48" a="1"/>
  <c r="F247" i="48" s="1"/>
  <c r="E247" i="48" s="1"/>
  <c r="F248" i="48" a="1"/>
  <c r="F248" i="48" s="1"/>
  <c r="E248" i="48" s="1"/>
  <c r="F249" i="48" a="1"/>
  <c r="F249" i="48" s="1"/>
  <c r="E249" i="48" s="1"/>
  <c r="F250" i="48" a="1"/>
  <c r="F250" i="48" s="1"/>
  <c r="E250" i="48" s="1"/>
  <c r="F251" i="48" a="1"/>
  <c r="F251" i="48" s="1"/>
  <c r="E251" i="48" s="1"/>
  <c r="F252" i="48" a="1"/>
  <c r="F252" i="48" s="1"/>
  <c r="E252" i="48" s="1"/>
  <c r="F253" i="48" a="1"/>
  <c r="F253" i="48" s="1"/>
  <c r="F254" i="48" a="1"/>
  <c r="F254" i="48" s="1"/>
  <c r="E254" i="48" s="1"/>
  <c r="F255" i="48" a="1"/>
  <c r="F255" i="48" s="1"/>
  <c r="E255" i="48" s="1"/>
  <c r="F256" i="48" a="1"/>
  <c r="F256" i="48" s="1"/>
  <c r="E256" i="48" s="1"/>
  <c r="F257" i="48" a="1"/>
  <c r="F257" i="48" s="1"/>
  <c r="E257" i="48" s="1"/>
  <c r="F258" i="48" a="1"/>
  <c r="F258" i="48" s="1"/>
  <c r="E258" i="48" s="1"/>
  <c r="F259" i="48" a="1"/>
  <c r="F259" i="48" s="1"/>
  <c r="E259" i="48" s="1"/>
  <c r="F260" i="48" a="1"/>
  <c r="F260" i="48" s="1"/>
  <c r="E260" i="48" s="1"/>
  <c r="F261" i="48" a="1"/>
  <c r="F261" i="48" s="1"/>
  <c r="E261" i="48" s="1"/>
  <c r="F262" i="48" a="1"/>
  <c r="F262" i="48" s="1"/>
  <c r="E262" i="48" s="1"/>
  <c r="F263" i="48" a="1"/>
  <c r="F263" i="48" s="1"/>
  <c r="E263" i="48" s="1"/>
  <c r="F264" i="48" a="1"/>
  <c r="F264" i="48" s="1"/>
  <c r="E264" i="48" s="1"/>
  <c r="F265" i="48" a="1"/>
  <c r="F265" i="48" s="1"/>
  <c r="F266" i="48" a="1"/>
  <c r="F266" i="48" s="1"/>
  <c r="E266" i="48" s="1"/>
  <c r="F267" i="48" a="1"/>
  <c r="F267" i="48" s="1"/>
  <c r="E267" i="48" s="1"/>
  <c r="F268" i="48" a="1"/>
  <c r="F268" i="48" s="1"/>
  <c r="E268" i="48" s="1"/>
  <c r="F269" i="48" a="1"/>
  <c r="F269" i="48" s="1"/>
  <c r="E269" i="48" s="1"/>
  <c r="F270" i="48" a="1"/>
  <c r="F270" i="48" s="1"/>
  <c r="E270" i="48" s="1"/>
  <c r="F271" i="48" a="1"/>
  <c r="F271" i="48" s="1"/>
  <c r="E271" i="48" s="1"/>
  <c r="F272" i="48" a="1"/>
  <c r="F272" i="48" s="1"/>
  <c r="E272" i="48" s="1"/>
  <c r="F273" i="48" a="1"/>
  <c r="F273" i="48" s="1"/>
  <c r="E273" i="48" s="1"/>
  <c r="F274" i="48" a="1"/>
  <c r="F274" i="48" s="1"/>
  <c r="E274" i="48" s="1"/>
  <c r="F275" i="48" a="1"/>
  <c r="F275" i="48" s="1"/>
  <c r="E275" i="48" s="1"/>
  <c r="F276" i="48" a="1"/>
  <c r="F276" i="48" s="1"/>
  <c r="E276" i="48" s="1"/>
  <c r="F277" i="48" a="1"/>
  <c r="F277" i="48" s="1"/>
  <c r="E277" i="48" s="1"/>
  <c r="F2" i="48" a="1"/>
  <c r="F2" i="48" s="1"/>
  <c r="E2" i="48" s="1"/>
  <c r="A282" i="48"/>
  <c r="A281" i="48"/>
  <c r="A280" i="48"/>
  <c r="A279" i="48"/>
  <c r="A278" i="48"/>
  <c r="A277" i="48"/>
  <c r="A276" i="48"/>
  <c r="A275" i="48"/>
  <c r="A274" i="48"/>
  <c r="A273" i="48"/>
  <c r="A272" i="48"/>
  <c r="A271" i="48"/>
  <c r="A270" i="48"/>
  <c r="A269" i="48"/>
  <c r="A268" i="48"/>
  <c r="A267" i="48"/>
  <c r="A266" i="48"/>
  <c r="A265" i="48"/>
  <c r="A264" i="48"/>
  <c r="A263" i="48"/>
  <c r="A262" i="48"/>
  <c r="A261" i="48"/>
  <c r="A260" i="48"/>
  <c r="A259" i="48"/>
  <c r="A258" i="48"/>
  <c r="A257" i="48"/>
  <c r="A256" i="48"/>
  <c r="A255" i="48"/>
  <c r="A254" i="48"/>
  <c r="A253" i="48"/>
  <c r="A252" i="48"/>
  <c r="A251" i="48"/>
  <c r="A250" i="48"/>
  <c r="A249" i="48"/>
  <c r="A248" i="48"/>
  <c r="A247" i="48"/>
  <c r="A246" i="48"/>
  <c r="A245" i="48"/>
  <c r="A244" i="48"/>
  <c r="A243" i="48"/>
  <c r="A242" i="48"/>
  <c r="A241" i="48"/>
  <c r="A240" i="48"/>
  <c r="A239" i="48"/>
  <c r="A238" i="48"/>
  <c r="A237" i="48"/>
  <c r="A236" i="48"/>
  <c r="A235" i="48"/>
  <c r="A234" i="48"/>
  <c r="A233" i="48"/>
  <c r="A232" i="48"/>
  <c r="A231" i="48"/>
  <c r="A230" i="48"/>
  <c r="A229" i="48"/>
  <c r="A228" i="48"/>
  <c r="A227" i="48"/>
  <c r="A226" i="48"/>
  <c r="A225" i="48"/>
  <c r="A224" i="48"/>
  <c r="A223" i="48"/>
  <c r="A222" i="48"/>
  <c r="A221" i="48"/>
  <c r="A220" i="48"/>
  <c r="A219" i="48"/>
  <c r="A218" i="48"/>
  <c r="A217" i="48"/>
  <c r="A216" i="48"/>
  <c r="A215" i="48"/>
  <c r="A214" i="48"/>
  <c r="A213" i="48"/>
  <c r="A212" i="48"/>
  <c r="A211" i="48"/>
  <c r="A210" i="48"/>
  <c r="A209" i="48"/>
  <c r="A208" i="48"/>
  <c r="A207" i="48"/>
  <c r="A206" i="48"/>
  <c r="A205" i="48"/>
  <c r="A204" i="48"/>
  <c r="A203" i="48"/>
  <c r="A202" i="48"/>
  <c r="A201" i="48"/>
  <c r="A200" i="48"/>
  <c r="A199" i="48"/>
  <c r="A198" i="48"/>
  <c r="A197" i="48"/>
  <c r="A196" i="48"/>
  <c r="A195" i="48"/>
  <c r="A194" i="48"/>
  <c r="A193" i="48"/>
  <c r="A192" i="48"/>
  <c r="A191" i="48"/>
  <c r="A190" i="48"/>
  <c r="A189" i="48"/>
  <c r="A188" i="48"/>
  <c r="A187" i="48"/>
  <c r="A186" i="48"/>
  <c r="A185" i="48"/>
  <c r="A184" i="48"/>
  <c r="A183" i="48"/>
  <c r="A182" i="48"/>
  <c r="A181" i="48"/>
  <c r="A180" i="48"/>
  <c r="A179" i="48"/>
  <c r="A178" i="48"/>
  <c r="A177" i="48"/>
  <c r="A176" i="48"/>
  <c r="A175" i="48"/>
  <c r="A174" i="48"/>
  <c r="A173" i="48"/>
  <c r="A172" i="48"/>
  <c r="A171" i="48"/>
  <c r="A170" i="48"/>
  <c r="A169" i="48"/>
  <c r="A168" i="48"/>
  <c r="A167" i="48"/>
  <c r="A166" i="48"/>
  <c r="A165" i="48"/>
  <c r="A164" i="48"/>
  <c r="A163" i="48"/>
  <c r="A162" i="48"/>
  <c r="A161" i="48"/>
  <c r="A160" i="48"/>
  <c r="A159" i="48"/>
  <c r="A158" i="48"/>
  <c r="A157" i="48"/>
  <c r="A156" i="48"/>
  <c r="A155" i="48"/>
  <c r="A154" i="48"/>
  <c r="A153" i="48"/>
  <c r="A152" i="48"/>
  <c r="A151" i="48"/>
  <c r="A150" i="48"/>
  <c r="A149" i="48"/>
  <c r="A148" i="48"/>
  <c r="A147" i="48"/>
  <c r="A146" i="48"/>
  <c r="A145" i="48"/>
  <c r="A144" i="48"/>
  <c r="A143" i="48"/>
  <c r="A142" i="48"/>
  <c r="A141" i="48"/>
  <c r="A140" i="48"/>
  <c r="A139" i="48"/>
  <c r="A138" i="48"/>
  <c r="A137" i="48"/>
  <c r="A136" i="48"/>
  <c r="A135" i="48"/>
  <c r="A134" i="48"/>
  <c r="A133" i="48"/>
  <c r="A132" i="48"/>
  <c r="A131" i="48"/>
  <c r="A130" i="48"/>
  <c r="A129" i="48"/>
  <c r="A128" i="48"/>
  <c r="A127" i="48"/>
  <c r="A126" i="48"/>
  <c r="A125" i="48"/>
  <c r="A124" i="48"/>
  <c r="A123" i="48"/>
  <c r="A122" i="48"/>
  <c r="A121" i="48"/>
  <c r="A120" i="48"/>
  <c r="A119" i="48"/>
  <c r="A118" i="48"/>
  <c r="A117" i="48"/>
  <c r="A116" i="48"/>
  <c r="A115" i="48"/>
  <c r="A114" i="48"/>
  <c r="A113" i="48"/>
  <c r="A112" i="48"/>
  <c r="A111" i="48"/>
  <c r="A110" i="48"/>
  <c r="A109" i="48"/>
  <c r="A108" i="48"/>
  <c r="A107" i="48"/>
  <c r="A106" i="48"/>
  <c r="A105" i="48"/>
  <c r="A104" i="48"/>
  <c r="A103" i="48"/>
  <c r="A102" i="48"/>
  <c r="A101" i="48"/>
  <c r="A100" i="48"/>
  <c r="A99" i="48"/>
  <c r="A98" i="48"/>
  <c r="A97" i="48"/>
  <c r="A96" i="48"/>
  <c r="A95" i="48"/>
  <c r="A94" i="48"/>
  <c r="A93" i="48"/>
  <c r="A92" i="48"/>
  <c r="A91" i="48"/>
  <c r="A90" i="48"/>
  <c r="A89" i="48"/>
  <c r="A88" i="48"/>
  <c r="A87" i="48"/>
  <c r="A86" i="48"/>
  <c r="A85" i="48"/>
  <c r="A84" i="48"/>
  <c r="A83" i="48"/>
  <c r="A82" i="48"/>
  <c r="A81" i="48"/>
  <c r="A80" i="48"/>
  <c r="A79" i="48"/>
  <c r="A78" i="48"/>
  <c r="A77" i="48"/>
  <c r="A76" i="48"/>
  <c r="A75" i="48"/>
  <c r="A74" i="48"/>
  <c r="A73" i="48"/>
  <c r="A72" i="48"/>
  <c r="A71" i="48"/>
  <c r="A70" i="48"/>
  <c r="A69" i="48"/>
  <c r="A68" i="48"/>
  <c r="A67" i="48"/>
  <c r="A66" i="48"/>
  <c r="A65" i="48"/>
  <c r="A64" i="48"/>
  <c r="A63" i="48"/>
  <c r="A62" i="48"/>
  <c r="A61" i="48"/>
  <c r="A60" i="48"/>
  <c r="A59" i="48"/>
  <c r="A58" i="48"/>
  <c r="A57" i="48"/>
  <c r="A56" i="48"/>
  <c r="A55" i="48"/>
  <c r="A54" i="48"/>
  <c r="A53" i="48"/>
  <c r="A52" i="48"/>
  <c r="A51" i="48"/>
  <c r="A50" i="48"/>
  <c r="A49" i="48"/>
  <c r="A48" i="48"/>
  <c r="A47" i="48"/>
  <c r="A46" i="48"/>
  <c r="A45" i="48"/>
  <c r="A44" i="48"/>
  <c r="A43" i="48"/>
  <c r="A42" i="48"/>
  <c r="A41" i="48"/>
  <c r="A40" i="48"/>
  <c r="A39" i="48"/>
  <c r="A38" i="48"/>
  <c r="A37" i="48"/>
  <c r="A36" i="48"/>
  <c r="A35" i="48"/>
  <c r="A34" i="48"/>
  <c r="A33" i="48"/>
  <c r="A32" i="48"/>
  <c r="A31" i="48"/>
  <c r="A30" i="48"/>
  <c r="A29" i="48"/>
  <c r="A28" i="48"/>
  <c r="A27" i="48"/>
  <c r="A26" i="48"/>
  <c r="A25" i="48"/>
  <c r="A24" i="48"/>
  <c r="A23" i="48"/>
  <c r="A22" i="48"/>
  <c r="A21" i="48"/>
  <c r="A20" i="48"/>
  <c r="A19" i="48"/>
  <c r="A18" i="48"/>
  <c r="A17" i="48"/>
  <c r="A16" i="48"/>
  <c r="A15" i="48"/>
  <c r="A14" i="48"/>
  <c r="A13" i="48"/>
  <c r="A12" i="48"/>
  <c r="A11" i="48"/>
  <c r="A10" i="48"/>
  <c r="A9" i="48"/>
  <c r="A8" i="48"/>
  <c r="A7" i="48"/>
  <c r="A6" i="48"/>
  <c r="A5" i="48"/>
  <c r="A4" i="48"/>
  <c r="A3" i="48"/>
  <c r="A2" i="48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V271" i="51" l="1" a="1"/>
  <c r="V271" i="51" s="1"/>
  <c r="V263" i="51" a="1"/>
  <c r="V263" i="51" s="1"/>
  <c r="V255" i="51" a="1"/>
  <c r="V255" i="51" s="1"/>
  <c r="V247" i="51" a="1"/>
  <c r="V247" i="51" s="1"/>
  <c r="V239" i="51" a="1"/>
  <c r="V239" i="51" s="1"/>
  <c r="V215" i="51" a="1"/>
  <c r="V215" i="51" s="1"/>
  <c r="V207" i="51" a="1"/>
  <c r="V207" i="51" s="1"/>
  <c r="V199" i="51" a="1"/>
  <c r="V199" i="51" s="1"/>
  <c r="V191" i="51" a="1"/>
  <c r="V191" i="51" s="1"/>
  <c r="V183" i="51" a="1"/>
  <c r="V183" i="51" s="1"/>
  <c r="V175" i="51" a="1"/>
  <c r="V175" i="51" s="1"/>
  <c r="V119" i="51" a="1"/>
  <c r="V119" i="51" s="1"/>
  <c r="V111" i="51" a="1"/>
  <c r="V111" i="51" s="1"/>
  <c r="V103" i="51" a="1"/>
  <c r="V103" i="51" s="1"/>
  <c r="V95" i="51" a="1"/>
  <c r="V95" i="51" s="1"/>
  <c r="V87" i="51" a="1"/>
  <c r="V87" i="51" s="1"/>
  <c r="V79" i="51" a="1"/>
  <c r="V79" i="51" s="1"/>
  <c r="V47" i="51" a="1"/>
  <c r="V47" i="51" s="1"/>
  <c r="V39" i="51" a="1"/>
  <c r="V39" i="51" s="1"/>
  <c r="V31" i="51" a="1"/>
  <c r="V31" i="51" s="1"/>
  <c r="V23" i="51" a="1"/>
  <c r="V23" i="51" s="1"/>
  <c r="AA6" i="51"/>
  <c r="AA4" i="51"/>
  <c r="AA3" i="51"/>
  <c r="AB2" i="51" s="1"/>
  <c r="V276" i="51" a="1"/>
  <c r="V276" i="51" s="1"/>
  <c r="V268" i="51" a="1"/>
  <c r="V268" i="51" s="1"/>
  <c r="V260" i="51" a="1"/>
  <c r="V260" i="51" s="1"/>
  <c r="V252" i="51" a="1"/>
  <c r="V252" i="51" s="1"/>
  <c r="V244" i="51" a="1"/>
  <c r="V244" i="51" s="1"/>
  <c r="V236" i="51" a="1"/>
  <c r="V236" i="51" s="1"/>
  <c r="V228" i="51" a="1"/>
  <c r="V228" i="51" s="1"/>
  <c r="V220" i="51" a="1"/>
  <c r="V220" i="51" s="1"/>
  <c r="V212" i="51" a="1"/>
  <c r="V212" i="51" s="1"/>
  <c r="V204" i="51" a="1"/>
  <c r="V204" i="51" s="1"/>
  <c r="V196" i="51" a="1"/>
  <c r="V196" i="51" s="1"/>
  <c r="V188" i="51" a="1"/>
  <c r="V188" i="51" s="1"/>
  <c r="V180" i="51" a="1"/>
  <c r="V180" i="51" s="1"/>
  <c r="V172" i="51" a="1"/>
  <c r="V172" i="51" s="1"/>
  <c r="V164" i="51" a="1"/>
  <c r="V164" i="51" s="1"/>
  <c r="AA12" i="51"/>
  <c r="AA8" i="51"/>
  <c r="V275" i="51" a="1"/>
  <c r="V275" i="51" s="1"/>
  <c r="V235" i="51" a="1"/>
  <c r="V235" i="51" s="1"/>
  <c r="AA21" i="51"/>
  <c r="V203" i="51" a="1"/>
  <c r="V203" i="51" s="1"/>
  <c r="V195" i="51" a="1"/>
  <c r="V195" i="51" s="1"/>
  <c r="V187" i="51" a="1"/>
  <c r="V187" i="51" s="1"/>
  <c r="V179" i="51" a="1"/>
  <c r="V179" i="51" s="1"/>
  <c r="V171" i="51" a="1"/>
  <c r="V171" i="51" s="1"/>
  <c r="V163" i="51" a="1"/>
  <c r="V163" i="51" s="1"/>
  <c r="V156" i="51" a="1"/>
  <c r="V156" i="51" s="1"/>
  <c r="V132" i="51" a="1"/>
  <c r="V132" i="51" s="1"/>
  <c r="V108" i="51" a="1"/>
  <c r="V108" i="51" s="1"/>
  <c r="V100" i="51" a="1"/>
  <c r="V100" i="51" s="1"/>
  <c r="V92" i="51" a="1"/>
  <c r="V92" i="51" s="1"/>
  <c r="V84" i="51" a="1"/>
  <c r="V84" i="51" s="1"/>
  <c r="V76" i="51" a="1"/>
  <c r="V76" i="51" s="1"/>
  <c r="V68" i="51" a="1"/>
  <c r="V68" i="51" s="1"/>
  <c r="V60" i="51" a="1"/>
  <c r="V60" i="51" s="1"/>
  <c r="V52" i="51" a="1"/>
  <c r="V52" i="51" s="1"/>
  <c r="V44" i="51" a="1"/>
  <c r="V44" i="51" s="1"/>
  <c r="V36" i="51" a="1"/>
  <c r="V36" i="51" s="1"/>
  <c r="V28" i="51" a="1"/>
  <c r="V28" i="51" s="1"/>
  <c r="V20" i="51" a="1"/>
  <c r="V20" i="51" s="1"/>
  <c r="AA14" i="51"/>
  <c r="V267" i="51" a="1"/>
  <c r="V267" i="51" s="1"/>
  <c r="V243" i="51" a="1"/>
  <c r="V243" i="51" s="1"/>
  <c r="V116" i="51" a="1"/>
  <c r="V116" i="51" s="1"/>
  <c r="V3" i="51" a="1"/>
  <c r="V3" i="51" s="1"/>
  <c r="V155" i="51" a="1"/>
  <c r="V155" i="51" s="1"/>
  <c r="V147" i="51" a="1"/>
  <c r="V147" i="51" s="1"/>
  <c r="V139" i="51" a="1"/>
  <c r="V139" i="51" s="1"/>
  <c r="V131" i="51" a="1"/>
  <c r="V131" i="51" s="1"/>
  <c r="AA13" i="51"/>
  <c r="V115" i="51" a="1"/>
  <c r="V115" i="51" s="1"/>
  <c r="V107" i="51" a="1"/>
  <c r="V107" i="51" s="1"/>
  <c r="V99" i="51" a="1"/>
  <c r="V99" i="51" s="1"/>
  <c r="V91" i="51" a="1"/>
  <c r="V91" i="51" s="1"/>
  <c r="V83" i="51" a="1"/>
  <c r="V83" i="51" s="1"/>
  <c r="V75" i="51" a="1"/>
  <c r="V75" i="51" s="1"/>
  <c r="V67" i="51" a="1"/>
  <c r="V67" i="51" s="1"/>
  <c r="V59" i="51" a="1"/>
  <c r="V59" i="51" s="1"/>
  <c r="V51" i="51" a="1"/>
  <c r="V51" i="51" s="1"/>
  <c r="V43" i="51" a="1"/>
  <c r="V43" i="51" s="1"/>
  <c r="V35" i="51" a="1"/>
  <c r="V35" i="51" s="1"/>
  <c r="AA5" i="51"/>
  <c r="V19" i="51" a="1"/>
  <c r="V19" i="51" s="1"/>
  <c r="V251" i="51" a="1"/>
  <c r="V251" i="51" s="1"/>
  <c r="V227" i="51" a="1"/>
  <c r="V227" i="51" s="1"/>
  <c r="V211" i="51" a="1"/>
  <c r="V211" i="51" s="1"/>
  <c r="V124" i="51" a="1"/>
  <c r="V124" i="51" s="1"/>
  <c r="V4" i="51" a="1"/>
  <c r="V4" i="51" s="1"/>
  <c r="V273" i="51" a="1"/>
  <c r="V273" i="51" s="1"/>
  <c r="V265" i="51" a="1"/>
  <c r="V265" i="51" s="1"/>
  <c r="V257" i="51" a="1"/>
  <c r="V257" i="51" s="1"/>
  <c r="V249" i="51" a="1"/>
  <c r="V249" i="51" s="1"/>
  <c r="V241" i="51" a="1"/>
  <c r="V241" i="51" s="1"/>
  <c r="V233" i="51" a="1"/>
  <c r="V233" i="51" s="1"/>
  <c r="V225" i="51" a="1"/>
  <c r="V225" i="51" s="1"/>
  <c r="V217" i="51" a="1"/>
  <c r="V217" i="51" s="1"/>
  <c r="V209" i="51" a="1"/>
  <c r="V209" i="51" s="1"/>
  <c r="V201" i="51" a="1"/>
  <c r="V201" i="51" s="1"/>
  <c r="V193" i="51" a="1"/>
  <c r="V193" i="51" s="1"/>
  <c r="V185" i="51" a="1"/>
  <c r="V185" i="51" s="1"/>
  <c r="V177" i="51" a="1"/>
  <c r="V177" i="51" s="1"/>
  <c r="V169" i="51" a="1"/>
  <c r="V169" i="51" s="1"/>
  <c r="V161" i="51" a="1"/>
  <c r="V161" i="51" s="1"/>
  <c r="V259" i="51" a="1"/>
  <c r="V259" i="51" s="1"/>
  <c r="V140" i="51" a="1"/>
  <c r="V140" i="51" s="1"/>
  <c r="V14" i="51" a="1"/>
  <c r="V14" i="51" s="1"/>
  <c r="V6" i="51" a="1"/>
  <c r="V6" i="51" s="1"/>
  <c r="V153" i="51" a="1"/>
  <c r="V153" i="51" s="1"/>
  <c r="V145" i="51" a="1"/>
  <c r="V145" i="51" s="1"/>
  <c r="V137" i="51" a="1"/>
  <c r="V137" i="51" s="1"/>
  <c r="V129" i="51" a="1"/>
  <c r="V129" i="51" s="1"/>
  <c r="V121" i="51" a="1"/>
  <c r="V121" i="51" s="1"/>
  <c r="V113" i="51" a="1"/>
  <c r="V113" i="51" s="1"/>
  <c r="V105" i="51" a="1"/>
  <c r="V105" i="51" s="1"/>
  <c r="V97" i="51" a="1"/>
  <c r="V97" i="51" s="1"/>
  <c r="V89" i="51" a="1"/>
  <c r="V89" i="51" s="1"/>
  <c r="V81" i="51" a="1"/>
  <c r="V81" i="51" s="1"/>
  <c r="V73" i="51" a="1"/>
  <c r="V73" i="51" s="1"/>
  <c r="V65" i="51" a="1"/>
  <c r="V65" i="51" s="1"/>
  <c r="V57" i="51" a="1"/>
  <c r="V57" i="51" s="1"/>
  <c r="V49" i="51" a="1"/>
  <c r="V49" i="51" s="1"/>
  <c r="V41" i="51" a="1"/>
  <c r="V41" i="51" s="1"/>
  <c r="V33" i="51" a="1"/>
  <c r="V33" i="51" s="1"/>
  <c r="V25" i="51" a="1"/>
  <c r="V25" i="51" s="1"/>
  <c r="V17" i="51" a="1"/>
  <c r="V17" i="51" s="1"/>
  <c r="V148" i="51" a="1"/>
  <c r="V148" i="51" s="1"/>
  <c r="V5" i="51" a="1"/>
  <c r="V5" i="51" s="1"/>
  <c r="AA24" i="51"/>
  <c r="AA22" i="51"/>
  <c r="AA20" i="51"/>
  <c r="AA16" i="51"/>
  <c r="V135" i="51" a="1"/>
  <c r="V135" i="51" s="1"/>
  <c r="V11" i="51" a="1"/>
  <c r="V11" i="51" s="1"/>
  <c r="AA19" i="51"/>
  <c r="AA11" i="51"/>
  <c r="AA10" i="51"/>
  <c r="AA25" i="51"/>
  <c r="AA17" i="51"/>
  <c r="AA9" i="51"/>
  <c r="AA18" i="51"/>
  <c r="AA23" i="51"/>
  <c r="AA15" i="51"/>
  <c r="AA7" i="51"/>
  <c r="V219" i="51" a="1"/>
  <c r="V219" i="51" s="1"/>
  <c r="V123" i="51" a="1"/>
  <c r="V123" i="51" s="1"/>
  <c r="V27" i="51" a="1"/>
  <c r="V27" i="51" s="1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4" i="17"/>
  <c r="Y5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S4" i="17"/>
  <c r="R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4" i="17"/>
  <c r="C5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4" i="17"/>
  <c r="P100" i="17"/>
  <c r="I79" i="17" l="1"/>
  <c r="W79" i="17" s="1"/>
  <c r="N79" i="17"/>
  <c r="U79" i="17" s="1"/>
  <c r="M79" i="17"/>
  <c r="T79" i="17" s="1"/>
  <c r="I39" i="17"/>
  <c r="W39" i="17" s="1"/>
  <c r="M39" i="17"/>
  <c r="T39" i="17" s="1"/>
  <c r="N39" i="17"/>
  <c r="U39" i="17" s="1"/>
  <c r="I94" i="17"/>
  <c r="W94" i="17" s="1"/>
  <c r="N94" i="17"/>
  <c r="U94" i="17" s="1"/>
  <c r="M94" i="17"/>
  <c r="T94" i="17" s="1"/>
  <c r="I86" i="17"/>
  <c r="W86" i="17" s="1"/>
  <c r="N86" i="17"/>
  <c r="U86" i="17" s="1"/>
  <c r="M86" i="17"/>
  <c r="T86" i="17" s="1"/>
  <c r="I78" i="17"/>
  <c r="W78" i="17" s="1"/>
  <c r="N78" i="17"/>
  <c r="U78" i="17" s="1"/>
  <c r="M78" i="17"/>
  <c r="T78" i="17" s="1"/>
  <c r="I70" i="17"/>
  <c r="W70" i="17" s="1"/>
  <c r="N70" i="17"/>
  <c r="U70" i="17" s="1"/>
  <c r="M70" i="17"/>
  <c r="T70" i="17" s="1"/>
  <c r="I62" i="17"/>
  <c r="W62" i="17" s="1"/>
  <c r="N62" i="17"/>
  <c r="U62" i="17" s="1"/>
  <c r="M62" i="17"/>
  <c r="T62" i="17" s="1"/>
  <c r="I54" i="17"/>
  <c r="W54" i="17" s="1"/>
  <c r="N54" i="17"/>
  <c r="U54" i="17" s="1"/>
  <c r="M54" i="17"/>
  <c r="T54" i="17" s="1"/>
  <c r="I46" i="17"/>
  <c r="W46" i="17" s="1"/>
  <c r="N46" i="17"/>
  <c r="U46" i="17" s="1"/>
  <c r="M46" i="17"/>
  <c r="T46" i="17" s="1"/>
  <c r="I38" i="17"/>
  <c r="W38" i="17" s="1"/>
  <c r="N38" i="17"/>
  <c r="U38" i="17" s="1"/>
  <c r="M38" i="17"/>
  <c r="T38" i="17" s="1"/>
  <c r="I30" i="17"/>
  <c r="W30" i="17" s="1"/>
  <c r="N30" i="17"/>
  <c r="U30" i="17" s="1"/>
  <c r="M30" i="17"/>
  <c r="T30" i="17" s="1"/>
  <c r="I14" i="17"/>
  <c r="W14" i="17" s="1"/>
  <c r="M14" i="17"/>
  <c r="T14" i="17" s="1"/>
  <c r="N14" i="17"/>
  <c r="U14" i="17" s="1"/>
  <c r="I6" i="17"/>
  <c r="W6" i="17" s="1"/>
  <c r="M6" i="17"/>
  <c r="T6" i="17" s="1"/>
  <c r="N6" i="17"/>
  <c r="U6" i="17" s="1"/>
  <c r="I87" i="17"/>
  <c r="W87" i="17" s="1"/>
  <c r="M87" i="17"/>
  <c r="T87" i="17" s="1"/>
  <c r="N87" i="17"/>
  <c r="U87" i="17" s="1"/>
  <c r="I47" i="17"/>
  <c r="W47" i="17" s="1"/>
  <c r="M47" i="17"/>
  <c r="T47" i="17" s="1"/>
  <c r="N47" i="17"/>
  <c r="U47" i="17" s="1"/>
  <c r="I7" i="17"/>
  <c r="W7" i="17" s="1"/>
  <c r="M7" i="17"/>
  <c r="T7" i="17" s="1"/>
  <c r="N7" i="17"/>
  <c r="U7" i="17" s="1"/>
  <c r="I93" i="17"/>
  <c r="W93" i="17" s="1"/>
  <c r="M93" i="17"/>
  <c r="T93" i="17" s="1"/>
  <c r="N93" i="17"/>
  <c r="U93" i="17" s="1"/>
  <c r="I85" i="17"/>
  <c r="W85" i="17" s="1"/>
  <c r="M85" i="17"/>
  <c r="T85" i="17" s="1"/>
  <c r="N85" i="17"/>
  <c r="U85" i="17" s="1"/>
  <c r="I77" i="17"/>
  <c r="W77" i="17" s="1"/>
  <c r="N77" i="17"/>
  <c r="U77" i="17" s="1"/>
  <c r="M77" i="17"/>
  <c r="T77" i="17" s="1"/>
  <c r="I69" i="17"/>
  <c r="W69" i="17" s="1"/>
  <c r="N69" i="17"/>
  <c r="U69" i="17" s="1"/>
  <c r="M69" i="17"/>
  <c r="T69" i="17" s="1"/>
  <c r="I61" i="17"/>
  <c r="W61" i="17" s="1"/>
  <c r="N61" i="17"/>
  <c r="U61" i="17" s="1"/>
  <c r="M61" i="17"/>
  <c r="T61" i="17" s="1"/>
  <c r="I53" i="17"/>
  <c r="W53" i="17" s="1"/>
  <c r="N53" i="17"/>
  <c r="U53" i="17" s="1"/>
  <c r="M53" i="17"/>
  <c r="T53" i="17" s="1"/>
  <c r="I45" i="17"/>
  <c r="W45" i="17" s="1"/>
  <c r="N45" i="17"/>
  <c r="U45" i="17" s="1"/>
  <c r="M45" i="17"/>
  <c r="T45" i="17" s="1"/>
  <c r="I37" i="17"/>
  <c r="W37" i="17" s="1"/>
  <c r="N37" i="17"/>
  <c r="U37" i="17" s="1"/>
  <c r="M37" i="17"/>
  <c r="T37" i="17" s="1"/>
  <c r="I29" i="17"/>
  <c r="W29" i="17" s="1"/>
  <c r="N29" i="17"/>
  <c r="U29" i="17" s="1"/>
  <c r="M29" i="17"/>
  <c r="T29" i="17" s="1"/>
  <c r="I13" i="17"/>
  <c r="W13" i="17" s="1"/>
  <c r="N13" i="17"/>
  <c r="U13" i="17" s="1"/>
  <c r="M13" i="17"/>
  <c r="T13" i="17" s="1"/>
  <c r="I5" i="17"/>
  <c r="W5" i="17" s="1"/>
  <c r="N5" i="17"/>
  <c r="U5" i="17" s="1"/>
  <c r="M5" i="17"/>
  <c r="T5" i="17" s="1"/>
  <c r="I84" i="17"/>
  <c r="W84" i="17" s="1"/>
  <c r="N84" i="17"/>
  <c r="U84" i="17" s="1"/>
  <c r="M84" i="17"/>
  <c r="T84" i="17" s="1"/>
  <c r="I11" i="17"/>
  <c r="W11" i="17" s="1"/>
  <c r="M11" i="17"/>
  <c r="T11" i="17" s="1"/>
  <c r="N11" i="17"/>
  <c r="U11" i="17" s="1"/>
  <c r="I63" i="17"/>
  <c r="W63" i="17" s="1"/>
  <c r="M63" i="17"/>
  <c r="T63" i="17" s="1"/>
  <c r="N63" i="17"/>
  <c r="U63" i="17" s="1"/>
  <c r="I31" i="17"/>
  <c r="W31" i="17" s="1"/>
  <c r="M31" i="17"/>
  <c r="T31" i="17" s="1"/>
  <c r="N31" i="17"/>
  <c r="U31" i="17" s="1"/>
  <c r="I4" i="17"/>
  <c r="W4" i="17" s="1"/>
  <c r="N4" i="17"/>
  <c r="U4" i="17" s="1"/>
  <c r="M4" i="17"/>
  <c r="T4" i="17" s="1"/>
  <c r="I68" i="17"/>
  <c r="W68" i="17" s="1"/>
  <c r="N68" i="17"/>
  <c r="U68" i="17" s="1"/>
  <c r="M68" i="17"/>
  <c r="T68" i="17" s="1"/>
  <c r="I36" i="17"/>
  <c r="W36" i="17" s="1"/>
  <c r="M36" i="17"/>
  <c r="T36" i="17" s="1"/>
  <c r="N36" i="17"/>
  <c r="U36" i="17" s="1"/>
  <c r="I99" i="17"/>
  <c r="W99" i="17" s="1"/>
  <c r="M99" i="17"/>
  <c r="T99" i="17" s="1"/>
  <c r="N99" i="17"/>
  <c r="U99" i="17" s="1"/>
  <c r="I83" i="17"/>
  <c r="W83" i="17" s="1"/>
  <c r="N83" i="17"/>
  <c r="U83" i="17" s="1"/>
  <c r="M83" i="17"/>
  <c r="T83" i="17" s="1"/>
  <c r="I67" i="17"/>
  <c r="W67" i="17" s="1"/>
  <c r="N67" i="17"/>
  <c r="U67" i="17" s="1"/>
  <c r="M67" i="17"/>
  <c r="T67" i="17" s="1"/>
  <c r="I51" i="17"/>
  <c r="W51" i="17" s="1"/>
  <c r="M51" i="17"/>
  <c r="T51" i="17" s="1"/>
  <c r="N51" i="17"/>
  <c r="U51" i="17" s="1"/>
  <c r="I35" i="17"/>
  <c r="W35" i="17" s="1"/>
  <c r="M35" i="17"/>
  <c r="T35" i="17" s="1"/>
  <c r="N35" i="17"/>
  <c r="U35" i="17" s="1"/>
  <c r="I98" i="17"/>
  <c r="W98" i="17" s="1"/>
  <c r="N98" i="17"/>
  <c r="U98" i="17" s="1"/>
  <c r="M98" i="17"/>
  <c r="T98" i="17" s="1"/>
  <c r="I90" i="17"/>
  <c r="W90" i="17" s="1"/>
  <c r="N90" i="17"/>
  <c r="U90" i="17" s="1"/>
  <c r="M90" i="17"/>
  <c r="T90" i="17" s="1"/>
  <c r="I82" i="17"/>
  <c r="W82" i="17" s="1"/>
  <c r="N82" i="17"/>
  <c r="U82" i="17" s="1"/>
  <c r="M82" i="17"/>
  <c r="T82" i="17" s="1"/>
  <c r="I74" i="17"/>
  <c r="W74" i="17" s="1"/>
  <c r="N74" i="17"/>
  <c r="U74" i="17" s="1"/>
  <c r="M74" i="17"/>
  <c r="T74" i="17" s="1"/>
  <c r="I66" i="17"/>
  <c r="W66" i="17" s="1"/>
  <c r="N66" i="17"/>
  <c r="U66" i="17" s="1"/>
  <c r="M66" i="17"/>
  <c r="T66" i="17" s="1"/>
  <c r="I58" i="17"/>
  <c r="W58" i="17" s="1"/>
  <c r="N58" i="17"/>
  <c r="U58" i="17" s="1"/>
  <c r="M58" i="17"/>
  <c r="T58" i="17" s="1"/>
  <c r="I50" i="17"/>
  <c r="W50" i="17" s="1"/>
  <c r="N50" i="17"/>
  <c r="U50" i="17" s="1"/>
  <c r="M50" i="17"/>
  <c r="T50" i="17" s="1"/>
  <c r="I42" i="17"/>
  <c r="W42" i="17" s="1"/>
  <c r="N42" i="17"/>
  <c r="U42" i="17" s="1"/>
  <c r="M42" i="17"/>
  <c r="T42" i="17" s="1"/>
  <c r="I34" i="17"/>
  <c r="W34" i="17" s="1"/>
  <c r="N34" i="17"/>
  <c r="U34" i="17" s="1"/>
  <c r="M34" i="17"/>
  <c r="T34" i="17" s="1"/>
  <c r="I10" i="17"/>
  <c r="W10" i="17" s="1"/>
  <c r="M10" i="17"/>
  <c r="T10" i="17" s="1"/>
  <c r="N10" i="17"/>
  <c r="U10" i="17" s="1"/>
  <c r="I95" i="17"/>
  <c r="W95" i="17" s="1"/>
  <c r="M95" i="17"/>
  <c r="T95" i="17" s="1"/>
  <c r="N95" i="17"/>
  <c r="U95" i="17" s="1"/>
  <c r="I55" i="17"/>
  <c r="W55" i="17" s="1"/>
  <c r="M55" i="17"/>
  <c r="T55" i="17" s="1"/>
  <c r="N55" i="17"/>
  <c r="U55" i="17" s="1"/>
  <c r="I15" i="17"/>
  <c r="W15" i="17" s="1"/>
  <c r="M15" i="17"/>
  <c r="T15" i="17" s="1"/>
  <c r="N15" i="17"/>
  <c r="U15" i="17" s="1"/>
  <c r="I92" i="17"/>
  <c r="W92" i="17" s="1"/>
  <c r="N92" i="17"/>
  <c r="U92" i="17" s="1"/>
  <c r="M92" i="17"/>
  <c r="T92" i="17" s="1"/>
  <c r="I60" i="17"/>
  <c r="W60" i="17" s="1"/>
  <c r="N60" i="17"/>
  <c r="U60" i="17" s="1"/>
  <c r="M60" i="17"/>
  <c r="T60" i="17" s="1"/>
  <c r="I44" i="17"/>
  <c r="W44" i="17" s="1"/>
  <c r="M44" i="17"/>
  <c r="T44" i="17" s="1"/>
  <c r="N44" i="17"/>
  <c r="U44" i="17" s="1"/>
  <c r="V12" i="17"/>
  <c r="N12" i="17"/>
  <c r="U12" i="17" s="1"/>
  <c r="M12" i="17"/>
  <c r="T12" i="17" s="1"/>
  <c r="I91" i="17"/>
  <c r="W91" i="17" s="1"/>
  <c r="M91" i="17"/>
  <c r="T91" i="17" s="1"/>
  <c r="N91" i="17"/>
  <c r="U91" i="17" s="1"/>
  <c r="I75" i="17"/>
  <c r="W75" i="17" s="1"/>
  <c r="N75" i="17"/>
  <c r="U75" i="17" s="1"/>
  <c r="M75" i="17"/>
  <c r="T75" i="17" s="1"/>
  <c r="I59" i="17"/>
  <c r="W59" i="17" s="1"/>
  <c r="M59" i="17"/>
  <c r="T59" i="17" s="1"/>
  <c r="N59" i="17"/>
  <c r="U59" i="17" s="1"/>
  <c r="I43" i="17"/>
  <c r="W43" i="17" s="1"/>
  <c r="M43" i="17"/>
  <c r="T43" i="17" s="1"/>
  <c r="N43" i="17"/>
  <c r="U43" i="17" s="1"/>
  <c r="I97" i="17"/>
  <c r="W97" i="17" s="1"/>
  <c r="M97" i="17"/>
  <c r="T97" i="17" s="1"/>
  <c r="N97" i="17"/>
  <c r="U97" i="17" s="1"/>
  <c r="I89" i="17"/>
  <c r="W89" i="17" s="1"/>
  <c r="N89" i="17"/>
  <c r="U89" i="17" s="1"/>
  <c r="M89" i="17"/>
  <c r="T89" i="17" s="1"/>
  <c r="I81" i="17"/>
  <c r="W81" i="17" s="1"/>
  <c r="N81" i="17"/>
  <c r="U81" i="17" s="1"/>
  <c r="M81" i="17"/>
  <c r="T81" i="17" s="1"/>
  <c r="I73" i="17"/>
  <c r="W73" i="17" s="1"/>
  <c r="N73" i="17"/>
  <c r="U73" i="17" s="1"/>
  <c r="M73" i="17"/>
  <c r="T73" i="17" s="1"/>
  <c r="I65" i="17"/>
  <c r="W65" i="17" s="1"/>
  <c r="N65" i="17"/>
  <c r="U65" i="17" s="1"/>
  <c r="M65" i="17"/>
  <c r="T65" i="17" s="1"/>
  <c r="I57" i="17"/>
  <c r="W57" i="17" s="1"/>
  <c r="N57" i="17"/>
  <c r="U57" i="17" s="1"/>
  <c r="M57" i="17"/>
  <c r="T57" i="17" s="1"/>
  <c r="I49" i="17"/>
  <c r="W49" i="17" s="1"/>
  <c r="N49" i="17"/>
  <c r="U49" i="17" s="1"/>
  <c r="M49" i="17"/>
  <c r="T49" i="17" s="1"/>
  <c r="I41" i="17"/>
  <c r="W41" i="17" s="1"/>
  <c r="N41" i="17"/>
  <c r="U41" i="17" s="1"/>
  <c r="M41" i="17"/>
  <c r="T41" i="17" s="1"/>
  <c r="I33" i="17"/>
  <c r="W33" i="17" s="1"/>
  <c r="N33" i="17"/>
  <c r="U33" i="17" s="1"/>
  <c r="M33" i="17"/>
  <c r="T33" i="17" s="1"/>
  <c r="I9" i="17"/>
  <c r="W9" i="17" s="1"/>
  <c r="N9" i="17"/>
  <c r="U9" i="17" s="1"/>
  <c r="M9" i="17"/>
  <c r="T9" i="17" s="1"/>
  <c r="I71" i="17"/>
  <c r="W71" i="17" s="1"/>
  <c r="N71" i="17"/>
  <c r="U71" i="17" s="1"/>
  <c r="M71" i="17"/>
  <c r="T71" i="17" s="1"/>
  <c r="I76" i="17"/>
  <c r="W76" i="17" s="1"/>
  <c r="N76" i="17"/>
  <c r="U76" i="17" s="1"/>
  <c r="M76" i="17"/>
  <c r="T76" i="17" s="1"/>
  <c r="I52" i="17"/>
  <c r="W52" i="17" s="1"/>
  <c r="M52" i="17"/>
  <c r="T52" i="17" s="1"/>
  <c r="N52" i="17"/>
  <c r="U52" i="17" s="1"/>
  <c r="I96" i="17"/>
  <c r="W96" i="17" s="1"/>
  <c r="M96" i="17"/>
  <c r="T96" i="17" s="1"/>
  <c r="N96" i="17"/>
  <c r="U96" i="17" s="1"/>
  <c r="I88" i="17"/>
  <c r="W88" i="17" s="1"/>
  <c r="N88" i="17"/>
  <c r="U88" i="17" s="1"/>
  <c r="M88" i="17"/>
  <c r="T88" i="17" s="1"/>
  <c r="I80" i="17"/>
  <c r="W80" i="17" s="1"/>
  <c r="N80" i="17"/>
  <c r="U80" i="17" s="1"/>
  <c r="M80" i="17"/>
  <c r="T80" i="17" s="1"/>
  <c r="I72" i="17"/>
  <c r="W72" i="17" s="1"/>
  <c r="N72" i="17"/>
  <c r="U72" i="17" s="1"/>
  <c r="M72" i="17"/>
  <c r="T72" i="17" s="1"/>
  <c r="I64" i="17"/>
  <c r="W64" i="17" s="1"/>
  <c r="N64" i="17"/>
  <c r="U64" i="17" s="1"/>
  <c r="M64" i="17"/>
  <c r="T64" i="17" s="1"/>
  <c r="I56" i="17"/>
  <c r="W56" i="17" s="1"/>
  <c r="N56" i="17"/>
  <c r="U56" i="17" s="1"/>
  <c r="M56" i="17"/>
  <c r="T56" i="17" s="1"/>
  <c r="I48" i="17"/>
  <c r="W48" i="17" s="1"/>
  <c r="M48" i="17"/>
  <c r="T48" i="17" s="1"/>
  <c r="N48" i="17"/>
  <c r="U48" i="17" s="1"/>
  <c r="I40" i="17"/>
  <c r="W40" i="17" s="1"/>
  <c r="M40" i="17"/>
  <c r="T40" i="17" s="1"/>
  <c r="N40" i="17"/>
  <c r="U40" i="17" s="1"/>
  <c r="I32" i="17"/>
  <c r="W32" i="17" s="1"/>
  <c r="M32" i="17"/>
  <c r="T32" i="17" s="1"/>
  <c r="N32" i="17"/>
  <c r="U32" i="17" s="1"/>
  <c r="I8" i="17"/>
  <c r="W8" i="17" s="1"/>
  <c r="N8" i="17"/>
  <c r="U8" i="17" s="1"/>
  <c r="M8" i="17"/>
  <c r="T8" i="17" s="1"/>
  <c r="V4" i="17"/>
  <c r="I25" i="17"/>
  <c r="W25" i="17" s="1"/>
  <c r="M25" i="17"/>
  <c r="T25" i="17" s="1"/>
  <c r="N25" i="17"/>
  <c r="U25" i="17" s="1"/>
  <c r="I17" i="17"/>
  <c r="W17" i="17" s="1"/>
  <c r="M17" i="17"/>
  <c r="T17" i="17" s="1"/>
  <c r="N17" i="17"/>
  <c r="U17" i="17" s="1"/>
  <c r="AA5" i="17"/>
  <c r="AA23" i="17"/>
  <c r="AB26" i="17"/>
  <c r="AB18" i="17"/>
  <c r="AB10" i="17"/>
  <c r="AC25" i="17"/>
  <c r="AC17" i="17"/>
  <c r="AC9" i="17"/>
  <c r="AD26" i="17"/>
  <c r="AD18" i="17"/>
  <c r="AD10" i="17"/>
  <c r="AE7" i="17"/>
  <c r="AH25" i="17"/>
  <c r="AH21" i="17"/>
  <c r="AH17" i="17"/>
  <c r="AH13" i="17"/>
  <c r="AH9" i="17"/>
  <c r="AH5" i="17"/>
  <c r="AL9" i="17"/>
  <c r="AL5" i="17"/>
  <c r="AL24" i="17"/>
  <c r="AL20" i="17"/>
  <c r="AL16" i="17"/>
  <c r="I24" i="17"/>
  <c r="W24" i="17" s="1"/>
  <c r="M24" i="17"/>
  <c r="T24" i="17" s="1"/>
  <c r="N24" i="17"/>
  <c r="U24" i="17" s="1"/>
  <c r="I16" i="17"/>
  <c r="W16" i="17" s="1"/>
  <c r="M16" i="17"/>
  <c r="T16" i="17" s="1"/>
  <c r="N16" i="17"/>
  <c r="U16" i="17" s="1"/>
  <c r="AA4" i="17"/>
  <c r="AA12" i="17"/>
  <c r="AA22" i="17"/>
  <c r="AB25" i="17"/>
  <c r="AB17" i="17"/>
  <c r="AB9" i="17"/>
  <c r="AC24" i="17"/>
  <c r="AC16" i="17"/>
  <c r="AC8" i="17"/>
  <c r="AD23" i="17"/>
  <c r="AD15" i="17"/>
  <c r="AF9" i="17"/>
  <c r="AD7" i="17"/>
  <c r="AE4" i="17"/>
  <c r="AI24" i="17"/>
  <c r="AI20" i="17"/>
  <c r="AI16" i="17"/>
  <c r="AI12" i="17"/>
  <c r="AI8" i="17"/>
  <c r="AL4" i="17"/>
  <c r="AM8" i="17"/>
  <c r="I23" i="17"/>
  <c r="W23" i="17" s="1"/>
  <c r="N23" i="17"/>
  <c r="U23" i="17" s="1"/>
  <c r="M23" i="17"/>
  <c r="T23" i="17" s="1"/>
  <c r="AA11" i="17"/>
  <c r="AA15" i="17"/>
  <c r="AA21" i="17"/>
  <c r="AB24" i="17"/>
  <c r="AB16" i="17"/>
  <c r="AB8" i="17"/>
  <c r="AC23" i="17"/>
  <c r="AC15" i="17"/>
  <c r="AC7" i="17"/>
  <c r="AD20" i="17"/>
  <c r="AD12" i="17"/>
  <c r="AE9" i="17"/>
  <c r="AD4" i="17"/>
  <c r="AH24" i="17"/>
  <c r="AH20" i="17"/>
  <c r="AH16" i="17"/>
  <c r="AH12" i="17"/>
  <c r="AH8" i="17"/>
  <c r="AM4" i="17"/>
  <c r="AL8" i="17"/>
  <c r="AL12" i="17"/>
  <c r="AL23" i="17"/>
  <c r="AL19" i="17"/>
  <c r="AL15" i="17"/>
  <c r="I22" i="17"/>
  <c r="W22" i="17" s="1"/>
  <c r="N22" i="17"/>
  <c r="U22" i="17" s="1"/>
  <c r="M22" i="17"/>
  <c r="T22" i="17" s="1"/>
  <c r="AA10" i="17"/>
  <c r="AA14" i="17"/>
  <c r="AA20" i="17"/>
  <c r="AB23" i="17"/>
  <c r="AB15" i="17"/>
  <c r="AB7" i="17"/>
  <c r="AC22" i="17"/>
  <c r="AC14" i="17"/>
  <c r="AC6" i="17"/>
  <c r="AD25" i="17"/>
  <c r="AD17" i="17"/>
  <c r="AF11" i="17"/>
  <c r="AD9" i="17"/>
  <c r="AE6" i="17"/>
  <c r="AH4" i="17"/>
  <c r="AI23" i="17"/>
  <c r="AI19" i="17"/>
  <c r="AI15" i="17"/>
  <c r="AI11" i="17"/>
  <c r="AI7" i="17"/>
  <c r="AM11" i="17"/>
  <c r="AM7" i="17"/>
  <c r="I21" i="17"/>
  <c r="W21" i="17" s="1"/>
  <c r="M21" i="17"/>
  <c r="T21" i="17" s="1"/>
  <c r="N21" i="17"/>
  <c r="U21" i="17" s="1"/>
  <c r="AA9" i="17"/>
  <c r="AA13" i="17"/>
  <c r="AA19" i="17"/>
  <c r="AB22" i="17"/>
  <c r="AB14" i="17"/>
  <c r="AB6" i="17"/>
  <c r="AC21" i="17"/>
  <c r="AC13" i="17"/>
  <c r="AC5" i="17"/>
  <c r="AD22" i="17"/>
  <c r="AD14" i="17"/>
  <c r="AE11" i="17"/>
  <c r="AF8" i="17"/>
  <c r="AD6" i="17"/>
  <c r="AI4" i="17"/>
  <c r="AH23" i="17"/>
  <c r="AH19" i="17"/>
  <c r="AH15" i="17"/>
  <c r="AH11" i="17"/>
  <c r="AH7" i="17"/>
  <c r="AL11" i="17"/>
  <c r="AL7" i="17"/>
  <c r="AL26" i="17"/>
  <c r="AL22" i="17"/>
  <c r="AL18" i="17"/>
  <c r="AL14" i="17"/>
  <c r="I28" i="17"/>
  <c r="W28" i="17" s="1"/>
  <c r="M28" i="17"/>
  <c r="T28" i="17" s="1"/>
  <c r="N28" i="17"/>
  <c r="U28" i="17" s="1"/>
  <c r="I20" i="17"/>
  <c r="W20" i="17" s="1"/>
  <c r="M20" i="17"/>
  <c r="T20" i="17" s="1"/>
  <c r="N20" i="17"/>
  <c r="U20" i="17" s="1"/>
  <c r="AA8" i="17"/>
  <c r="AA26" i="17"/>
  <c r="AA18" i="17"/>
  <c r="AB21" i="17"/>
  <c r="AB13" i="17"/>
  <c r="AB5" i="17"/>
  <c r="AC20" i="17"/>
  <c r="AC12" i="17"/>
  <c r="AC4" i="17"/>
  <c r="AD19" i="17"/>
  <c r="AD11" i="17"/>
  <c r="AE8" i="17"/>
  <c r="AI26" i="17"/>
  <c r="AI22" i="17"/>
  <c r="AI18" i="17"/>
  <c r="AI14" i="17"/>
  <c r="AI10" i="17"/>
  <c r="AI6" i="17"/>
  <c r="AM10" i="17"/>
  <c r="AM6" i="17"/>
  <c r="I27" i="17"/>
  <c r="W27" i="17" s="1"/>
  <c r="N27" i="17"/>
  <c r="U27" i="17" s="1"/>
  <c r="M27" i="17"/>
  <c r="T27" i="17" s="1"/>
  <c r="I19" i="17"/>
  <c r="W19" i="17" s="1"/>
  <c r="N19" i="17"/>
  <c r="U19" i="17" s="1"/>
  <c r="M19" i="17"/>
  <c r="T19" i="17" s="1"/>
  <c r="AA7" i="17"/>
  <c r="AA25" i="17"/>
  <c r="AA17" i="17"/>
  <c r="AB20" i="17"/>
  <c r="AB12" i="17"/>
  <c r="AB4" i="17"/>
  <c r="AC19" i="17"/>
  <c r="AC11" i="17"/>
  <c r="AD24" i="17"/>
  <c r="AD16" i="17"/>
  <c r="AF10" i="17"/>
  <c r="AD8" i="17"/>
  <c r="AE5" i="17"/>
  <c r="AH26" i="17"/>
  <c r="AH22" i="17"/>
  <c r="AH18" i="17"/>
  <c r="AH14" i="17"/>
  <c r="AH10" i="17"/>
  <c r="AH6" i="17"/>
  <c r="AL10" i="17"/>
  <c r="AL6" i="17"/>
  <c r="AL25" i="17"/>
  <c r="AL21" i="17"/>
  <c r="AL17" i="17"/>
  <c r="AL13" i="17"/>
  <c r="I26" i="17"/>
  <c r="W26" i="17" s="1"/>
  <c r="N26" i="17"/>
  <c r="U26" i="17" s="1"/>
  <c r="M26" i="17"/>
  <c r="T26" i="17" s="1"/>
  <c r="I18" i="17"/>
  <c r="W18" i="17" s="1"/>
  <c r="M18" i="17"/>
  <c r="T18" i="17" s="1"/>
  <c r="N18" i="17"/>
  <c r="U18" i="17" s="1"/>
  <c r="AA6" i="17"/>
  <c r="AA24" i="17"/>
  <c r="AA16" i="17"/>
  <c r="AB19" i="17"/>
  <c r="AB11" i="17"/>
  <c r="AC26" i="17"/>
  <c r="AC18" i="17"/>
  <c r="AC10" i="17"/>
  <c r="AD21" i="17"/>
  <c r="AD13" i="17"/>
  <c r="AE10" i="17"/>
  <c r="AF7" i="17"/>
  <c r="AD5" i="17"/>
  <c r="AI25" i="17"/>
  <c r="AI21" i="17"/>
  <c r="AI17" i="17"/>
  <c r="AP17" i="17" s="1"/>
  <c r="AI13" i="17"/>
  <c r="AI9" i="17"/>
  <c r="AI5" i="17"/>
  <c r="AM9" i="17"/>
  <c r="AM5" i="17"/>
  <c r="I12" i="17"/>
  <c r="W12" i="17" s="1"/>
  <c r="V99" i="17"/>
  <c r="V97" i="17"/>
  <c r="V95" i="17"/>
  <c r="V93" i="17"/>
  <c r="V91" i="17"/>
  <c r="V89" i="17"/>
  <c r="V87" i="17"/>
  <c r="V85" i="17"/>
  <c r="V83" i="17"/>
  <c r="V81" i="17"/>
  <c r="V79" i="17"/>
  <c r="V77" i="17"/>
  <c r="V75" i="17"/>
  <c r="V73" i="17"/>
  <c r="V71" i="17"/>
  <c r="V69" i="17"/>
  <c r="V67" i="17"/>
  <c r="V65" i="17"/>
  <c r="V63" i="17"/>
  <c r="V61" i="17"/>
  <c r="V59" i="17"/>
  <c r="V57" i="17"/>
  <c r="V55" i="17"/>
  <c r="V53" i="17"/>
  <c r="V51" i="17"/>
  <c r="V49" i="17"/>
  <c r="V47" i="17"/>
  <c r="V45" i="17"/>
  <c r="V43" i="17"/>
  <c r="V41" i="17"/>
  <c r="V39" i="17"/>
  <c r="V37" i="17"/>
  <c r="V35" i="17"/>
  <c r="V33" i="17"/>
  <c r="V31" i="17"/>
  <c r="V29" i="17"/>
  <c r="V27" i="17"/>
  <c r="V25" i="17"/>
  <c r="V23" i="17"/>
  <c r="V21" i="17"/>
  <c r="V19" i="17"/>
  <c r="V17" i="17"/>
  <c r="V15" i="17"/>
  <c r="V13" i="17"/>
  <c r="V11" i="17"/>
  <c r="V9" i="17"/>
  <c r="V7" i="17"/>
  <c r="V5" i="17"/>
  <c r="C6" i="17"/>
  <c r="V98" i="17"/>
  <c r="V96" i="17"/>
  <c r="V94" i="17"/>
  <c r="V92" i="17"/>
  <c r="V90" i="17"/>
  <c r="V88" i="17"/>
  <c r="V86" i="17"/>
  <c r="V84" i="17"/>
  <c r="V82" i="17"/>
  <c r="V80" i="17"/>
  <c r="V78" i="17"/>
  <c r="V76" i="17"/>
  <c r="V74" i="17"/>
  <c r="V72" i="17"/>
  <c r="V70" i="17"/>
  <c r="V68" i="17"/>
  <c r="V66" i="17"/>
  <c r="V64" i="17"/>
  <c r="V62" i="17"/>
  <c r="V60" i="17"/>
  <c r="V58" i="17"/>
  <c r="V56" i="17"/>
  <c r="V54" i="17"/>
  <c r="V52" i="17"/>
  <c r="V50" i="17"/>
  <c r="V48" i="17"/>
  <c r="V46" i="17"/>
  <c r="V44" i="17"/>
  <c r="V42" i="17"/>
  <c r="V40" i="17"/>
  <c r="V38" i="17"/>
  <c r="V36" i="17"/>
  <c r="V34" i="17"/>
  <c r="V32" i="17"/>
  <c r="V30" i="17"/>
  <c r="V28" i="17"/>
  <c r="V26" i="17"/>
  <c r="V24" i="17"/>
  <c r="V22" i="17"/>
  <c r="V20" i="17"/>
  <c r="V18" i="17"/>
  <c r="V16" i="17"/>
  <c r="V14" i="17"/>
  <c r="V10" i="17"/>
  <c r="V8" i="17"/>
  <c r="V6" i="17"/>
  <c r="AP19" i="17" l="1"/>
  <c r="AO9" i="17"/>
  <c r="AP26" i="17"/>
  <c r="AP18" i="17"/>
  <c r="AO4" i="17"/>
  <c r="AO14" i="17"/>
  <c r="AP20" i="17"/>
  <c r="AP11" i="17"/>
  <c r="AO11" i="17"/>
  <c r="AP16" i="17"/>
  <c r="AO17" i="17"/>
  <c r="AF4" i="17"/>
  <c r="AT4" i="17" s="1"/>
  <c r="AP4" i="17"/>
  <c r="AO18" i="17"/>
  <c r="AP6" i="17"/>
  <c r="AO13" i="17"/>
  <c r="AO12" i="17"/>
  <c r="AO15" i="17"/>
  <c r="AO24" i="17"/>
  <c r="AO20" i="17"/>
  <c r="AP25" i="17"/>
  <c r="AO22" i="17"/>
  <c r="AT8" i="17"/>
  <c r="AT10" i="17"/>
  <c r="AO21" i="17"/>
  <c r="AP7" i="17"/>
  <c r="AS9" i="17"/>
  <c r="AP22" i="17"/>
  <c r="AP10" i="17"/>
  <c r="AP24" i="17"/>
  <c r="AO10" i="17"/>
  <c r="AO25" i="17"/>
  <c r="AO19" i="17"/>
  <c r="AS5" i="17"/>
  <c r="AP15" i="17"/>
  <c r="AO26" i="17"/>
  <c r="AP14" i="17"/>
  <c r="AP13" i="17"/>
  <c r="AO16" i="17"/>
  <c r="AO23" i="17"/>
  <c r="AO7" i="17"/>
  <c r="AS11" i="17"/>
  <c r="AP8" i="17"/>
  <c r="AP9" i="17"/>
  <c r="AS8" i="17"/>
  <c r="AO6" i="17"/>
  <c r="AO8" i="17"/>
  <c r="AP12" i="17"/>
  <c r="AS7" i="17"/>
  <c r="AP21" i="17"/>
  <c r="AP5" i="17"/>
  <c r="AS6" i="17"/>
  <c r="AS10" i="17"/>
  <c r="AT9" i="17"/>
  <c r="AT7" i="17"/>
  <c r="AT11" i="17"/>
  <c r="AO5" i="17"/>
  <c r="AF5" i="17"/>
  <c r="AT5" i="17" s="1"/>
  <c r="AP23" i="17"/>
  <c r="AS4" i="17"/>
  <c r="AF6" i="17"/>
  <c r="AT6" i="17" s="1"/>
  <c r="C7" i="17"/>
  <c r="C8" i="17" l="1"/>
  <c r="C9" i="17" l="1"/>
  <c r="C10" i="17" l="1"/>
  <c r="C11" i="17" l="1"/>
  <c r="C12" i="17" l="1"/>
  <c r="C13" i="17" l="1"/>
  <c r="C14" i="17" l="1"/>
  <c r="C15" i="17" l="1"/>
  <c r="C16" i="17" l="1"/>
  <c r="C17" i="17" l="1"/>
  <c r="C18" i="17" l="1"/>
  <c r="C19" i="17" l="1"/>
  <c r="C20" i="17" l="1"/>
  <c r="C21" i="17" l="1"/>
  <c r="C22" i="17" l="1"/>
  <c r="C23" i="17" l="1"/>
  <c r="C24" i="17" l="1"/>
  <c r="C25" i="17" l="1"/>
  <c r="C26" i="17" l="1"/>
  <c r="C27" i="17" l="1"/>
  <c r="C28" i="17" l="1"/>
  <c r="C29" i="17" l="1"/>
  <c r="C30" i="17" l="1"/>
  <c r="C31" i="17" l="1"/>
  <c r="C32" i="17" l="1"/>
  <c r="C33" i="17" l="1"/>
  <c r="C34" i="17" l="1"/>
  <c r="C35" i="17" l="1"/>
  <c r="C36" i="17" l="1"/>
  <c r="C37" i="17" l="1"/>
  <c r="C38" i="17" l="1"/>
  <c r="C39" i="17" l="1"/>
  <c r="C40" i="17" l="1"/>
  <c r="C41" i="17" l="1"/>
  <c r="C42" i="17" l="1"/>
  <c r="C43" i="17" l="1"/>
  <c r="C44" i="17" l="1"/>
  <c r="C45" i="17" l="1"/>
  <c r="C46" i="17" l="1"/>
  <c r="C47" i="17" l="1"/>
  <c r="C48" i="17" l="1"/>
  <c r="C49" i="17" l="1"/>
  <c r="C50" i="17" l="1"/>
  <c r="C51" i="17" l="1"/>
  <c r="C52" i="17" l="1"/>
  <c r="C53" i="17" l="1"/>
  <c r="C54" i="17" l="1"/>
  <c r="C55" i="17" l="1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101" i="17"/>
  <c r="R100" i="17"/>
  <c r="P279" i="17"/>
  <c r="P278" i="17"/>
  <c r="P277" i="17"/>
  <c r="P276" i="17"/>
  <c r="P275" i="17"/>
  <c r="P274" i="17"/>
  <c r="P273" i="17"/>
  <c r="P272" i="17"/>
  <c r="P271" i="17"/>
  <c r="P270" i="17"/>
  <c r="P269" i="17"/>
  <c r="P268" i="17"/>
  <c r="AM26" i="17" s="1"/>
  <c r="P267" i="17"/>
  <c r="P266" i="17"/>
  <c r="P265" i="17"/>
  <c r="P264" i="17"/>
  <c r="P263" i="17"/>
  <c r="P262" i="17"/>
  <c r="P261" i="17"/>
  <c r="P260" i="17"/>
  <c r="P259" i="17"/>
  <c r="P258" i="17"/>
  <c r="P257" i="17"/>
  <c r="P256" i="17"/>
  <c r="AM25" i="17" s="1"/>
  <c r="P255" i="17"/>
  <c r="P254" i="17"/>
  <c r="P253" i="17"/>
  <c r="P252" i="17"/>
  <c r="P251" i="17"/>
  <c r="P250" i="17"/>
  <c r="P249" i="17"/>
  <c r="P248" i="17"/>
  <c r="P247" i="17"/>
  <c r="P246" i="17"/>
  <c r="P245" i="17"/>
  <c r="P244" i="17"/>
  <c r="P243" i="17"/>
  <c r="P242" i="17"/>
  <c r="P241" i="17"/>
  <c r="P240" i="17"/>
  <c r="P239" i="17"/>
  <c r="P238" i="17"/>
  <c r="P237" i="17"/>
  <c r="P236" i="17"/>
  <c r="P235" i="17"/>
  <c r="P234" i="17"/>
  <c r="P233" i="17"/>
  <c r="P232" i="17"/>
  <c r="AM23" i="17" s="1"/>
  <c r="P231" i="17"/>
  <c r="P230" i="17"/>
  <c r="P229" i="17"/>
  <c r="P228" i="17"/>
  <c r="P227" i="17"/>
  <c r="P226" i="17"/>
  <c r="P225" i="17"/>
  <c r="P224" i="17"/>
  <c r="P223" i="17"/>
  <c r="P222" i="17"/>
  <c r="P221" i="17"/>
  <c r="P220" i="17"/>
  <c r="AM22" i="17" s="1"/>
  <c r="P219" i="17"/>
  <c r="P218" i="17"/>
  <c r="P217" i="17"/>
  <c r="P216" i="17"/>
  <c r="P215" i="17"/>
  <c r="P214" i="17"/>
  <c r="P213" i="17"/>
  <c r="P212" i="17"/>
  <c r="P211" i="17"/>
  <c r="P210" i="17"/>
  <c r="P209" i="17"/>
  <c r="P208" i="17"/>
  <c r="AM21" i="17" s="1"/>
  <c r="P207" i="17"/>
  <c r="P206" i="17"/>
  <c r="P205" i="17"/>
  <c r="P204" i="17"/>
  <c r="P203" i="17"/>
  <c r="P202" i="17"/>
  <c r="P201" i="17"/>
  <c r="P200" i="17"/>
  <c r="P199" i="17"/>
  <c r="P198" i="17"/>
  <c r="P197" i="17"/>
  <c r="P196" i="17"/>
  <c r="P195" i="17"/>
  <c r="P194" i="17"/>
  <c r="P193" i="17"/>
  <c r="P192" i="17"/>
  <c r="P191" i="17"/>
  <c r="P190" i="17"/>
  <c r="P189" i="17"/>
  <c r="P188" i="17"/>
  <c r="P187" i="17"/>
  <c r="P186" i="17"/>
  <c r="P185" i="17"/>
  <c r="P184" i="17"/>
  <c r="AM19" i="17" s="1"/>
  <c r="P183" i="17"/>
  <c r="P182" i="17"/>
  <c r="P181" i="17"/>
  <c r="P180" i="17"/>
  <c r="P179" i="17"/>
  <c r="P178" i="17"/>
  <c r="P177" i="17"/>
  <c r="P176" i="17"/>
  <c r="P175" i="17"/>
  <c r="P174" i="17"/>
  <c r="P173" i="17"/>
  <c r="P172" i="17"/>
  <c r="P171" i="17"/>
  <c r="P170" i="17"/>
  <c r="P169" i="17"/>
  <c r="P168" i="17"/>
  <c r="P167" i="17"/>
  <c r="P166" i="17"/>
  <c r="P165" i="17"/>
  <c r="P164" i="17"/>
  <c r="P163" i="17"/>
  <c r="P162" i="17"/>
  <c r="P161" i="17"/>
  <c r="P160" i="17"/>
  <c r="AM17" i="17" s="1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P145" i="17"/>
  <c r="P144" i="17"/>
  <c r="P143" i="17"/>
  <c r="P142" i="17"/>
  <c r="P141" i="17"/>
  <c r="P140" i="17"/>
  <c r="P139" i="17"/>
  <c r="P138" i="17"/>
  <c r="P137" i="17"/>
  <c r="P136" i="17"/>
  <c r="AM15" i="17" s="1"/>
  <c r="P135" i="17"/>
  <c r="P134" i="17"/>
  <c r="P133" i="17"/>
  <c r="P132" i="17"/>
  <c r="P131" i="17"/>
  <c r="P130" i="17"/>
  <c r="P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P115" i="17"/>
  <c r="P114" i="17"/>
  <c r="P113" i="17"/>
  <c r="P112" i="17"/>
  <c r="AM13" i="17" s="1"/>
  <c r="P111" i="17"/>
  <c r="P110" i="17"/>
  <c r="P109" i="17"/>
  <c r="P108" i="17"/>
  <c r="P107" i="17"/>
  <c r="P106" i="17"/>
  <c r="P105" i="17"/>
  <c r="P104" i="17"/>
  <c r="P103" i="17"/>
  <c r="P102" i="17"/>
  <c r="P101" i="17"/>
  <c r="H279" i="17"/>
  <c r="H100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101" i="17"/>
  <c r="M272" i="17" l="1"/>
  <c r="T272" i="17" s="1"/>
  <c r="N272" i="17"/>
  <c r="U272" i="17" s="1"/>
  <c r="M264" i="17"/>
  <c r="T264" i="17" s="1"/>
  <c r="N264" i="17"/>
  <c r="U264" i="17" s="1"/>
  <c r="M256" i="17"/>
  <c r="T256" i="17" s="1"/>
  <c r="N256" i="17"/>
  <c r="U256" i="17" s="1"/>
  <c r="AE25" i="17"/>
  <c r="AS25" i="17" s="1"/>
  <c r="M248" i="17"/>
  <c r="T248" i="17" s="1"/>
  <c r="N248" i="17"/>
  <c r="U248" i="17" s="1"/>
  <c r="M240" i="17"/>
  <c r="T240" i="17" s="1"/>
  <c r="N240" i="17"/>
  <c r="U240" i="17" s="1"/>
  <c r="M232" i="17"/>
  <c r="T232" i="17" s="1"/>
  <c r="N232" i="17"/>
  <c r="U232" i="17" s="1"/>
  <c r="AE23" i="17"/>
  <c r="AS23" i="17" s="1"/>
  <c r="M224" i="17"/>
  <c r="T224" i="17" s="1"/>
  <c r="N224" i="17"/>
  <c r="U224" i="17" s="1"/>
  <c r="M216" i="17"/>
  <c r="T216" i="17" s="1"/>
  <c r="N216" i="17"/>
  <c r="U216" i="17" s="1"/>
  <c r="M208" i="17"/>
  <c r="T208" i="17" s="1"/>
  <c r="N208" i="17"/>
  <c r="U208" i="17" s="1"/>
  <c r="AE21" i="17"/>
  <c r="AS21" i="17" s="1"/>
  <c r="M200" i="17"/>
  <c r="T200" i="17" s="1"/>
  <c r="N200" i="17"/>
  <c r="U200" i="17" s="1"/>
  <c r="M192" i="17"/>
  <c r="T192" i="17" s="1"/>
  <c r="N192" i="17"/>
  <c r="U192" i="17" s="1"/>
  <c r="M184" i="17"/>
  <c r="T184" i="17" s="1"/>
  <c r="N184" i="17"/>
  <c r="U184" i="17" s="1"/>
  <c r="AE19" i="17"/>
  <c r="AS19" i="17" s="1"/>
  <c r="I176" i="17"/>
  <c r="M176" i="17"/>
  <c r="T176" i="17" s="1"/>
  <c r="N176" i="17"/>
  <c r="U176" i="17" s="1"/>
  <c r="I168" i="17"/>
  <c r="M168" i="17"/>
  <c r="T168" i="17" s="1"/>
  <c r="N168" i="17"/>
  <c r="U168" i="17" s="1"/>
  <c r="M160" i="17"/>
  <c r="T160" i="17" s="1"/>
  <c r="N160" i="17"/>
  <c r="U160" i="17" s="1"/>
  <c r="AE17" i="17"/>
  <c r="AS17" i="17" s="1"/>
  <c r="I152" i="17"/>
  <c r="M152" i="17"/>
  <c r="T152" i="17" s="1"/>
  <c r="N152" i="17"/>
  <c r="U152" i="17" s="1"/>
  <c r="I144" i="17"/>
  <c r="M144" i="17"/>
  <c r="T144" i="17" s="1"/>
  <c r="N144" i="17"/>
  <c r="U144" i="17" s="1"/>
  <c r="M136" i="17"/>
  <c r="T136" i="17" s="1"/>
  <c r="N136" i="17"/>
  <c r="U136" i="17" s="1"/>
  <c r="AE15" i="17"/>
  <c r="AS15" i="17" s="1"/>
  <c r="I128" i="17"/>
  <c r="M128" i="17"/>
  <c r="T128" i="17" s="1"/>
  <c r="N128" i="17"/>
  <c r="U128" i="17" s="1"/>
  <c r="I120" i="17"/>
  <c r="M120" i="17"/>
  <c r="T120" i="17" s="1"/>
  <c r="N120" i="17"/>
  <c r="U120" i="17" s="1"/>
  <c r="M112" i="17"/>
  <c r="T112" i="17" s="1"/>
  <c r="N112" i="17"/>
  <c r="U112" i="17" s="1"/>
  <c r="AE13" i="17"/>
  <c r="AS13" i="17" s="1"/>
  <c r="I104" i="17"/>
  <c r="M104" i="17"/>
  <c r="T104" i="17" s="1"/>
  <c r="N104" i="17"/>
  <c r="U104" i="17" s="1"/>
  <c r="I101" i="17"/>
  <c r="M101" i="17"/>
  <c r="T101" i="17" s="1"/>
  <c r="N101" i="17"/>
  <c r="U101" i="17" s="1"/>
  <c r="I271" i="17"/>
  <c r="M271" i="17"/>
  <c r="T271" i="17" s="1"/>
  <c r="N271" i="17"/>
  <c r="U271" i="17" s="1"/>
  <c r="I263" i="17"/>
  <c r="M263" i="17"/>
  <c r="T263" i="17" s="1"/>
  <c r="N263" i="17"/>
  <c r="U263" i="17" s="1"/>
  <c r="M255" i="17"/>
  <c r="T255" i="17" s="1"/>
  <c r="N255" i="17"/>
  <c r="U255" i="17" s="1"/>
  <c r="M247" i="17"/>
  <c r="T247" i="17" s="1"/>
  <c r="N247" i="17"/>
  <c r="U247" i="17" s="1"/>
  <c r="M239" i="17"/>
  <c r="T239" i="17" s="1"/>
  <c r="N239" i="17"/>
  <c r="U239" i="17" s="1"/>
  <c r="M231" i="17"/>
  <c r="T231" i="17" s="1"/>
  <c r="N231" i="17"/>
  <c r="U231" i="17" s="1"/>
  <c r="M223" i="17"/>
  <c r="T223" i="17" s="1"/>
  <c r="N223" i="17"/>
  <c r="U223" i="17" s="1"/>
  <c r="M215" i="17"/>
  <c r="T215" i="17" s="1"/>
  <c r="N215" i="17"/>
  <c r="U215" i="17" s="1"/>
  <c r="M207" i="17"/>
  <c r="T207" i="17" s="1"/>
  <c r="N207" i="17"/>
  <c r="U207" i="17" s="1"/>
  <c r="M199" i="17"/>
  <c r="T199" i="17" s="1"/>
  <c r="N199" i="17"/>
  <c r="U199" i="17" s="1"/>
  <c r="M191" i="17"/>
  <c r="T191" i="17" s="1"/>
  <c r="N191" i="17"/>
  <c r="U191" i="17" s="1"/>
  <c r="M183" i="17"/>
  <c r="T183" i="17" s="1"/>
  <c r="N183" i="17"/>
  <c r="U183" i="17" s="1"/>
  <c r="M175" i="17"/>
  <c r="T175" i="17" s="1"/>
  <c r="N175" i="17"/>
  <c r="U175" i="17" s="1"/>
  <c r="M167" i="17"/>
  <c r="T167" i="17" s="1"/>
  <c r="N167" i="17"/>
  <c r="U167" i="17" s="1"/>
  <c r="V159" i="17"/>
  <c r="M159" i="17"/>
  <c r="T159" i="17" s="1"/>
  <c r="N159" i="17"/>
  <c r="U159" i="17" s="1"/>
  <c r="M151" i="17"/>
  <c r="T151" i="17" s="1"/>
  <c r="N151" i="17"/>
  <c r="U151" i="17" s="1"/>
  <c r="I143" i="17"/>
  <c r="M143" i="17"/>
  <c r="T143" i="17" s="1"/>
  <c r="N143" i="17"/>
  <c r="U143" i="17" s="1"/>
  <c r="M135" i="17"/>
  <c r="T135" i="17" s="1"/>
  <c r="N135" i="17"/>
  <c r="U135" i="17" s="1"/>
  <c r="M127" i="17"/>
  <c r="T127" i="17" s="1"/>
  <c r="N127" i="17"/>
  <c r="U127" i="17" s="1"/>
  <c r="M119" i="17"/>
  <c r="T119" i="17" s="1"/>
  <c r="N119" i="17"/>
  <c r="U119" i="17" s="1"/>
  <c r="M111" i="17"/>
  <c r="T111" i="17" s="1"/>
  <c r="N111" i="17"/>
  <c r="U111" i="17" s="1"/>
  <c r="M103" i="17"/>
  <c r="T103" i="17" s="1"/>
  <c r="N103" i="17"/>
  <c r="U103" i="17" s="1"/>
  <c r="M278" i="17"/>
  <c r="T278" i="17" s="1"/>
  <c r="N278" i="17"/>
  <c r="U278" i="17" s="1"/>
  <c r="M270" i="17"/>
  <c r="T270" i="17" s="1"/>
  <c r="N270" i="17"/>
  <c r="U270" i="17" s="1"/>
  <c r="V262" i="17"/>
  <c r="M262" i="17"/>
  <c r="T262" i="17" s="1"/>
  <c r="N262" i="17"/>
  <c r="U262" i="17" s="1"/>
  <c r="M254" i="17"/>
  <c r="T254" i="17" s="1"/>
  <c r="N254" i="17"/>
  <c r="U254" i="17" s="1"/>
  <c r="V246" i="17"/>
  <c r="M246" i="17"/>
  <c r="T246" i="17" s="1"/>
  <c r="N246" i="17"/>
  <c r="U246" i="17" s="1"/>
  <c r="M238" i="17"/>
  <c r="T238" i="17" s="1"/>
  <c r="N238" i="17"/>
  <c r="U238" i="17" s="1"/>
  <c r="M230" i="17"/>
  <c r="T230" i="17" s="1"/>
  <c r="N230" i="17"/>
  <c r="U230" i="17" s="1"/>
  <c r="M222" i="17"/>
  <c r="T222" i="17" s="1"/>
  <c r="N222" i="17"/>
  <c r="U222" i="17" s="1"/>
  <c r="M214" i="17"/>
  <c r="T214" i="17" s="1"/>
  <c r="N214" i="17"/>
  <c r="U214" i="17" s="1"/>
  <c r="M206" i="17"/>
  <c r="T206" i="17" s="1"/>
  <c r="N206" i="17"/>
  <c r="U206" i="17" s="1"/>
  <c r="V198" i="17"/>
  <c r="M198" i="17"/>
  <c r="T198" i="17" s="1"/>
  <c r="N198" i="17"/>
  <c r="U198" i="17" s="1"/>
  <c r="I190" i="17"/>
  <c r="M190" i="17"/>
  <c r="T190" i="17" s="1"/>
  <c r="N190" i="17"/>
  <c r="U190" i="17" s="1"/>
  <c r="V182" i="17"/>
  <c r="M182" i="17"/>
  <c r="T182" i="17" s="1"/>
  <c r="N182" i="17"/>
  <c r="U182" i="17" s="1"/>
  <c r="M174" i="17"/>
  <c r="T174" i="17" s="1"/>
  <c r="N174" i="17"/>
  <c r="U174" i="17" s="1"/>
  <c r="M166" i="17"/>
  <c r="T166" i="17" s="1"/>
  <c r="N166" i="17"/>
  <c r="U166" i="17" s="1"/>
  <c r="I158" i="17"/>
  <c r="M158" i="17"/>
  <c r="T158" i="17" s="1"/>
  <c r="N158" i="17"/>
  <c r="U158" i="17" s="1"/>
  <c r="N150" i="17"/>
  <c r="U150" i="17" s="1"/>
  <c r="M150" i="17"/>
  <c r="T150" i="17" s="1"/>
  <c r="N142" i="17"/>
  <c r="U142" i="17" s="1"/>
  <c r="M142" i="17"/>
  <c r="T142" i="17" s="1"/>
  <c r="V134" i="17"/>
  <c r="M134" i="17"/>
  <c r="T134" i="17" s="1"/>
  <c r="N134" i="17"/>
  <c r="U134" i="17" s="1"/>
  <c r="V126" i="17"/>
  <c r="N126" i="17"/>
  <c r="U126" i="17" s="1"/>
  <c r="M126" i="17"/>
  <c r="T126" i="17" s="1"/>
  <c r="V118" i="17"/>
  <c r="N118" i="17"/>
  <c r="U118" i="17" s="1"/>
  <c r="M118" i="17"/>
  <c r="T118" i="17" s="1"/>
  <c r="I110" i="17"/>
  <c r="N110" i="17"/>
  <c r="U110" i="17" s="1"/>
  <c r="M110" i="17"/>
  <c r="T110" i="17" s="1"/>
  <c r="I102" i="17"/>
  <c r="N102" i="17"/>
  <c r="U102" i="17" s="1"/>
  <c r="M102" i="17"/>
  <c r="T102" i="17" s="1"/>
  <c r="M277" i="17"/>
  <c r="T277" i="17" s="1"/>
  <c r="N277" i="17"/>
  <c r="U277" i="17" s="1"/>
  <c r="M269" i="17"/>
  <c r="T269" i="17" s="1"/>
  <c r="N269" i="17"/>
  <c r="U269" i="17" s="1"/>
  <c r="M261" i="17"/>
  <c r="T261" i="17" s="1"/>
  <c r="N261" i="17"/>
  <c r="U261" i="17" s="1"/>
  <c r="V253" i="17"/>
  <c r="M253" i="17"/>
  <c r="T253" i="17" s="1"/>
  <c r="N253" i="17"/>
  <c r="U253" i="17" s="1"/>
  <c r="V245" i="17"/>
  <c r="M245" i="17"/>
  <c r="T245" i="17" s="1"/>
  <c r="N245" i="17"/>
  <c r="U245" i="17" s="1"/>
  <c r="V237" i="17"/>
  <c r="M237" i="17"/>
  <c r="T237" i="17" s="1"/>
  <c r="N237" i="17"/>
  <c r="U237" i="17" s="1"/>
  <c r="I229" i="17"/>
  <c r="M229" i="17"/>
  <c r="T229" i="17" s="1"/>
  <c r="N229" i="17"/>
  <c r="U229" i="17" s="1"/>
  <c r="I221" i="17"/>
  <c r="M221" i="17"/>
  <c r="T221" i="17" s="1"/>
  <c r="N221" i="17"/>
  <c r="U221" i="17" s="1"/>
  <c r="I213" i="17"/>
  <c r="M213" i="17"/>
  <c r="T213" i="17" s="1"/>
  <c r="N213" i="17"/>
  <c r="U213" i="17" s="1"/>
  <c r="M205" i="17"/>
  <c r="T205" i="17" s="1"/>
  <c r="N205" i="17"/>
  <c r="U205" i="17" s="1"/>
  <c r="M197" i="17"/>
  <c r="T197" i="17" s="1"/>
  <c r="N197" i="17"/>
  <c r="U197" i="17" s="1"/>
  <c r="V189" i="17"/>
  <c r="M189" i="17"/>
  <c r="T189" i="17" s="1"/>
  <c r="N189" i="17"/>
  <c r="U189" i="17" s="1"/>
  <c r="V181" i="17"/>
  <c r="M181" i="17"/>
  <c r="T181" i="17" s="1"/>
  <c r="N181" i="17"/>
  <c r="U181" i="17" s="1"/>
  <c r="V173" i="17"/>
  <c r="M173" i="17"/>
  <c r="T173" i="17" s="1"/>
  <c r="N173" i="17"/>
  <c r="U173" i="17" s="1"/>
  <c r="I165" i="17"/>
  <c r="M165" i="17"/>
  <c r="T165" i="17" s="1"/>
  <c r="N165" i="17"/>
  <c r="U165" i="17" s="1"/>
  <c r="M157" i="17"/>
  <c r="T157" i="17" s="1"/>
  <c r="N157" i="17"/>
  <c r="U157" i="17" s="1"/>
  <c r="I149" i="17"/>
  <c r="M149" i="17"/>
  <c r="T149" i="17" s="1"/>
  <c r="N149" i="17"/>
  <c r="U149" i="17" s="1"/>
  <c r="M141" i="17"/>
  <c r="T141" i="17" s="1"/>
  <c r="N141" i="17"/>
  <c r="U141" i="17" s="1"/>
  <c r="I133" i="17"/>
  <c r="M133" i="17"/>
  <c r="T133" i="17" s="1"/>
  <c r="N133" i="17"/>
  <c r="U133" i="17" s="1"/>
  <c r="V125" i="17"/>
  <c r="M125" i="17"/>
  <c r="T125" i="17" s="1"/>
  <c r="N125" i="17"/>
  <c r="U125" i="17" s="1"/>
  <c r="V117" i="17"/>
  <c r="M117" i="17"/>
  <c r="T117" i="17" s="1"/>
  <c r="N117" i="17"/>
  <c r="U117" i="17" s="1"/>
  <c r="M109" i="17"/>
  <c r="T109" i="17" s="1"/>
  <c r="N109" i="17"/>
  <c r="U109" i="17" s="1"/>
  <c r="M100" i="17"/>
  <c r="T100" i="17" s="1"/>
  <c r="N100" i="17"/>
  <c r="U100" i="17" s="1"/>
  <c r="AE12" i="17"/>
  <c r="AS12" i="17" s="1"/>
  <c r="M276" i="17"/>
  <c r="T276" i="17" s="1"/>
  <c r="N276" i="17"/>
  <c r="U276" i="17" s="1"/>
  <c r="M268" i="17"/>
  <c r="T268" i="17" s="1"/>
  <c r="N268" i="17"/>
  <c r="U268" i="17" s="1"/>
  <c r="AE26" i="17"/>
  <c r="AS26" i="17" s="1"/>
  <c r="M260" i="17"/>
  <c r="T260" i="17" s="1"/>
  <c r="N260" i="17"/>
  <c r="U260" i="17" s="1"/>
  <c r="M252" i="17"/>
  <c r="T252" i="17" s="1"/>
  <c r="N252" i="17"/>
  <c r="U252" i="17" s="1"/>
  <c r="M244" i="17"/>
  <c r="T244" i="17" s="1"/>
  <c r="N244" i="17"/>
  <c r="U244" i="17" s="1"/>
  <c r="AE24" i="17"/>
  <c r="AS24" i="17" s="1"/>
  <c r="M236" i="17"/>
  <c r="T236" i="17" s="1"/>
  <c r="N236" i="17"/>
  <c r="U236" i="17" s="1"/>
  <c r="M228" i="17"/>
  <c r="T228" i="17" s="1"/>
  <c r="N228" i="17"/>
  <c r="U228" i="17" s="1"/>
  <c r="M220" i="17"/>
  <c r="T220" i="17" s="1"/>
  <c r="N220" i="17"/>
  <c r="U220" i="17" s="1"/>
  <c r="AE22" i="17"/>
  <c r="AS22" i="17" s="1"/>
  <c r="M212" i="17"/>
  <c r="T212" i="17" s="1"/>
  <c r="N212" i="17"/>
  <c r="U212" i="17" s="1"/>
  <c r="M204" i="17"/>
  <c r="T204" i="17" s="1"/>
  <c r="N204" i="17"/>
  <c r="U204" i="17" s="1"/>
  <c r="M196" i="17"/>
  <c r="T196" i="17" s="1"/>
  <c r="N196" i="17"/>
  <c r="U196" i="17" s="1"/>
  <c r="AE20" i="17"/>
  <c r="AS20" i="17" s="1"/>
  <c r="M188" i="17"/>
  <c r="T188" i="17" s="1"/>
  <c r="N188" i="17"/>
  <c r="U188" i="17" s="1"/>
  <c r="M180" i="17"/>
  <c r="T180" i="17" s="1"/>
  <c r="N180" i="17"/>
  <c r="U180" i="17" s="1"/>
  <c r="M172" i="17"/>
  <c r="T172" i="17" s="1"/>
  <c r="N172" i="17"/>
  <c r="U172" i="17" s="1"/>
  <c r="AE18" i="17"/>
  <c r="AS18" i="17" s="1"/>
  <c r="V164" i="17"/>
  <c r="M164" i="17"/>
  <c r="T164" i="17" s="1"/>
  <c r="N164" i="17"/>
  <c r="U164" i="17" s="1"/>
  <c r="I156" i="17"/>
  <c r="M156" i="17"/>
  <c r="T156" i="17" s="1"/>
  <c r="N156" i="17"/>
  <c r="U156" i="17" s="1"/>
  <c r="M148" i="17"/>
  <c r="T148" i="17" s="1"/>
  <c r="N148" i="17"/>
  <c r="U148" i="17" s="1"/>
  <c r="AE16" i="17"/>
  <c r="AS16" i="17" s="1"/>
  <c r="I140" i="17"/>
  <c r="M140" i="17"/>
  <c r="T140" i="17" s="1"/>
  <c r="N140" i="17"/>
  <c r="U140" i="17" s="1"/>
  <c r="I132" i="17"/>
  <c r="M132" i="17"/>
  <c r="T132" i="17" s="1"/>
  <c r="N132" i="17"/>
  <c r="U132" i="17" s="1"/>
  <c r="M124" i="17"/>
  <c r="T124" i="17" s="1"/>
  <c r="N124" i="17"/>
  <c r="U124" i="17" s="1"/>
  <c r="AE14" i="17"/>
  <c r="AS14" i="17" s="1"/>
  <c r="V116" i="17"/>
  <c r="M116" i="17"/>
  <c r="T116" i="17" s="1"/>
  <c r="N116" i="17"/>
  <c r="U116" i="17" s="1"/>
  <c r="V108" i="17"/>
  <c r="M108" i="17"/>
  <c r="T108" i="17" s="1"/>
  <c r="N108" i="17"/>
  <c r="U108" i="17" s="1"/>
  <c r="V279" i="17"/>
  <c r="M279" i="17"/>
  <c r="T279" i="17" s="1"/>
  <c r="N279" i="17"/>
  <c r="U279" i="17" s="1"/>
  <c r="AM18" i="17"/>
  <c r="AM16" i="17"/>
  <c r="AM24" i="17"/>
  <c r="M275" i="17"/>
  <c r="T275" i="17" s="1"/>
  <c r="N275" i="17"/>
  <c r="U275" i="17" s="1"/>
  <c r="M267" i="17"/>
  <c r="T267" i="17" s="1"/>
  <c r="N267" i="17"/>
  <c r="U267" i="17" s="1"/>
  <c r="I259" i="17"/>
  <c r="M259" i="17"/>
  <c r="T259" i="17" s="1"/>
  <c r="N259" i="17"/>
  <c r="U259" i="17" s="1"/>
  <c r="I251" i="17"/>
  <c r="M251" i="17"/>
  <c r="T251" i="17" s="1"/>
  <c r="N251" i="17"/>
  <c r="U251" i="17" s="1"/>
  <c r="I243" i="17"/>
  <c r="M243" i="17"/>
  <c r="T243" i="17" s="1"/>
  <c r="N243" i="17"/>
  <c r="U243" i="17" s="1"/>
  <c r="V235" i="17"/>
  <c r="W235" i="17" s="1"/>
  <c r="M235" i="17"/>
  <c r="T235" i="17" s="1"/>
  <c r="N235" i="17"/>
  <c r="U235" i="17" s="1"/>
  <c r="V227" i="17"/>
  <c r="M227" i="17"/>
  <c r="T227" i="17" s="1"/>
  <c r="N227" i="17"/>
  <c r="U227" i="17" s="1"/>
  <c r="V219" i="17"/>
  <c r="M219" i="17"/>
  <c r="T219" i="17" s="1"/>
  <c r="N219" i="17"/>
  <c r="U219" i="17" s="1"/>
  <c r="I211" i="17"/>
  <c r="M211" i="17"/>
  <c r="T211" i="17" s="1"/>
  <c r="N211" i="17"/>
  <c r="U211" i="17" s="1"/>
  <c r="I203" i="17"/>
  <c r="M203" i="17"/>
  <c r="T203" i="17" s="1"/>
  <c r="N203" i="17"/>
  <c r="U203" i="17" s="1"/>
  <c r="I195" i="17"/>
  <c r="M195" i="17"/>
  <c r="T195" i="17" s="1"/>
  <c r="N195" i="17"/>
  <c r="U195" i="17" s="1"/>
  <c r="I187" i="17"/>
  <c r="M187" i="17"/>
  <c r="T187" i="17" s="1"/>
  <c r="N187" i="17"/>
  <c r="U187" i="17" s="1"/>
  <c r="I179" i="17"/>
  <c r="M179" i="17"/>
  <c r="T179" i="17" s="1"/>
  <c r="N179" i="17"/>
  <c r="U179" i="17" s="1"/>
  <c r="M171" i="17"/>
  <c r="T171" i="17" s="1"/>
  <c r="N171" i="17"/>
  <c r="U171" i="17" s="1"/>
  <c r="V163" i="17"/>
  <c r="M163" i="17"/>
  <c r="T163" i="17" s="1"/>
  <c r="N163" i="17"/>
  <c r="U163" i="17" s="1"/>
  <c r="I155" i="17"/>
  <c r="M155" i="17"/>
  <c r="T155" i="17" s="1"/>
  <c r="N155" i="17"/>
  <c r="U155" i="17" s="1"/>
  <c r="M147" i="17"/>
  <c r="T147" i="17" s="1"/>
  <c r="N147" i="17"/>
  <c r="U147" i="17" s="1"/>
  <c r="M139" i="17"/>
  <c r="T139" i="17" s="1"/>
  <c r="N139" i="17"/>
  <c r="U139" i="17" s="1"/>
  <c r="I131" i="17"/>
  <c r="M131" i="17"/>
  <c r="T131" i="17" s="1"/>
  <c r="N131" i="17"/>
  <c r="U131" i="17" s="1"/>
  <c r="M123" i="17"/>
  <c r="T123" i="17" s="1"/>
  <c r="N123" i="17"/>
  <c r="U123" i="17" s="1"/>
  <c r="I115" i="17"/>
  <c r="M115" i="17"/>
  <c r="T115" i="17" s="1"/>
  <c r="N115" i="17"/>
  <c r="U115" i="17" s="1"/>
  <c r="M107" i="17"/>
  <c r="T107" i="17" s="1"/>
  <c r="N107" i="17"/>
  <c r="U107" i="17" s="1"/>
  <c r="M274" i="17"/>
  <c r="T274" i="17" s="1"/>
  <c r="N274" i="17"/>
  <c r="U274" i="17" s="1"/>
  <c r="M266" i="17"/>
  <c r="T266" i="17" s="1"/>
  <c r="N266" i="17"/>
  <c r="U266" i="17" s="1"/>
  <c r="M258" i="17"/>
  <c r="T258" i="17" s="1"/>
  <c r="N258" i="17"/>
  <c r="U258" i="17" s="1"/>
  <c r="M250" i="17"/>
  <c r="T250" i="17" s="1"/>
  <c r="N250" i="17"/>
  <c r="U250" i="17" s="1"/>
  <c r="M242" i="17"/>
  <c r="T242" i="17" s="1"/>
  <c r="N242" i="17"/>
  <c r="U242" i="17" s="1"/>
  <c r="M234" i="17"/>
  <c r="T234" i="17" s="1"/>
  <c r="N234" i="17"/>
  <c r="U234" i="17" s="1"/>
  <c r="I226" i="17"/>
  <c r="M226" i="17"/>
  <c r="T226" i="17" s="1"/>
  <c r="N226" i="17"/>
  <c r="U226" i="17" s="1"/>
  <c r="I218" i="17"/>
  <c r="M218" i="17"/>
  <c r="T218" i="17" s="1"/>
  <c r="N218" i="17"/>
  <c r="U218" i="17" s="1"/>
  <c r="M210" i="17"/>
  <c r="T210" i="17" s="1"/>
  <c r="N210" i="17"/>
  <c r="U210" i="17" s="1"/>
  <c r="M202" i="17"/>
  <c r="T202" i="17" s="1"/>
  <c r="N202" i="17"/>
  <c r="U202" i="17" s="1"/>
  <c r="M194" i="17"/>
  <c r="T194" i="17" s="1"/>
  <c r="N194" i="17"/>
  <c r="U194" i="17" s="1"/>
  <c r="I186" i="17"/>
  <c r="M186" i="17"/>
  <c r="T186" i="17" s="1"/>
  <c r="N186" i="17"/>
  <c r="U186" i="17" s="1"/>
  <c r="M178" i="17"/>
  <c r="T178" i="17" s="1"/>
  <c r="N178" i="17"/>
  <c r="U178" i="17" s="1"/>
  <c r="M170" i="17"/>
  <c r="T170" i="17" s="1"/>
  <c r="N170" i="17"/>
  <c r="U170" i="17" s="1"/>
  <c r="V162" i="17"/>
  <c r="M162" i="17"/>
  <c r="T162" i="17" s="1"/>
  <c r="N162" i="17"/>
  <c r="U162" i="17" s="1"/>
  <c r="V154" i="17"/>
  <c r="N154" i="17"/>
  <c r="U154" i="17" s="1"/>
  <c r="M154" i="17"/>
  <c r="T154" i="17" s="1"/>
  <c r="V146" i="17"/>
  <c r="N146" i="17"/>
  <c r="U146" i="17" s="1"/>
  <c r="M146" i="17"/>
  <c r="T146" i="17" s="1"/>
  <c r="I138" i="17"/>
  <c r="N138" i="17"/>
  <c r="U138" i="17" s="1"/>
  <c r="M138" i="17"/>
  <c r="T138" i="17" s="1"/>
  <c r="I130" i="17"/>
  <c r="N130" i="17"/>
  <c r="U130" i="17" s="1"/>
  <c r="M130" i="17"/>
  <c r="T130" i="17" s="1"/>
  <c r="I122" i="17"/>
  <c r="N122" i="17"/>
  <c r="U122" i="17" s="1"/>
  <c r="M122" i="17"/>
  <c r="T122" i="17" s="1"/>
  <c r="N114" i="17"/>
  <c r="U114" i="17" s="1"/>
  <c r="M114" i="17"/>
  <c r="T114" i="17" s="1"/>
  <c r="M106" i="17"/>
  <c r="T106" i="17" s="1"/>
  <c r="N106" i="17"/>
  <c r="U106" i="17" s="1"/>
  <c r="AM14" i="17"/>
  <c r="AM20" i="17"/>
  <c r="AM12" i="17"/>
  <c r="I273" i="17"/>
  <c r="M273" i="17"/>
  <c r="T273" i="17" s="1"/>
  <c r="N273" i="17"/>
  <c r="U273" i="17" s="1"/>
  <c r="I265" i="17"/>
  <c r="M265" i="17"/>
  <c r="T265" i="17" s="1"/>
  <c r="N265" i="17"/>
  <c r="U265" i="17" s="1"/>
  <c r="I257" i="17"/>
  <c r="M257" i="17"/>
  <c r="T257" i="17" s="1"/>
  <c r="N257" i="17"/>
  <c r="U257" i="17" s="1"/>
  <c r="I249" i="17"/>
  <c r="M249" i="17"/>
  <c r="T249" i="17" s="1"/>
  <c r="N249" i="17"/>
  <c r="U249" i="17" s="1"/>
  <c r="I241" i="17"/>
  <c r="M241" i="17"/>
  <c r="T241" i="17" s="1"/>
  <c r="N241" i="17"/>
  <c r="U241" i="17" s="1"/>
  <c r="M233" i="17"/>
  <c r="T233" i="17" s="1"/>
  <c r="N233" i="17"/>
  <c r="U233" i="17" s="1"/>
  <c r="M225" i="17"/>
  <c r="T225" i="17" s="1"/>
  <c r="N225" i="17"/>
  <c r="U225" i="17" s="1"/>
  <c r="V217" i="17"/>
  <c r="M217" i="17"/>
  <c r="T217" i="17" s="1"/>
  <c r="N217" i="17"/>
  <c r="U217" i="17" s="1"/>
  <c r="V209" i="17"/>
  <c r="M209" i="17"/>
  <c r="T209" i="17" s="1"/>
  <c r="N209" i="17"/>
  <c r="U209" i="17" s="1"/>
  <c r="V201" i="17"/>
  <c r="W201" i="17" s="1"/>
  <c r="M201" i="17"/>
  <c r="T201" i="17" s="1"/>
  <c r="N201" i="17"/>
  <c r="U201" i="17" s="1"/>
  <c r="I193" i="17"/>
  <c r="M193" i="17"/>
  <c r="T193" i="17" s="1"/>
  <c r="N193" i="17"/>
  <c r="U193" i="17" s="1"/>
  <c r="I185" i="17"/>
  <c r="M185" i="17"/>
  <c r="T185" i="17" s="1"/>
  <c r="N185" i="17"/>
  <c r="U185" i="17" s="1"/>
  <c r="I177" i="17"/>
  <c r="M177" i="17"/>
  <c r="T177" i="17" s="1"/>
  <c r="N177" i="17"/>
  <c r="U177" i="17" s="1"/>
  <c r="M169" i="17"/>
  <c r="T169" i="17" s="1"/>
  <c r="N169" i="17"/>
  <c r="U169" i="17" s="1"/>
  <c r="I161" i="17"/>
  <c r="M161" i="17"/>
  <c r="T161" i="17" s="1"/>
  <c r="N161" i="17"/>
  <c r="U161" i="17" s="1"/>
  <c r="V153" i="17"/>
  <c r="M153" i="17"/>
  <c r="T153" i="17" s="1"/>
  <c r="N153" i="17"/>
  <c r="U153" i="17" s="1"/>
  <c r="V145" i="17"/>
  <c r="M145" i="17"/>
  <c r="T145" i="17" s="1"/>
  <c r="N145" i="17"/>
  <c r="U145" i="17" s="1"/>
  <c r="M137" i="17"/>
  <c r="T137" i="17" s="1"/>
  <c r="N137" i="17"/>
  <c r="U137" i="17" s="1"/>
  <c r="I129" i="17"/>
  <c r="M129" i="17"/>
  <c r="T129" i="17" s="1"/>
  <c r="N129" i="17"/>
  <c r="U129" i="17" s="1"/>
  <c r="M121" i="17"/>
  <c r="T121" i="17" s="1"/>
  <c r="N121" i="17"/>
  <c r="U121" i="17" s="1"/>
  <c r="I113" i="17"/>
  <c r="M113" i="17"/>
  <c r="T113" i="17" s="1"/>
  <c r="N113" i="17"/>
  <c r="U113" i="17" s="1"/>
  <c r="M105" i="17"/>
  <c r="T105" i="17" s="1"/>
  <c r="N105" i="17"/>
  <c r="U105" i="17" s="1"/>
  <c r="C56" i="17"/>
  <c r="I222" i="17"/>
  <c r="V171" i="17"/>
  <c r="I194" i="17"/>
  <c r="V244" i="17"/>
  <c r="W244" i="17" s="1"/>
  <c r="V172" i="17"/>
  <c r="I148" i="17"/>
  <c r="I124" i="17"/>
  <c r="I202" i="17"/>
  <c r="I160" i="17"/>
  <c r="I112" i="17"/>
  <c r="I136" i="17"/>
  <c r="V169" i="17"/>
  <c r="I171" i="17"/>
  <c r="I147" i="17"/>
  <c r="V218" i="17"/>
  <c r="I219" i="17"/>
  <c r="V216" i="17"/>
  <c r="I200" i="17"/>
  <c r="V184" i="17"/>
  <c r="W262" i="17"/>
  <c r="W198" i="17"/>
  <c r="I250" i="17"/>
  <c r="V186" i="17"/>
  <c r="I216" i="17"/>
  <c r="I208" i="17"/>
  <c r="I220" i="17"/>
  <c r="I188" i="17"/>
  <c r="W227" i="17"/>
  <c r="W219" i="17"/>
  <c r="W171" i="17"/>
  <c r="V234" i="17"/>
  <c r="V204" i="17"/>
  <c r="I196" i="17"/>
  <c r="I212" i="17"/>
  <c r="I184" i="17"/>
  <c r="V220" i="17"/>
  <c r="V188" i="17"/>
  <c r="V123" i="17"/>
  <c r="V208" i="17"/>
  <c r="I224" i="17"/>
  <c r="I180" i="17"/>
  <c r="W118" i="17"/>
  <c r="V277" i="17"/>
  <c r="W181" i="17"/>
  <c r="V200" i="17"/>
  <c r="W159" i="17"/>
  <c r="I204" i="17"/>
  <c r="I192" i="17"/>
  <c r="V250" i="17"/>
  <c r="V224" i="17"/>
  <c r="V202" i="17"/>
  <c r="V192" i="17"/>
  <c r="W245" i="17"/>
  <c r="W117" i="17"/>
  <c r="V269" i="17"/>
  <c r="V105" i="17"/>
  <c r="I157" i="17"/>
  <c r="V261" i="17"/>
  <c r="V157" i="17"/>
  <c r="I277" i="17"/>
  <c r="I121" i="17"/>
  <c r="I272" i="17"/>
  <c r="V256" i="17"/>
  <c r="I268" i="17"/>
  <c r="AF26" i="17" s="1"/>
  <c r="AT26" i="17" s="1"/>
  <c r="I256" i="17"/>
  <c r="AF25" i="17" s="1"/>
  <c r="AT25" i="17" s="1"/>
  <c r="V236" i="17"/>
  <c r="I267" i="17"/>
  <c r="I252" i="17"/>
  <c r="I240" i="17"/>
  <c r="W164" i="17"/>
  <c r="W116" i="17"/>
  <c r="V272" i="17"/>
  <c r="V265" i="17"/>
  <c r="V107" i="17"/>
  <c r="I266" i="17"/>
  <c r="I235" i="17"/>
  <c r="I116" i="17"/>
  <c r="W163" i="17"/>
  <c r="V267" i="17"/>
  <c r="V248" i="17"/>
  <c r="I232" i="17"/>
  <c r="AF23" i="17" s="1"/>
  <c r="AT23" i="17" s="1"/>
  <c r="I260" i="17"/>
  <c r="V252" i="17"/>
  <c r="I264" i="17"/>
  <c r="I276" i="17"/>
  <c r="I248" i="17"/>
  <c r="I139" i="17"/>
  <c r="W272" i="17"/>
  <c r="V273" i="17"/>
  <c r="V264" i="17"/>
  <c r="V155" i="17"/>
  <c r="V137" i="17"/>
  <c r="V240" i="17"/>
  <c r="I275" i="17"/>
  <c r="I258" i="17"/>
  <c r="I244" i="17"/>
  <c r="AF24" i="17" s="1"/>
  <c r="I123" i="17"/>
  <c r="I107" i="17"/>
  <c r="V275" i="17"/>
  <c r="V232" i="17"/>
  <c r="V139" i="17"/>
  <c r="V247" i="17"/>
  <c r="I247" i="17"/>
  <c r="V207" i="17"/>
  <c r="I207" i="17"/>
  <c r="I175" i="17"/>
  <c r="V151" i="17"/>
  <c r="I151" i="17"/>
  <c r="V119" i="17"/>
  <c r="I119" i="17"/>
  <c r="W182" i="17"/>
  <c r="V158" i="17"/>
  <c r="V150" i="17"/>
  <c r="W253" i="17"/>
  <c r="W189" i="17"/>
  <c r="V221" i="17"/>
  <c r="V205" i="17"/>
  <c r="W108" i="17"/>
  <c r="V254" i="17"/>
  <c r="V222" i="17"/>
  <c r="V206" i="17"/>
  <c r="V190" i="17"/>
  <c r="V109" i="17"/>
  <c r="V156" i="17"/>
  <c r="V148" i="17"/>
  <c r="V140" i="17"/>
  <c r="V132" i="17"/>
  <c r="V124" i="17"/>
  <c r="I279" i="17"/>
  <c r="I274" i="17"/>
  <c r="I246" i="17"/>
  <c r="I237" i="17"/>
  <c r="I228" i="17"/>
  <c r="I210" i="17"/>
  <c r="I201" i="17"/>
  <c r="I182" i="17"/>
  <c r="I173" i="17"/>
  <c r="I164" i="17"/>
  <c r="I146" i="17"/>
  <c r="I137" i="17"/>
  <c r="I118" i="17"/>
  <c r="I109" i="17"/>
  <c r="V259" i="17"/>
  <c r="V251" i="17"/>
  <c r="V243" i="17"/>
  <c r="V211" i="17"/>
  <c r="V203" i="17"/>
  <c r="V195" i="17"/>
  <c r="V187" i="17"/>
  <c r="V179" i="17"/>
  <c r="V147" i="17"/>
  <c r="V131" i="17"/>
  <c r="V115" i="17"/>
  <c r="I254" i="17"/>
  <c r="I245" i="17"/>
  <c r="I236" i="17"/>
  <c r="I227" i="17"/>
  <c r="I209" i="17"/>
  <c r="I181" i="17"/>
  <c r="I172" i="17"/>
  <c r="AF18" i="17" s="1"/>
  <c r="I163" i="17"/>
  <c r="I154" i="17"/>
  <c r="I145" i="17"/>
  <c r="I126" i="17"/>
  <c r="I117" i="17"/>
  <c r="I108" i="17"/>
  <c r="W162" i="17"/>
  <c r="W154" i="17"/>
  <c r="W146" i="17"/>
  <c r="V258" i="17"/>
  <c r="V242" i="17"/>
  <c r="V226" i="17"/>
  <c r="V210" i="17"/>
  <c r="V194" i="17"/>
  <c r="V141" i="17"/>
  <c r="V255" i="17"/>
  <c r="I255" i="17"/>
  <c r="V239" i="17"/>
  <c r="I239" i="17"/>
  <c r="V215" i="17"/>
  <c r="I215" i="17"/>
  <c r="V183" i="17"/>
  <c r="I183" i="17"/>
  <c r="I159" i="17"/>
  <c r="I127" i="17"/>
  <c r="V127" i="17"/>
  <c r="W246" i="17"/>
  <c r="V229" i="17"/>
  <c r="V197" i="17"/>
  <c r="I238" i="17"/>
  <c r="V238" i="17"/>
  <c r="V178" i="17"/>
  <c r="V170" i="17"/>
  <c r="V138" i="17"/>
  <c r="V130" i="17"/>
  <c r="V122" i="17"/>
  <c r="V114" i="17"/>
  <c r="V106" i="17"/>
  <c r="I262" i="17"/>
  <c r="I253" i="17"/>
  <c r="I217" i="17"/>
  <c r="I198" i="17"/>
  <c r="I189" i="17"/>
  <c r="I162" i="17"/>
  <c r="I153" i="17"/>
  <c r="I134" i="17"/>
  <c r="I125" i="17"/>
  <c r="W217" i="17"/>
  <c r="W209" i="17"/>
  <c r="W169" i="17"/>
  <c r="W153" i="17"/>
  <c r="W145" i="17"/>
  <c r="V278" i="17"/>
  <c r="V276" i="17"/>
  <c r="V274" i="17"/>
  <c r="V270" i="17"/>
  <c r="V268" i="17"/>
  <c r="V266" i="17"/>
  <c r="V260" i="17"/>
  <c r="V228" i="17"/>
  <c r="V212" i="17"/>
  <c r="V196" i="17"/>
  <c r="V180" i="17"/>
  <c r="V175" i="17"/>
  <c r="V143" i="17"/>
  <c r="V121" i="17"/>
  <c r="V223" i="17"/>
  <c r="I223" i="17"/>
  <c r="V199" i="17"/>
  <c r="I199" i="17"/>
  <c r="V167" i="17"/>
  <c r="I167" i="17"/>
  <c r="V135" i="17"/>
  <c r="I135" i="17"/>
  <c r="V103" i="17"/>
  <c r="V166" i="17"/>
  <c r="V142" i="17"/>
  <c r="V102" i="17"/>
  <c r="W237" i="17"/>
  <c r="W125" i="17"/>
  <c r="V213" i="17"/>
  <c r="V149" i="17"/>
  <c r="V249" i="17"/>
  <c r="V241" i="17"/>
  <c r="V225" i="17"/>
  <c r="V113" i="17"/>
  <c r="I103" i="17"/>
  <c r="I270" i="17"/>
  <c r="I261" i="17"/>
  <c r="I234" i="17"/>
  <c r="I225" i="17"/>
  <c r="I206" i="17"/>
  <c r="I197" i="17"/>
  <c r="I170" i="17"/>
  <c r="I142" i="17"/>
  <c r="I106" i="17"/>
  <c r="V230" i="17"/>
  <c r="V214" i="17"/>
  <c r="W134" i="17"/>
  <c r="W126" i="17"/>
  <c r="V101" i="17"/>
  <c r="V231" i="17"/>
  <c r="I231" i="17"/>
  <c r="V191" i="17"/>
  <c r="I191" i="17"/>
  <c r="I111" i="17"/>
  <c r="V111" i="17"/>
  <c r="V174" i="17"/>
  <c r="V110" i="17"/>
  <c r="I230" i="17"/>
  <c r="I166" i="17"/>
  <c r="W173" i="17"/>
  <c r="V271" i="17"/>
  <c r="V263" i="17"/>
  <c r="V165" i="17"/>
  <c r="V133" i="17"/>
  <c r="V100" i="17"/>
  <c r="I100" i="17"/>
  <c r="AF12" i="17" s="1"/>
  <c r="I174" i="17"/>
  <c r="V257" i="17"/>
  <c r="V233" i="17"/>
  <c r="V193" i="17"/>
  <c r="V185" i="17"/>
  <c r="V177" i="17"/>
  <c r="V161" i="17"/>
  <c r="V129" i="17"/>
  <c r="I278" i="17"/>
  <c r="I269" i="17"/>
  <c r="I242" i="17"/>
  <c r="I233" i="17"/>
  <c r="I214" i="17"/>
  <c r="I205" i="17"/>
  <c r="I178" i="17"/>
  <c r="I169" i="17"/>
  <c r="I150" i="17"/>
  <c r="I141" i="17"/>
  <c r="I114" i="17"/>
  <c r="I105" i="17"/>
  <c r="W279" i="17"/>
  <c r="V176" i="17"/>
  <c r="V168" i="17"/>
  <c r="V160" i="17"/>
  <c r="V152" i="17"/>
  <c r="V144" i="17"/>
  <c r="V136" i="17"/>
  <c r="V128" i="17"/>
  <c r="V120" i="17"/>
  <c r="V112" i="17"/>
  <c r="V104" i="17"/>
  <c r="AT18" i="17" l="1"/>
  <c r="AT12" i="17"/>
  <c r="AF14" i="17"/>
  <c r="AT14" i="17" s="1"/>
  <c r="AF16" i="17"/>
  <c r="AT16" i="17" s="1"/>
  <c r="AF19" i="17"/>
  <c r="AT19" i="17" s="1"/>
  <c r="AF15" i="17"/>
  <c r="AT15" i="17" s="1"/>
  <c r="C57" i="17"/>
  <c r="AF22" i="17"/>
  <c r="AT22" i="17" s="1"/>
  <c r="AF13" i="17"/>
  <c r="AT13" i="17" s="1"/>
  <c r="AT24" i="17"/>
  <c r="AF20" i="17"/>
  <c r="AT20" i="17" s="1"/>
  <c r="AF21" i="17"/>
  <c r="AT21" i="17" s="1"/>
  <c r="AF17" i="17"/>
  <c r="AT17" i="17" s="1"/>
  <c r="W273" i="17"/>
  <c r="W188" i="17"/>
  <c r="W197" i="17"/>
  <c r="W216" i="17"/>
  <c r="W137" i="17"/>
  <c r="W172" i="17"/>
  <c r="W143" i="17"/>
  <c r="W234" i="17"/>
  <c r="W218" i="17"/>
  <c r="W168" i="17"/>
  <c r="W102" i="17"/>
  <c r="W223" i="17"/>
  <c r="W195" i="17"/>
  <c r="W150" i="17"/>
  <c r="W183" i="17"/>
  <c r="W129" i="17"/>
  <c r="W193" i="17"/>
  <c r="W271" i="17"/>
  <c r="W174" i="17"/>
  <c r="W213" i="17"/>
  <c r="W196" i="17"/>
  <c r="W276" i="17"/>
  <c r="W114" i="17"/>
  <c r="W170" i="17"/>
  <c r="W255" i="17"/>
  <c r="W226" i="17"/>
  <c r="W251" i="17"/>
  <c r="W109" i="17"/>
  <c r="W151" i="17"/>
  <c r="W208" i="17"/>
  <c r="W186" i="17"/>
  <c r="W112" i="17"/>
  <c r="W144" i="17"/>
  <c r="W176" i="17"/>
  <c r="W191" i="17"/>
  <c r="W100" i="17"/>
  <c r="W111" i="17"/>
  <c r="W101" i="17"/>
  <c r="W214" i="17"/>
  <c r="W225" i="17"/>
  <c r="W142" i="17"/>
  <c r="W212" i="17"/>
  <c r="W278" i="17"/>
  <c r="W242" i="17"/>
  <c r="W147" i="17"/>
  <c r="W203" i="17"/>
  <c r="W259" i="17"/>
  <c r="W148" i="17"/>
  <c r="W190" i="17"/>
  <c r="W221" i="17"/>
  <c r="W158" i="17"/>
  <c r="W139" i="17"/>
  <c r="W240" i="17"/>
  <c r="W250" i="17"/>
  <c r="W224" i="17"/>
  <c r="W184" i="17"/>
  <c r="W215" i="17"/>
  <c r="W205" i="17"/>
  <c r="W230" i="17"/>
  <c r="W241" i="17"/>
  <c r="W167" i="17"/>
  <c r="W228" i="17"/>
  <c r="W105" i="17"/>
  <c r="W265" i="17"/>
  <c r="W122" i="17"/>
  <c r="W178" i="17"/>
  <c r="W127" i="17"/>
  <c r="W258" i="17"/>
  <c r="W187" i="17"/>
  <c r="W206" i="17"/>
  <c r="W232" i="17"/>
  <c r="W248" i="17"/>
  <c r="W269" i="17"/>
  <c r="W200" i="17"/>
  <c r="W135" i="17"/>
  <c r="W210" i="17"/>
  <c r="W140" i="17"/>
  <c r="W152" i="17"/>
  <c r="W156" i="17"/>
  <c r="W275" i="17"/>
  <c r="W267" i="17"/>
  <c r="W204" i="17"/>
  <c r="W177" i="17"/>
  <c r="W133" i="17"/>
  <c r="W249" i="17"/>
  <c r="W199" i="17"/>
  <c r="W121" i="17"/>
  <c r="W266" i="17"/>
  <c r="W130" i="17"/>
  <c r="W179" i="17"/>
  <c r="W254" i="17"/>
  <c r="W119" i="17"/>
  <c r="W207" i="17"/>
  <c r="W264" i="17"/>
  <c r="W123" i="17"/>
  <c r="W220" i="17"/>
  <c r="W277" i="17"/>
  <c r="W104" i="17"/>
  <c r="W263" i="17"/>
  <c r="W274" i="17"/>
  <c r="W229" i="17"/>
  <c r="W202" i="17"/>
  <c r="W161" i="17"/>
  <c r="W136" i="17"/>
  <c r="W260" i="17"/>
  <c r="W211" i="17"/>
  <c r="W222" i="17"/>
  <c r="W160" i="17"/>
  <c r="W103" i="17"/>
  <c r="W268" i="17"/>
  <c r="W239" i="17"/>
  <c r="W141" i="17"/>
  <c r="W132" i="17"/>
  <c r="W252" i="17"/>
  <c r="W155" i="17"/>
  <c r="W107" i="17"/>
  <c r="W236" i="17"/>
  <c r="W231" i="17"/>
  <c r="W149" i="17"/>
  <c r="W180" i="17"/>
  <c r="W131" i="17"/>
  <c r="W261" i="17"/>
  <c r="W120" i="17"/>
  <c r="W233" i="17"/>
  <c r="W166" i="17"/>
  <c r="W238" i="17"/>
  <c r="W124" i="17"/>
  <c r="W257" i="17"/>
  <c r="W128" i="17"/>
  <c r="W165" i="17"/>
  <c r="W185" i="17"/>
  <c r="W110" i="17"/>
  <c r="W113" i="17"/>
  <c r="W175" i="17"/>
  <c r="W270" i="17"/>
  <c r="W106" i="17"/>
  <c r="W138" i="17"/>
  <c r="W194" i="17"/>
  <c r="W115" i="17"/>
  <c r="W243" i="17"/>
  <c r="W247" i="17"/>
  <c r="W256" i="17"/>
  <c r="W157" i="17"/>
  <c r="W192" i="17"/>
  <c r="C58" i="17" l="1"/>
  <c r="C59" i="17" l="1"/>
  <c r="C60" i="17" l="1"/>
  <c r="C61" i="17" l="1"/>
  <c r="C62" i="17" l="1"/>
  <c r="C63" i="17" l="1"/>
  <c r="C64" i="17" l="1"/>
  <c r="C65" i="17" l="1"/>
  <c r="C66" i="17" l="1"/>
  <c r="C67" i="17" l="1"/>
  <c r="C68" i="17" l="1"/>
  <c r="C69" i="17" l="1"/>
  <c r="C70" i="17" l="1"/>
  <c r="C71" i="17" l="1"/>
  <c r="C72" i="17" l="1"/>
  <c r="C73" i="17" l="1"/>
  <c r="C74" i="17" l="1"/>
  <c r="C75" i="17" l="1"/>
  <c r="C76" i="17" l="1"/>
  <c r="C77" i="17" l="1"/>
  <c r="C78" i="17" l="1"/>
  <c r="C79" i="17" l="1"/>
  <c r="C80" i="17" l="1"/>
  <c r="C81" i="17" l="1"/>
  <c r="C82" i="17" l="1"/>
  <c r="C83" i="17" l="1"/>
  <c r="C84" i="17" l="1"/>
  <c r="C85" i="17" l="1"/>
  <c r="C86" i="17" l="1"/>
  <c r="C87" i="17" l="1"/>
  <c r="C88" i="17" l="1"/>
  <c r="C89" i="17" l="1"/>
  <c r="C90" i="17" l="1"/>
  <c r="C91" i="17" l="1"/>
  <c r="C92" i="17" l="1"/>
  <c r="C93" i="17" l="1"/>
  <c r="C94" i="17" l="1"/>
  <c r="C95" i="17" l="1"/>
  <c r="C96" i="17" l="1"/>
  <c r="C97" i="17" l="1"/>
  <c r="C98" i="17" l="1"/>
  <c r="C99" i="1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<sst xmlns="http://schemas.openxmlformats.org/spreadsheetml/2006/main" count="1464" uniqueCount="338">
  <si>
    <t>Total</t>
  </si>
  <si>
    <t>Year</t>
  </si>
  <si>
    <t>L-In</t>
  </si>
  <si>
    <t>L-Out</t>
  </si>
  <si>
    <t>E-Out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</si>
  <si>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</si>
  <si>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</si>
  <si>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</si>
  <si>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</si>
  <si>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</si>
  <si>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</si>
  <si>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</si>
  <si>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</si>
  <si>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</si>
  <si>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</si>
  <si>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</si>
  <si>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</si>
  <si>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E-In</t>
  </si>
  <si>
    <t>E-Total</t>
  </si>
  <si>
    <t>PoLALB: Eout/Etotal</t>
  </si>
  <si>
    <t>Vulume of Activities (in 1000 TEUs) Ports of Los Angeles and Long Beach</t>
  </si>
  <si>
    <t>Port of Los Angeles (Port of LA)</t>
  </si>
  <si>
    <t xml:space="preserve">Port of Long Beach (Port of LB) </t>
  </si>
  <si>
    <t>San Pedro Bay Ports (SPB Ports)</t>
  </si>
  <si>
    <t>TEUs</t>
  </si>
  <si>
    <t>2019-12</t>
  </si>
  <si>
    <t>2019-11</t>
  </si>
  <si>
    <t>2019-10</t>
  </si>
  <si>
    <t>2019-9</t>
  </si>
  <si>
    <t>2019-8</t>
  </si>
  <si>
    <t>2019-7</t>
  </si>
  <si>
    <t>2019-6</t>
  </si>
  <si>
    <t>2019-5</t>
  </si>
  <si>
    <t>2019-4</t>
  </si>
  <si>
    <t>2019-3</t>
  </si>
  <si>
    <t>2019-2</t>
  </si>
  <si>
    <t>2019-1</t>
  </si>
  <si>
    <t>2018-12</t>
  </si>
  <si>
    <t>2018-11</t>
  </si>
  <si>
    <t>2018-10</t>
  </si>
  <si>
    <t>2018-9</t>
  </si>
  <si>
    <t>2018-8</t>
  </si>
  <si>
    <t>2018-7</t>
  </si>
  <si>
    <t>2018-6</t>
  </si>
  <si>
    <t>2018-5</t>
  </si>
  <si>
    <t>2018-4</t>
  </si>
  <si>
    <t>2018-3</t>
  </si>
  <si>
    <t>2018-2</t>
  </si>
  <si>
    <t>2018-1</t>
  </si>
  <si>
    <t>2017-12</t>
  </si>
  <si>
    <t>2017-11</t>
  </si>
  <si>
    <t>2017-10</t>
  </si>
  <si>
    <t>2017-9</t>
  </si>
  <si>
    <t>2017-8</t>
  </si>
  <si>
    <t>2017-7</t>
  </si>
  <si>
    <t>2017-6</t>
  </si>
  <si>
    <t>2017-5</t>
  </si>
  <si>
    <t>2017-4</t>
  </si>
  <si>
    <t>2017-3</t>
  </si>
  <si>
    <t>2017-2</t>
  </si>
  <si>
    <t>2017-1</t>
  </si>
  <si>
    <t>2016-12</t>
  </si>
  <si>
    <t>2016-11</t>
  </si>
  <si>
    <t>2016-10</t>
  </si>
  <si>
    <t>2016-9</t>
  </si>
  <si>
    <t>2016-8</t>
  </si>
  <si>
    <t>2016-7</t>
  </si>
  <si>
    <t>2016-6</t>
  </si>
  <si>
    <t>2016-5</t>
  </si>
  <si>
    <t>2016-4</t>
  </si>
  <si>
    <t>2016-3</t>
  </si>
  <si>
    <t>2016-2</t>
  </si>
  <si>
    <t>2016-1</t>
  </si>
  <si>
    <t>2015-12</t>
  </si>
  <si>
    <t>2015-11</t>
  </si>
  <si>
    <t>2015-10</t>
  </si>
  <si>
    <t>2015-9</t>
  </si>
  <si>
    <t>2015-8</t>
  </si>
  <si>
    <t>2015-7</t>
  </si>
  <si>
    <t>2015-6</t>
  </si>
  <si>
    <t>2015-5</t>
  </si>
  <si>
    <t>2015-4</t>
  </si>
  <si>
    <t>2015-3</t>
  </si>
  <si>
    <t>2015-2</t>
  </si>
  <si>
    <t>2015-1</t>
  </si>
  <si>
    <t>2014-12</t>
  </si>
  <si>
    <t>2014-11</t>
  </si>
  <si>
    <t>2014-10</t>
  </si>
  <si>
    <t>2014-9</t>
  </si>
  <si>
    <t>2014-8</t>
  </si>
  <si>
    <t>2014-7</t>
  </si>
  <si>
    <t>2014-6</t>
  </si>
  <si>
    <t>2014-5</t>
  </si>
  <si>
    <t>2014-4</t>
  </si>
  <si>
    <t>2014-3</t>
  </si>
  <si>
    <t>2014-2</t>
  </si>
  <si>
    <t>2014-1</t>
  </si>
  <si>
    <t>2013-12</t>
  </si>
  <si>
    <t>2013-11</t>
  </si>
  <si>
    <t>2013-10</t>
  </si>
  <si>
    <t>2013-9</t>
  </si>
  <si>
    <t>2013-8</t>
  </si>
  <si>
    <t>2013-7</t>
  </si>
  <si>
    <t>2013-6</t>
  </si>
  <si>
    <t>2013-5</t>
  </si>
  <si>
    <t>2013-4</t>
  </si>
  <si>
    <t>2013-3</t>
  </si>
  <si>
    <t>2013-2</t>
  </si>
  <si>
    <t>2013-1</t>
  </si>
  <si>
    <t>2012-12</t>
  </si>
  <si>
    <t>2012-11</t>
  </si>
  <si>
    <t>2012-10</t>
  </si>
  <si>
    <t>2012-9</t>
  </si>
  <si>
    <t>2012-8</t>
  </si>
  <si>
    <t>2012-7</t>
  </si>
  <si>
    <t>2012-6</t>
  </si>
  <si>
    <t>2012-5</t>
  </si>
  <si>
    <t>2012-4</t>
  </si>
  <si>
    <t>2012-3</t>
  </si>
  <si>
    <t>2012-2</t>
  </si>
  <si>
    <t>2012-1</t>
  </si>
  <si>
    <t>2011-12</t>
  </si>
  <si>
    <t>2011-11</t>
  </si>
  <si>
    <t>2011-10</t>
  </si>
  <si>
    <t>2011--9</t>
  </si>
  <si>
    <t>2011--8</t>
  </si>
  <si>
    <t>2011--7</t>
  </si>
  <si>
    <t>2011--6</t>
  </si>
  <si>
    <t>2011--5</t>
  </si>
  <si>
    <t>2011--4</t>
  </si>
  <si>
    <t>2011--3</t>
  </si>
  <si>
    <t>2011--2</t>
  </si>
  <si>
    <t>2011--1</t>
  </si>
  <si>
    <t>2010-12</t>
  </si>
  <si>
    <t>2010-11</t>
  </si>
  <si>
    <t>2010-10</t>
  </si>
  <si>
    <t>2010--9</t>
  </si>
  <si>
    <t>2010--8</t>
  </si>
  <si>
    <t>2010--7</t>
  </si>
  <si>
    <t>2010--6</t>
  </si>
  <si>
    <t>2010--5</t>
  </si>
  <si>
    <t>2010--4</t>
  </si>
  <si>
    <t>2010--3</t>
  </si>
  <si>
    <t>2010--2</t>
  </si>
  <si>
    <t>2010--1</t>
  </si>
  <si>
    <t>2009-12</t>
  </si>
  <si>
    <t>2009-11</t>
  </si>
  <si>
    <t>2009-10</t>
  </si>
  <si>
    <t>2009--9</t>
  </si>
  <si>
    <t>2009--8</t>
  </si>
  <si>
    <t>2009--7</t>
  </si>
  <si>
    <t>2009--6</t>
  </si>
  <si>
    <t>2009--5</t>
  </si>
  <si>
    <t>2009--4</t>
  </si>
  <si>
    <t>2009--3</t>
  </si>
  <si>
    <t>2009--2</t>
  </si>
  <si>
    <t>2009--1</t>
  </si>
  <si>
    <t>2008-12</t>
  </si>
  <si>
    <t>2008-11</t>
  </si>
  <si>
    <t>2008-10</t>
  </si>
  <si>
    <t>2008--9</t>
  </si>
  <si>
    <t>2008--8</t>
  </si>
  <si>
    <t>2008--7</t>
  </si>
  <si>
    <t>2008--6</t>
  </si>
  <si>
    <t>2008--5</t>
  </si>
  <si>
    <t>2008--4</t>
  </si>
  <si>
    <t>2008--3</t>
  </si>
  <si>
    <t>2008--2</t>
  </si>
  <si>
    <t>2008--1</t>
  </si>
  <si>
    <t>2007-12</t>
  </si>
  <si>
    <t>2007-11</t>
  </si>
  <si>
    <t>2007-10</t>
  </si>
  <si>
    <t>2007--9</t>
  </si>
  <si>
    <t>2007--8</t>
  </si>
  <si>
    <t>2007--7</t>
  </si>
  <si>
    <t>2007--6</t>
  </si>
  <si>
    <t>2007--5</t>
  </si>
  <si>
    <t>2007--4</t>
  </si>
  <si>
    <t>2007--3</t>
  </si>
  <si>
    <t>2007--2</t>
  </si>
  <si>
    <t>2007--1</t>
  </si>
  <si>
    <t>2006-12</t>
  </si>
  <si>
    <t>2006-11</t>
  </si>
  <si>
    <t>2006-10</t>
  </si>
  <si>
    <t>2006--9</t>
  </si>
  <si>
    <t>2006--8</t>
  </si>
  <si>
    <t>2006--7</t>
  </si>
  <si>
    <t>2006--6</t>
  </si>
  <si>
    <t>2006--5</t>
  </si>
  <si>
    <t>2006--4</t>
  </si>
  <si>
    <t>2006--3</t>
  </si>
  <si>
    <t>2006--2</t>
  </si>
  <si>
    <t>2006--1</t>
  </si>
  <si>
    <t>2005-12</t>
  </si>
  <si>
    <t>2005-11</t>
  </si>
  <si>
    <t>2005-10</t>
  </si>
  <si>
    <t>2005--9</t>
  </si>
  <si>
    <t>2005--8</t>
  </si>
  <si>
    <t>2005--7</t>
  </si>
  <si>
    <t>2005--6</t>
  </si>
  <si>
    <t>2005--5</t>
  </si>
  <si>
    <t>2005--4</t>
  </si>
  <si>
    <t>2005--3</t>
  </si>
  <si>
    <t>2005--2</t>
  </si>
  <si>
    <t>2005--1</t>
  </si>
  <si>
    <t>2004-12</t>
  </si>
  <si>
    <t>2004-11</t>
  </si>
  <si>
    <t>2004-10</t>
  </si>
  <si>
    <t>2004--9</t>
  </si>
  <si>
    <t>2004--8</t>
  </si>
  <si>
    <t>2004--7</t>
  </si>
  <si>
    <t>2004--6</t>
  </si>
  <si>
    <t>2004--5</t>
  </si>
  <si>
    <t>2004--4</t>
  </si>
  <si>
    <t>2004--3</t>
  </si>
  <si>
    <t>2004--2</t>
  </si>
  <si>
    <t>2004--1</t>
  </si>
  <si>
    <t>2003-12</t>
  </si>
  <si>
    <t>2003-11</t>
  </si>
  <si>
    <t>2003-10</t>
  </si>
  <si>
    <t>2003--9</t>
  </si>
  <si>
    <t>2003--8</t>
  </si>
  <si>
    <t>2003--7</t>
  </si>
  <si>
    <t>2003--6</t>
  </si>
  <si>
    <t>2003--5</t>
  </si>
  <si>
    <t>2003--4</t>
  </si>
  <si>
    <t>2003--3</t>
  </si>
  <si>
    <t>2003--2</t>
  </si>
  <si>
    <t>2003--1</t>
  </si>
  <si>
    <t>2002-12</t>
  </si>
  <si>
    <t>2002-11</t>
  </si>
  <si>
    <t>2002-10</t>
  </si>
  <si>
    <t>2002--9</t>
  </si>
  <si>
    <t>2002--8</t>
  </si>
  <si>
    <t>2002--7</t>
  </si>
  <si>
    <t>2002--6</t>
  </si>
  <si>
    <t>2002--5</t>
  </si>
  <si>
    <t>2002--4</t>
  </si>
  <si>
    <t>2002--3</t>
  </si>
  <si>
    <t>2002--2</t>
  </si>
  <si>
    <t>2002--1</t>
  </si>
  <si>
    <t>2001-12</t>
  </si>
  <si>
    <t>2001-11</t>
  </si>
  <si>
    <t>2001-10</t>
  </si>
  <si>
    <t>2001--9</t>
  </si>
  <si>
    <t>2001--8</t>
  </si>
  <si>
    <t>2001--7</t>
  </si>
  <si>
    <t>2001--6</t>
  </si>
  <si>
    <t>2001--5</t>
  </si>
  <si>
    <t>2001--4</t>
  </si>
  <si>
    <t>2001--3</t>
  </si>
  <si>
    <t>2001--2</t>
  </si>
  <si>
    <t>2001--1</t>
  </si>
  <si>
    <t>2000-12</t>
  </si>
  <si>
    <t>2000-11</t>
  </si>
  <si>
    <t>2000-10</t>
  </si>
  <si>
    <t>2000--9</t>
  </si>
  <si>
    <t>2000--8</t>
  </si>
  <si>
    <t>2000--7</t>
  </si>
  <si>
    <t>2000--6</t>
  </si>
  <si>
    <t>2000--5</t>
  </si>
  <si>
    <t>2000--4</t>
  </si>
  <si>
    <t>2000--3</t>
  </si>
  <si>
    <t>2000--2</t>
  </si>
  <si>
    <t>2000--1</t>
  </si>
  <si>
    <t>1999-12</t>
  </si>
  <si>
    <t>1999-11</t>
  </si>
  <si>
    <t>1999-10</t>
  </si>
  <si>
    <t>1999--9</t>
  </si>
  <si>
    <t>1999--8</t>
  </si>
  <si>
    <t>1999--7</t>
  </si>
  <si>
    <t>1999--6</t>
  </si>
  <si>
    <t>1999--5</t>
  </si>
  <si>
    <t>1999--4</t>
  </si>
  <si>
    <t>1999--3</t>
  </si>
  <si>
    <t>1999--2</t>
  </si>
  <si>
    <t>1999--1</t>
  </si>
  <si>
    <t>1998-12</t>
  </si>
  <si>
    <t>1998-11</t>
  </si>
  <si>
    <t>1998-10</t>
  </si>
  <si>
    <t>1998--9</t>
  </si>
  <si>
    <t>1998--8</t>
  </si>
  <si>
    <t>1998--7</t>
  </si>
  <si>
    <t>1998--6</t>
  </si>
  <si>
    <t>1998--5</t>
  </si>
  <si>
    <t>1998--4</t>
  </si>
  <si>
    <t>1998--3</t>
  </si>
  <si>
    <t>1998--2</t>
  </si>
  <si>
    <t>1998--1</t>
  </si>
  <si>
    <t>1997-12</t>
  </si>
  <si>
    <t>1997-11</t>
  </si>
  <si>
    <t>1997-10</t>
  </si>
  <si>
    <t>1997--9</t>
  </si>
  <si>
    <t>1997--8</t>
  </si>
  <si>
    <t>1997--7</t>
  </si>
  <si>
    <t>1997--6</t>
  </si>
  <si>
    <t>1997--5</t>
  </si>
  <si>
    <t>1997--4</t>
  </si>
  <si>
    <t>1997--3</t>
  </si>
  <si>
    <t>1997--2</t>
  </si>
  <si>
    <t>1997--1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</si>
  <si>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</si>
  <si>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</si>
  <si>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</si>
  <si>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</si>
  <si>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</si>
  <si>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</si>
  <si>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</si>
  <si>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</si>
  <si>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</si>
  <si>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Thousans TEUs in SPB Ports</t>
  </si>
  <si>
    <t xml:space="preserve">Total Monthly TEUs </t>
  </si>
  <si>
    <t>E-In-Est</t>
  </si>
  <si>
    <t>E-Out-Est</t>
  </si>
  <si>
    <t>Y-M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</si>
  <si>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</si>
  <si>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</si>
  <si>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</si>
  <si>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</si>
  <si>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</si>
  <si>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</si>
  <si>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</si>
  <si>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</si>
  <si>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</si>
  <si>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</si>
  <si>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</si>
  <si>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</si>
  <si>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</si>
  <si>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</si>
  <si>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https://www.youtube.com/watch?v=G_M3i2XVKmo</t>
  </si>
  <si>
    <t>How to Turn Column to Matrix and vice versa</t>
  </si>
  <si>
    <t>t</t>
  </si>
  <si>
    <t>At</t>
  </si>
  <si>
    <t>Lt</t>
  </si>
  <si>
    <t>Tt</t>
  </si>
  <si>
    <t>Ft</t>
  </si>
  <si>
    <t>alpha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</si>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</sst>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0"/>
      <color rgb="FF000000"/>
      <name val="Inherit"/>
    </font>
    <font>
      <sz val="10"/>
      <color rgb="FF000000"/>
      <name val="Inherit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Book Antiqua"/>
      <family val="1"/>
    </font>
    <font>
      <u/>
      <sz val="11"/>
      <color theme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8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EEEEEE"/>
      </right>
      <top style="medium">
        <color rgb="FFEEEEEE"/>
      </top>
      <bottom style="thin">
        <color rgb="FF000000"/>
      </bottom>
      <diagonal/>
    </border>
    <border>
      <left style="thin">
        <color rgb="FF000000"/>
      </left>
      <right style="medium">
        <color rgb="FFEEEEEE"/>
      </right>
      <top style="medium">
        <color rgb="FFDDDDDD"/>
      </top>
      <bottom style="thin">
        <color rgb="FF000000"/>
      </bottom>
      <diagonal/>
    </border>
    <border>
      <left style="thin">
        <color rgb="FF000000"/>
      </left>
      <right style="medium">
        <color rgb="FFEEEEEE"/>
      </right>
      <top style="medium">
        <color rgb="FFDDDDDD"/>
      </top>
      <bottom style="medium">
        <color rgb="FFEEEEEE"/>
      </bottom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5" fillId="0" borderId="0"/>
  </cellStyleXfs>
  <cellXfs count="93">
    <xf numFmtId="0" fontId="0" fillId="0" borderId="0" xfId="0"/>
    <xf numFmtId="2" fontId="0" fillId="0" borderId="0" xfId="0" applyNumberFormat="1"/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left"/>
    </xf>
    <xf numFmtId="164" fontId="0" fillId="0" borderId="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3" xfId="0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164" fontId="2" fillId="3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2" xfId="0" applyBorder="1" applyAlignment="1">
      <alignment horizontal="center"/>
    </xf>
    <xf numFmtId="164" fontId="0" fillId="0" borderId="0" xfId="0" applyNumberFormat="1"/>
    <xf numFmtId="0" fontId="3" fillId="0" borderId="10" xfId="0" applyFont="1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3" fontId="0" fillId="0" borderId="0" xfId="0" applyNumberFormat="1" applyFont="1" applyFill="1" applyBorder="1"/>
    <xf numFmtId="164" fontId="0" fillId="0" borderId="0" xfId="0" applyNumberFormat="1" applyFont="1" applyFill="1" applyBorder="1"/>
    <xf numFmtId="0" fontId="3" fillId="0" borderId="10" xfId="0" applyFont="1" applyFill="1" applyBorder="1"/>
    <xf numFmtId="0" fontId="0" fillId="0" borderId="0" xfId="0" applyFill="1" applyBorder="1"/>
    <xf numFmtId="10" fontId="7" fillId="0" borderId="16" xfId="0" applyNumberFormat="1" applyFont="1" applyFill="1" applyBorder="1" applyAlignment="1">
      <alignment horizontal="center" vertical="top" wrapText="1"/>
    </xf>
    <xf numFmtId="10" fontId="7" fillId="0" borderId="17" xfId="0" applyNumberFormat="1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10" fontId="7" fillId="0" borderId="18" xfId="0" applyNumberFormat="1" applyFont="1" applyFill="1" applyBorder="1" applyAlignment="1">
      <alignment horizontal="center" vertical="top" wrapText="1"/>
    </xf>
    <xf numFmtId="0" fontId="0" fillId="0" borderId="0" xfId="0" applyFill="1"/>
    <xf numFmtId="49" fontId="0" fillId="0" borderId="0" xfId="0" applyNumberFormat="1"/>
    <xf numFmtId="49" fontId="0" fillId="0" borderId="11" xfId="0" applyNumberFormat="1" applyBorder="1"/>
    <xf numFmtId="49" fontId="0" fillId="0" borderId="12" xfId="0" applyNumberFormat="1" applyBorder="1"/>
    <xf numFmtId="3" fontId="0" fillId="4" borderId="0" xfId="0" applyNumberFormat="1" applyFont="1" applyFill="1" applyBorder="1"/>
    <xf numFmtId="0" fontId="0" fillId="5" borderId="0" xfId="0" applyFill="1" applyBorder="1" applyAlignment="1">
      <alignment horizontal="left"/>
    </xf>
    <xf numFmtId="0" fontId="0" fillId="5" borderId="0" xfId="0" applyFill="1" applyBorder="1"/>
    <xf numFmtId="49" fontId="0" fillId="5" borderId="0" xfId="0" applyNumberFormat="1" applyFill="1" applyBorder="1"/>
    <xf numFmtId="49" fontId="1" fillId="5" borderId="0" xfId="0" applyNumberFormat="1" applyFont="1" applyFill="1" applyBorder="1" applyAlignment="1">
      <alignment horizontal="left" vertical="center" wrapText="1"/>
    </xf>
    <xf numFmtId="1" fontId="1" fillId="5" borderId="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/>
    <xf numFmtId="0" fontId="0" fillId="6" borderId="5" xfId="0" applyFill="1" applyBorder="1"/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Fill="1" applyBorder="1"/>
    <xf numFmtId="164" fontId="0" fillId="0" borderId="0" xfId="0" applyNumberFormat="1" applyFill="1"/>
    <xf numFmtId="49" fontId="1" fillId="0" borderId="0" xfId="0" applyNumberFormat="1" applyFont="1" applyFill="1" applyBorder="1" applyAlignment="1">
      <alignment horizontal="left" vertical="center" wrapText="1"/>
    </xf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" xfId="3" applyFont="1" applyBorder="1"/>
    <xf numFmtId="0" fontId="6" fillId="0" borderId="2" xfId="3" applyFont="1" applyBorder="1"/>
    <xf numFmtId="0" fontId="6" fillId="0" borderId="3" xfId="3" applyFont="1" applyBorder="1"/>
    <xf numFmtId="0" fontId="11" fillId="0" borderId="6" xfId="2" applyFont="1" applyBorder="1"/>
    <xf numFmtId="0" fontId="6" fillId="0" borderId="7" xfId="3" applyFont="1" applyBorder="1"/>
    <xf numFmtId="0" fontId="6" fillId="0" borderId="8" xfId="3" applyFont="1" applyBorder="1"/>
    <xf numFmtId="0" fontId="0" fillId="0" borderId="9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2 2" xfId="3" xr:uid="{E0851AD7-0CDA-4AC6-BE0B-7D1598027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444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'1.DBase'!$B$4:$B$279</c:f>
              <c:strCache>
                <c:ptCount val="276"/>
                <c:pt idx="0">
                  <c:v>2019-12</c:v>
                </c:pt>
                <c:pt idx="1">
                  <c:v>2019-11</c:v>
                </c:pt>
                <c:pt idx="2">
                  <c:v>2019-10</c:v>
                </c:pt>
                <c:pt idx="3">
                  <c:v>2019-9</c:v>
                </c:pt>
                <c:pt idx="4">
                  <c:v>2019-8</c:v>
                </c:pt>
                <c:pt idx="5">
                  <c:v>2019-7</c:v>
                </c:pt>
                <c:pt idx="6">
                  <c:v>2019-6</c:v>
                </c:pt>
                <c:pt idx="7">
                  <c:v>2019-5</c:v>
                </c:pt>
                <c:pt idx="8">
                  <c:v>2019-4</c:v>
                </c:pt>
                <c:pt idx="9">
                  <c:v>2019-3</c:v>
                </c:pt>
                <c:pt idx="10">
                  <c:v>2019-2</c:v>
                </c:pt>
                <c:pt idx="11">
                  <c:v>2019-1</c:v>
                </c:pt>
                <c:pt idx="12">
                  <c:v>2018-12</c:v>
                </c:pt>
                <c:pt idx="13">
                  <c:v>2018-11</c:v>
                </c:pt>
                <c:pt idx="14">
                  <c:v>2018-10</c:v>
                </c:pt>
                <c:pt idx="15">
                  <c:v>2018-9</c:v>
                </c:pt>
                <c:pt idx="16">
                  <c:v>2018-8</c:v>
                </c:pt>
                <c:pt idx="17">
                  <c:v>2018-7</c:v>
                </c:pt>
                <c:pt idx="18">
                  <c:v>2018-6</c:v>
                </c:pt>
                <c:pt idx="19">
                  <c:v>2018-5</c:v>
                </c:pt>
                <c:pt idx="20">
                  <c:v>2018-4</c:v>
                </c:pt>
                <c:pt idx="21">
                  <c:v>2018-3</c:v>
                </c:pt>
                <c:pt idx="22">
                  <c:v>2018-2</c:v>
                </c:pt>
                <c:pt idx="23">
                  <c:v>2018-1</c:v>
                </c:pt>
                <c:pt idx="24">
                  <c:v>2017-12</c:v>
                </c:pt>
                <c:pt idx="25">
                  <c:v>2017-11</c:v>
                </c:pt>
                <c:pt idx="26">
                  <c:v>2017-10</c:v>
                </c:pt>
                <c:pt idx="27">
                  <c:v>2017-9</c:v>
                </c:pt>
                <c:pt idx="28">
                  <c:v>2017-8</c:v>
                </c:pt>
                <c:pt idx="29">
                  <c:v>2017-7</c:v>
                </c:pt>
                <c:pt idx="30">
                  <c:v>2017-6</c:v>
                </c:pt>
                <c:pt idx="31">
                  <c:v>2017-5</c:v>
                </c:pt>
                <c:pt idx="32">
                  <c:v>2017-4</c:v>
                </c:pt>
                <c:pt idx="33">
                  <c:v>2017-3</c:v>
                </c:pt>
                <c:pt idx="34">
                  <c:v>2017-2</c:v>
                </c:pt>
                <c:pt idx="35">
                  <c:v>2017-1</c:v>
                </c:pt>
                <c:pt idx="36">
                  <c:v>2016-12</c:v>
                </c:pt>
                <c:pt idx="37">
                  <c:v>2016-11</c:v>
                </c:pt>
                <c:pt idx="38">
                  <c:v>2016-10</c:v>
                </c:pt>
                <c:pt idx="39">
                  <c:v>2016-9</c:v>
                </c:pt>
                <c:pt idx="40">
                  <c:v>2016-8</c:v>
                </c:pt>
                <c:pt idx="41">
                  <c:v>2016-7</c:v>
                </c:pt>
                <c:pt idx="42">
                  <c:v>2016-6</c:v>
                </c:pt>
                <c:pt idx="43">
                  <c:v>2016-5</c:v>
                </c:pt>
                <c:pt idx="44">
                  <c:v>2016-4</c:v>
                </c:pt>
                <c:pt idx="45">
                  <c:v>2016-3</c:v>
                </c:pt>
                <c:pt idx="46">
                  <c:v>2016-2</c:v>
                </c:pt>
                <c:pt idx="47">
                  <c:v>2016-1</c:v>
                </c:pt>
                <c:pt idx="48">
                  <c:v>2015-12</c:v>
                </c:pt>
                <c:pt idx="49">
                  <c:v>2015-11</c:v>
                </c:pt>
                <c:pt idx="50">
                  <c:v>2015-10</c:v>
                </c:pt>
                <c:pt idx="51">
                  <c:v>2015-9</c:v>
                </c:pt>
                <c:pt idx="52">
                  <c:v>2015-8</c:v>
                </c:pt>
                <c:pt idx="53">
                  <c:v>2015-7</c:v>
                </c:pt>
                <c:pt idx="54">
                  <c:v>2015-6</c:v>
                </c:pt>
                <c:pt idx="55">
                  <c:v>2015-5</c:v>
                </c:pt>
                <c:pt idx="56">
                  <c:v>2015-4</c:v>
                </c:pt>
                <c:pt idx="57">
                  <c:v>2015-3</c:v>
                </c:pt>
                <c:pt idx="58">
                  <c:v>2015-2</c:v>
                </c:pt>
                <c:pt idx="59">
                  <c:v>2015-1</c:v>
                </c:pt>
                <c:pt idx="60">
                  <c:v>2014-12</c:v>
                </c:pt>
                <c:pt idx="61">
                  <c:v>2014-11</c:v>
                </c:pt>
                <c:pt idx="62">
                  <c:v>2014-10</c:v>
                </c:pt>
                <c:pt idx="63">
                  <c:v>2014-9</c:v>
                </c:pt>
                <c:pt idx="64">
                  <c:v>2014-8</c:v>
                </c:pt>
                <c:pt idx="65">
                  <c:v>2014-7</c:v>
                </c:pt>
                <c:pt idx="66">
                  <c:v>2014-6</c:v>
                </c:pt>
                <c:pt idx="67">
                  <c:v>2014-5</c:v>
                </c:pt>
                <c:pt idx="68">
                  <c:v>2014-4</c:v>
                </c:pt>
                <c:pt idx="69">
                  <c:v>2014-3</c:v>
                </c:pt>
                <c:pt idx="70">
                  <c:v>2014-2</c:v>
                </c:pt>
                <c:pt idx="71">
                  <c:v>2014-1</c:v>
                </c:pt>
                <c:pt idx="72">
                  <c:v>2013-12</c:v>
                </c:pt>
                <c:pt idx="73">
                  <c:v>2013-11</c:v>
                </c:pt>
                <c:pt idx="74">
                  <c:v>2013-10</c:v>
                </c:pt>
                <c:pt idx="75">
                  <c:v>2013-9</c:v>
                </c:pt>
                <c:pt idx="76">
                  <c:v>2013-8</c:v>
                </c:pt>
                <c:pt idx="77">
                  <c:v>2013-7</c:v>
                </c:pt>
                <c:pt idx="78">
                  <c:v>2013-6</c:v>
                </c:pt>
                <c:pt idx="79">
                  <c:v>2013-5</c:v>
                </c:pt>
                <c:pt idx="80">
                  <c:v>2013-4</c:v>
                </c:pt>
                <c:pt idx="81">
                  <c:v>2013-3</c:v>
                </c:pt>
                <c:pt idx="82">
                  <c:v>2013-2</c:v>
                </c:pt>
                <c:pt idx="83">
                  <c:v>2013-1</c:v>
                </c:pt>
                <c:pt idx="84">
                  <c:v>2012-12</c:v>
                </c:pt>
                <c:pt idx="85">
                  <c:v>2012-11</c:v>
                </c:pt>
                <c:pt idx="86">
                  <c:v>2012-10</c:v>
                </c:pt>
                <c:pt idx="87">
                  <c:v>2012-9</c:v>
                </c:pt>
                <c:pt idx="88">
                  <c:v>2012-8</c:v>
                </c:pt>
                <c:pt idx="89">
                  <c:v>2012-7</c:v>
                </c:pt>
                <c:pt idx="90">
                  <c:v>2012-6</c:v>
                </c:pt>
                <c:pt idx="91">
                  <c:v>2012-5</c:v>
                </c:pt>
                <c:pt idx="92">
                  <c:v>2012-4</c:v>
                </c:pt>
                <c:pt idx="93">
                  <c:v>2012-3</c:v>
                </c:pt>
                <c:pt idx="94">
                  <c:v>2012-2</c:v>
                </c:pt>
                <c:pt idx="95">
                  <c:v>2012-1</c:v>
                </c:pt>
                <c:pt idx="96">
                  <c:v>2011-12</c:v>
                </c:pt>
                <c:pt idx="97">
                  <c:v>2011-11</c:v>
                </c:pt>
                <c:pt idx="98">
                  <c:v>2011-10</c:v>
                </c:pt>
                <c:pt idx="99">
                  <c:v>2011--9</c:v>
                </c:pt>
                <c:pt idx="100">
                  <c:v>2011--8</c:v>
                </c:pt>
                <c:pt idx="101">
                  <c:v>2011--7</c:v>
                </c:pt>
                <c:pt idx="102">
                  <c:v>2011--6</c:v>
                </c:pt>
                <c:pt idx="103">
                  <c:v>2011--5</c:v>
                </c:pt>
                <c:pt idx="104">
                  <c:v>2011--4</c:v>
                </c:pt>
                <c:pt idx="105">
                  <c:v>2011--3</c:v>
                </c:pt>
                <c:pt idx="106">
                  <c:v>2011--2</c:v>
                </c:pt>
                <c:pt idx="107">
                  <c:v>2011--1</c:v>
                </c:pt>
                <c:pt idx="108">
                  <c:v>2010-12</c:v>
                </c:pt>
                <c:pt idx="109">
                  <c:v>2010-11</c:v>
                </c:pt>
                <c:pt idx="110">
                  <c:v>2010-10</c:v>
                </c:pt>
                <c:pt idx="111">
                  <c:v>2010--9</c:v>
                </c:pt>
                <c:pt idx="112">
                  <c:v>2010--8</c:v>
                </c:pt>
                <c:pt idx="113">
                  <c:v>2010--7</c:v>
                </c:pt>
                <c:pt idx="114">
                  <c:v>2010--6</c:v>
                </c:pt>
                <c:pt idx="115">
                  <c:v>2010--5</c:v>
                </c:pt>
                <c:pt idx="116">
                  <c:v>2010--4</c:v>
                </c:pt>
                <c:pt idx="117">
                  <c:v>2010--3</c:v>
                </c:pt>
                <c:pt idx="118">
                  <c:v>2010--2</c:v>
                </c:pt>
                <c:pt idx="119">
                  <c:v>2010--1</c:v>
                </c:pt>
                <c:pt idx="120">
                  <c:v>2009-12</c:v>
                </c:pt>
                <c:pt idx="121">
                  <c:v>2009-11</c:v>
                </c:pt>
                <c:pt idx="122">
                  <c:v>2009-10</c:v>
                </c:pt>
                <c:pt idx="123">
                  <c:v>2009--9</c:v>
                </c:pt>
                <c:pt idx="124">
                  <c:v>2009--8</c:v>
                </c:pt>
                <c:pt idx="125">
                  <c:v>2009--7</c:v>
                </c:pt>
                <c:pt idx="126">
                  <c:v>2009--6</c:v>
                </c:pt>
                <c:pt idx="127">
                  <c:v>2009--5</c:v>
                </c:pt>
                <c:pt idx="128">
                  <c:v>2009--4</c:v>
                </c:pt>
                <c:pt idx="129">
                  <c:v>2009--3</c:v>
                </c:pt>
                <c:pt idx="130">
                  <c:v>2009--2</c:v>
                </c:pt>
                <c:pt idx="131">
                  <c:v>2009--1</c:v>
                </c:pt>
                <c:pt idx="132">
                  <c:v>2008-12</c:v>
                </c:pt>
                <c:pt idx="133">
                  <c:v>2008-11</c:v>
                </c:pt>
                <c:pt idx="134">
                  <c:v>2008-10</c:v>
                </c:pt>
                <c:pt idx="135">
                  <c:v>2008--9</c:v>
                </c:pt>
                <c:pt idx="136">
                  <c:v>2008--8</c:v>
                </c:pt>
                <c:pt idx="137">
                  <c:v>2008--7</c:v>
                </c:pt>
                <c:pt idx="138">
                  <c:v>2008--6</c:v>
                </c:pt>
                <c:pt idx="139">
                  <c:v>2008--5</c:v>
                </c:pt>
                <c:pt idx="140">
                  <c:v>2008--4</c:v>
                </c:pt>
                <c:pt idx="141">
                  <c:v>2008--3</c:v>
                </c:pt>
                <c:pt idx="142">
                  <c:v>2008--2</c:v>
                </c:pt>
                <c:pt idx="143">
                  <c:v>2008--1</c:v>
                </c:pt>
                <c:pt idx="144">
                  <c:v>2007-12</c:v>
                </c:pt>
                <c:pt idx="145">
                  <c:v>2007-11</c:v>
                </c:pt>
                <c:pt idx="146">
                  <c:v>2007-10</c:v>
                </c:pt>
                <c:pt idx="147">
                  <c:v>2007--9</c:v>
                </c:pt>
                <c:pt idx="148">
                  <c:v>2007--8</c:v>
                </c:pt>
                <c:pt idx="149">
                  <c:v>2007--7</c:v>
                </c:pt>
                <c:pt idx="150">
                  <c:v>2007--6</c:v>
                </c:pt>
                <c:pt idx="151">
                  <c:v>2007--5</c:v>
                </c:pt>
                <c:pt idx="152">
                  <c:v>2007--4</c:v>
                </c:pt>
                <c:pt idx="153">
                  <c:v>2007--3</c:v>
                </c:pt>
                <c:pt idx="154">
                  <c:v>2007--2</c:v>
                </c:pt>
                <c:pt idx="155">
                  <c:v>2007--1</c:v>
                </c:pt>
                <c:pt idx="156">
                  <c:v>2006-12</c:v>
                </c:pt>
                <c:pt idx="157">
                  <c:v>2006-11</c:v>
                </c:pt>
                <c:pt idx="158">
                  <c:v>2006-10</c:v>
                </c:pt>
                <c:pt idx="159">
                  <c:v>2006--9</c:v>
                </c:pt>
                <c:pt idx="160">
                  <c:v>2006--8</c:v>
                </c:pt>
                <c:pt idx="161">
                  <c:v>2006--7</c:v>
                </c:pt>
                <c:pt idx="162">
                  <c:v>2006--6</c:v>
                </c:pt>
                <c:pt idx="163">
                  <c:v>2006--5</c:v>
                </c:pt>
                <c:pt idx="164">
                  <c:v>2006--4</c:v>
                </c:pt>
                <c:pt idx="165">
                  <c:v>2006--3</c:v>
                </c:pt>
                <c:pt idx="166">
                  <c:v>2006--2</c:v>
                </c:pt>
                <c:pt idx="167">
                  <c:v>2006--1</c:v>
                </c:pt>
                <c:pt idx="168">
                  <c:v>2005-12</c:v>
                </c:pt>
                <c:pt idx="169">
                  <c:v>2005-11</c:v>
                </c:pt>
                <c:pt idx="170">
                  <c:v>2005-10</c:v>
                </c:pt>
                <c:pt idx="171">
                  <c:v>2005--9</c:v>
                </c:pt>
                <c:pt idx="172">
                  <c:v>2005--8</c:v>
                </c:pt>
                <c:pt idx="173">
                  <c:v>2005--7</c:v>
                </c:pt>
                <c:pt idx="174">
                  <c:v>2005--6</c:v>
                </c:pt>
                <c:pt idx="175">
                  <c:v>2005--5</c:v>
                </c:pt>
                <c:pt idx="176">
                  <c:v>2005--4</c:v>
                </c:pt>
                <c:pt idx="177">
                  <c:v>2005--3</c:v>
                </c:pt>
                <c:pt idx="178">
                  <c:v>2005--2</c:v>
                </c:pt>
                <c:pt idx="179">
                  <c:v>2005--1</c:v>
                </c:pt>
                <c:pt idx="180">
                  <c:v>2004-12</c:v>
                </c:pt>
                <c:pt idx="181">
                  <c:v>2004-11</c:v>
                </c:pt>
                <c:pt idx="182">
                  <c:v>2004-10</c:v>
                </c:pt>
                <c:pt idx="183">
                  <c:v>2004--9</c:v>
                </c:pt>
                <c:pt idx="184">
                  <c:v>2004--8</c:v>
                </c:pt>
                <c:pt idx="185">
                  <c:v>2004--7</c:v>
                </c:pt>
                <c:pt idx="186">
                  <c:v>2004--6</c:v>
                </c:pt>
                <c:pt idx="187">
                  <c:v>2004--5</c:v>
                </c:pt>
                <c:pt idx="188">
                  <c:v>2004--4</c:v>
                </c:pt>
                <c:pt idx="189">
                  <c:v>2004--3</c:v>
                </c:pt>
                <c:pt idx="190">
                  <c:v>2004--2</c:v>
                </c:pt>
                <c:pt idx="191">
                  <c:v>2004--1</c:v>
                </c:pt>
                <c:pt idx="192">
                  <c:v>2003-12</c:v>
                </c:pt>
                <c:pt idx="193">
                  <c:v>2003-11</c:v>
                </c:pt>
                <c:pt idx="194">
                  <c:v>2003-10</c:v>
                </c:pt>
                <c:pt idx="195">
                  <c:v>2003--9</c:v>
                </c:pt>
                <c:pt idx="196">
                  <c:v>2003--8</c:v>
                </c:pt>
                <c:pt idx="197">
                  <c:v>2003--7</c:v>
                </c:pt>
                <c:pt idx="198">
                  <c:v>2003--6</c:v>
                </c:pt>
                <c:pt idx="199">
                  <c:v>2003--5</c:v>
                </c:pt>
                <c:pt idx="200">
                  <c:v>2003--4</c:v>
                </c:pt>
                <c:pt idx="201">
                  <c:v>2003--3</c:v>
                </c:pt>
                <c:pt idx="202">
                  <c:v>2003--2</c:v>
                </c:pt>
                <c:pt idx="203">
                  <c:v>2003--1</c:v>
                </c:pt>
                <c:pt idx="204">
                  <c:v>2002-12</c:v>
                </c:pt>
                <c:pt idx="205">
                  <c:v>2002-11</c:v>
                </c:pt>
                <c:pt idx="206">
                  <c:v>2002-10</c:v>
                </c:pt>
                <c:pt idx="207">
                  <c:v>2002--9</c:v>
                </c:pt>
                <c:pt idx="208">
                  <c:v>2002--8</c:v>
                </c:pt>
                <c:pt idx="209">
                  <c:v>2002--7</c:v>
                </c:pt>
                <c:pt idx="210">
                  <c:v>2002--6</c:v>
                </c:pt>
                <c:pt idx="211">
                  <c:v>2002--5</c:v>
                </c:pt>
                <c:pt idx="212">
                  <c:v>2002--4</c:v>
                </c:pt>
                <c:pt idx="213">
                  <c:v>2002--3</c:v>
                </c:pt>
                <c:pt idx="214">
                  <c:v>2002--2</c:v>
                </c:pt>
                <c:pt idx="215">
                  <c:v>2002--1</c:v>
                </c:pt>
                <c:pt idx="216">
                  <c:v>2001-12</c:v>
                </c:pt>
                <c:pt idx="217">
                  <c:v>2001-11</c:v>
                </c:pt>
                <c:pt idx="218">
                  <c:v>2001-10</c:v>
                </c:pt>
                <c:pt idx="219">
                  <c:v>2001--9</c:v>
                </c:pt>
                <c:pt idx="220">
                  <c:v>2001--8</c:v>
                </c:pt>
                <c:pt idx="221">
                  <c:v>2001--7</c:v>
                </c:pt>
                <c:pt idx="222">
                  <c:v>2001--6</c:v>
                </c:pt>
                <c:pt idx="223">
                  <c:v>2001--5</c:v>
                </c:pt>
                <c:pt idx="224">
                  <c:v>2001--4</c:v>
                </c:pt>
                <c:pt idx="225">
                  <c:v>2001--3</c:v>
                </c:pt>
                <c:pt idx="226">
                  <c:v>2001--2</c:v>
                </c:pt>
                <c:pt idx="227">
                  <c:v>2001--1</c:v>
                </c:pt>
                <c:pt idx="228">
                  <c:v>2000-12</c:v>
                </c:pt>
                <c:pt idx="229">
                  <c:v>2000-11</c:v>
                </c:pt>
                <c:pt idx="230">
                  <c:v>2000-10</c:v>
                </c:pt>
                <c:pt idx="231">
                  <c:v>2000--9</c:v>
                </c:pt>
                <c:pt idx="232">
                  <c:v>2000--8</c:v>
                </c:pt>
                <c:pt idx="233">
                  <c:v>2000--7</c:v>
                </c:pt>
                <c:pt idx="234">
                  <c:v>2000--6</c:v>
                </c:pt>
                <c:pt idx="235">
                  <c:v>2000--5</c:v>
                </c:pt>
                <c:pt idx="236">
                  <c:v>2000--4</c:v>
                </c:pt>
                <c:pt idx="237">
                  <c:v>2000--3</c:v>
                </c:pt>
                <c:pt idx="238">
                  <c:v>2000--2</c:v>
                </c:pt>
                <c:pt idx="239">
                  <c:v>2000--1</c:v>
                </c:pt>
                <c:pt idx="240">
                  <c:v>1999-12</c:v>
                </c:pt>
                <c:pt idx="241">
                  <c:v>1999-11</c:v>
                </c:pt>
                <c:pt idx="242">
                  <c:v>1999-10</c:v>
                </c:pt>
                <c:pt idx="243">
                  <c:v>1999--9</c:v>
                </c:pt>
                <c:pt idx="244">
                  <c:v>1999--8</c:v>
                </c:pt>
                <c:pt idx="245">
                  <c:v>1999--7</c:v>
                </c:pt>
                <c:pt idx="246">
                  <c:v>1999--6</c:v>
                </c:pt>
                <c:pt idx="247">
                  <c:v>1999--5</c:v>
                </c:pt>
                <c:pt idx="248">
                  <c:v>1999--4</c:v>
                </c:pt>
                <c:pt idx="249">
                  <c:v>1999--3</c:v>
                </c:pt>
                <c:pt idx="250">
                  <c:v>1999--2</c:v>
                </c:pt>
                <c:pt idx="251">
                  <c:v>1999--1</c:v>
                </c:pt>
                <c:pt idx="252">
                  <c:v>1998-12</c:v>
                </c:pt>
                <c:pt idx="253">
                  <c:v>1998-11</c:v>
                </c:pt>
                <c:pt idx="254">
                  <c:v>1998-10</c:v>
                </c:pt>
                <c:pt idx="255">
                  <c:v>1998--9</c:v>
                </c:pt>
                <c:pt idx="256">
                  <c:v>1998--8</c:v>
                </c:pt>
                <c:pt idx="257">
                  <c:v>1998--7</c:v>
                </c:pt>
                <c:pt idx="258">
                  <c:v>1998--6</c:v>
                </c:pt>
                <c:pt idx="259">
                  <c:v>1998--5</c:v>
                </c:pt>
                <c:pt idx="260">
                  <c:v>1998--4</c:v>
                </c:pt>
                <c:pt idx="261">
                  <c:v>1998--3</c:v>
                </c:pt>
                <c:pt idx="262">
                  <c:v>1998--2</c:v>
                </c:pt>
                <c:pt idx="263">
                  <c:v>1998--1</c:v>
                </c:pt>
                <c:pt idx="264">
                  <c:v>1997-12</c:v>
                </c:pt>
                <c:pt idx="265">
                  <c:v>1997-11</c:v>
                </c:pt>
                <c:pt idx="266">
                  <c:v>1997-10</c:v>
                </c:pt>
                <c:pt idx="267">
                  <c:v>1997--9</c:v>
                </c:pt>
                <c:pt idx="268">
                  <c:v>1997--8</c:v>
                </c:pt>
                <c:pt idx="269">
                  <c:v>1997--7</c:v>
                </c:pt>
                <c:pt idx="270">
                  <c:v>1997--6</c:v>
                </c:pt>
                <c:pt idx="271">
                  <c:v>1997--5</c:v>
                </c:pt>
                <c:pt idx="272">
                  <c:v>1997--4</c:v>
                </c:pt>
                <c:pt idx="273">
                  <c:v>1997--3</c:v>
                </c:pt>
                <c:pt idx="274">
                  <c:v>1997--2</c:v>
                </c:pt>
                <c:pt idx="275">
                  <c:v>1997--1</c:v>
                </c:pt>
              </c:strCache>
            </c:strRef>
          </c:cat>
          <c:val>
            <c:numRef>
              <c:f>'1.DBase'!$W$4:$W$279</c:f>
              <c:numCache>
                <c:formatCode>#,##0.0</c:formatCode>
                <c:ptCount val="276"/>
                <c:pt idx="0">
                  <c:v>1568.4</c:v>
                </c:pt>
                <c:pt idx="1">
                  <c:v>1432.3</c:v>
                </c:pt>
                <c:pt idx="2">
                  <c:v>1640.9</c:v>
                </c:pt>
                <c:pt idx="3">
                  <c:v>1508.1999999999998</c:v>
                </c:pt>
                <c:pt idx="4">
                  <c:v>1490.7</c:v>
                </c:pt>
                <c:pt idx="5">
                  <c:v>1455.5</c:v>
                </c:pt>
                <c:pt idx="6">
                  <c:v>1400.3000000000002</c:v>
                </c:pt>
                <c:pt idx="7">
                  <c:v>1342.6</c:v>
                </c:pt>
                <c:pt idx="8">
                  <c:v>1333.6</c:v>
                </c:pt>
                <c:pt idx="9">
                  <c:v>1130.5999999999999</c:v>
                </c:pt>
                <c:pt idx="10">
                  <c:v>1321.8000000000002</c:v>
                </c:pt>
                <c:pt idx="11">
                  <c:v>1466</c:v>
                </c:pt>
                <c:pt idx="12">
                  <c:v>1644.8</c:v>
                </c:pt>
                <c:pt idx="13">
                  <c:v>1454.1999999999998</c:v>
                </c:pt>
                <c:pt idx="14">
                  <c:v>1657.9</c:v>
                </c:pt>
                <c:pt idx="15">
                  <c:v>1502.5</c:v>
                </c:pt>
                <c:pt idx="16">
                  <c:v>1506.2</c:v>
                </c:pt>
                <c:pt idx="17">
                  <c:v>1522</c:v>
                </c:pt>
                <c:pt idx="18">
                  <c:v>1475.4</c:v>
                </c:pt>
                <c:pt idx="19">
                  <c:v>1456.4</c:v>
                </c:pt>
                <c:pt idx="20">
                  <c:v>1324</c:v>
                </c:pt>
                <c:pt idx="21">
                  <c:v>1153.0999999999999</c:v>
                </c:pt>
                <c:pt idx="22">
                  <c:v>1386.8000000000002</c:v>
                </c:pt>
                <c:pt idx="23">
                  <c:v>1466.6</c:v>
                </c:pt>
                <c:pt idx="24">
                  <c:v>1476</c:v>
                </c:pt>
                <c:pt idx="25">
                  <c:v>1536.9</c:v>
                </c:pt>
                <c:pt idx="26">
                  <c:v>1418.1</c:v>
                </c:pt>
                <c:pt idx="27">
                  <c:v>1465.4</c:v>
                </c:pt>
                <c:pt idx="28">
                  <c:v>1540.3000000000002</c:v>
                </c:pt>
                <c:pt idx="29">
                  <c:v>1517.1</c:v>
                </c:pt>
                <c:pt idx="30">
                  <c:v>1389.7</c:v>
                </c:pt>
                <c:pt idx="31">
                  <c:v>1444.5</c:v>
                </c:pt>
                <c:pt idx="32">
                  <c:v>1272.8000000000002</c:v>
                </c:pt>
                <c:pt idx="33">
                  <c:v>1293.8</c:v>
                </c:pt>
                <c:pt idx="34">
                  <c:v>1123.7</c:v>
                </c:pt>
                <c:pt idx="35">
                  <c:v>1409.3</c:v>
                </c:pt>
                <c:pt idx="36">
                  <c:v>1345.5</c:v>
                </c:pt>
                <c:pt idx="37">
                  <c:v>1412</c:v>
                </c:pt>
                <c:pt idx="38">
                  <c:v>1396.4</c:v>
                </c:pt>
                <c:pt idx="39">
                  <c:v>1294.5</c:v>
                </c:pt>
                <c:pt idx="40">
                  <c:v>1439.9</c:v>
                </c:pt>
                <c:pt idx="41">
                  <c:v>1325</c:v>
                </c:pt>
                <c:pt idx="42">
                  <c:v>1279.4000000000001</c:v>
                </c:pt>
                <c:pt idx="43">
                  <c:v>1410.9</c:v>
                </c:pt>
                <c:pt idx="44">
                  <c:v>1135</c:v>
                </c:pt>
                <c:pt idx="45">
                  <c:v>1077.7</c:v>
                </c:pt>
                <c:pt idx="46">
                  <c:v>1275.0999999999999</c:v>
                </c:pt>
                <c:pt idx="47">
                  <c:v>1240.5</c:v>
                </c:pt>
                <c:pt idx="48">
                  <c:v>1222.5999999999999</c:v>
                </c:pt>
                <c:pt idx="49">
                  <c:v>1329.6</c:v>
                </c:pt>
                <c:pt idx="50">
                  <c:v>1324.6</c:v>
                </c:pt>
                <c:pt idx="51">
                  <c:v>1386</c:v>
                </c:pt>
                <c:pt idx="52">
                  <c:v>1490.3000000000002</c:v>
                </c:pt>
                <c:pt idx="53">
                  <c:v>1389.4</c:v>
                </c:pt>
                <c:pt idx="54">
                  <c:v>1305.4000000000001</c:v>
                </c:pt>
                <c:pt idx="55">
                  <c:v>1330.1</c:v>
                </c:pt>
                <c:pt idx="56">
                  <c:v>1277.8</c:v>
                </c:pt>
                <c:pt idx="57">
                  <c:v>1421.8</c:v>
                </c:pt>
                <c:pt idx="58">
                  <c:v>915.7</c:v>
                </c:pt>
                <c:pt idx="59">
                  <c:v>959</c:v>
                </c:pt>
                <c:pt idx="60">
                  <c:v>1225.8</c:v>
                </c:pt>
                <c:pt idx="61">
                  <c:v>1245</c:v>
                </c:pt>
                <c:pt idx="62">
                  <c:v>1298.5999999999999</c:v>
                </c:pt>
                <c:pt idx="63">
                  <c:v>1404.8000000000002</c:v>
                </c:pt>
                <c:pt idx="64">
                  <c:v>1331</c:v>
                </c:pt>
                <c:pt idx="65">
                  <c:v>1300.4000000000001</c:v>
                </c:pt>
                <c:pt idx="66">
                  <c:v>1346.9</c:v>
                </c:pt>
                <c:pt idx="67">
                  <c:v>1288.6999999999998</c:v>
                </c:pt>
                <c:pt idx="68">
                  <c:v>1275.6999999999998</c:v>
                </c:pt>
                <c:pt idx="69">
                  <c:v>1152.5</c:v>
                </c:pt>
                <c:pt idx="70">
                  <c:v>1076.9000000000001</c:v>
                </c:pt>
                <c:pt idx="71">
                  <c:v>1214.4000000000001</c:v>
                </c:pt>
                <c:pt idx="72">
                  <c:v>1235.9000000000001</c:v>
                </c:pt>
                <c:pt idx="73">
                  <c:v>1253.4000000000001</c:v>
                </c:pt>
                <c:pt idx="74">
                  <c:v>1260.8000000000002</c:v>
                </c:pt>
                <c:pt idx="75">
                  <c:v>1298.1000000000001</c:v>
                </c:pt>
                <c:pt idx="76">
                  <c:v>1340</c:v>
                </c:pt>
                <c:pt idx="77">
                  <c:v>1277.8</c:v>
                </c:pt>
                <c:pt idx="78">
                  <c:v>1212</c:v>
                </c:pt>
                <c:pt idx="79">
                  <c:v>1220.4000000000001</c:v>
                </c:pt>
                <c:pt idx="80">
                  <c:v>1159.9000000000001</c:v>
                </c:pt>
                <c:pt idx="81">
                  <c:v>989.90000000000009</c:v>
                </c:pt>
                <c:pt idx="82">
                  <c:v>1145.9000000000001</c:v>
                </c:pt>
                <c:pt idx="83">
                  <c:v>1205.1999999999998</c:v>
                </c:pt>
                <c:pt idx="84">
                  <c:v>1148.4000000000001</c:v>
                </c:pt>
                <c:pt idx="85">
                  <c:v>1138.5</c:v>
                </c:pt>
                <c:pt idx="86">
                  <c:v>1248.7</c:v>
                </c:pt>
                <c:pt idx="87">
                  <c:v>1256.9000000000001</c:v>
                </c:pt>
                <c:pt idx="88">
                  <c:v>1250.0999999999999</c:v>
                </c:pt>
                <c:pt idx="89">
                  <c:v>1249</c:v>
                </c:pt>
                <c:pt idx="90">
                  <c:v>1252.0999999999999</c:v>
                </c:pt>
                <c:pt idx="91">
                  <c:v>1229.3</c:v>
                </c:pt>
                <c:pt idx="92">
                  <c:v>1169.2</c:v>
                </c:pt>
                <c:pt idx="93">
                  <c:v>1112.0999999999999</c:v>
                </c:pt>
                <c:pt idx="94">
                  <c:v>914.30000000000007</c:v>
                </c:pt>
                <c:pt idx="95">
                  <c:v>1155.0999999999999</c:v>
                </c:pt>
                <c:pt idx="96">
                  <c:v>1159.4000000000001</c:v>
                </c:pt>
                <c:pt idx="97">
                  <c:v>1153.9000000000001</c:v>
                </c:pt>
                <c:pt idx="98">
                  <c:v>1200.0999999999999</c:v>
                </c:pt>
                <c:pt idx="99">
                  <c:v>1232.8</c:v>
                </c:pt>
                <c:pt idx="100">
                  <c:v>1259.1999999999998</c:v>
                </c:pt>
                <c:pt idx="101">
                  <c:v>1261.2</c:v>
                </c:pt>
                <c:pt idx="102">
                  <c:v>1195</c:v>
                </c:pt>
                <c:pt idx="103">
                  <c:v>1229.7</c:v>
                </c:pt>
                <c:pt idx="104">
                  <c:v>1148.4000000000001</c:v>
                </c:pt>
                <c:pt idx="105">
                  <c:v>1013</c:v>
                </c:pt>
                <c:pt idx="106">
                  <c:v>1013.3</c:v>
                </c:pt>
                <c:pt idx="107">
                  <c:v>1135.4000000000001</c:v>
                </c:pt>
                <c:pt idx="108">
                  <c:v>1136</c:v>
                </c:pt>
                <c:pt idx="109">
                  <c:v>1225.2</c:v>
                </c:pt>
                <c:pt idx="110">
                  <c:v>1296</c:v>
                </c:pt>
                <c:pt idx="111">
                  <c:v>1286.2999999999997</c:v>
                </c:pt>
                <c:pt idx="112">
                  <c:v>1374.7</c:v>
                </c:pt>
                <c:pt idx="113">
                  <c:v>1318.7</c:v>
                </c:pt>
                <c:pt idx="114">
                  <c:v>1250.5</c:v>
                </c:pt>
                <c:pt idx="115">
                  <c:v>1214.3</c:v>
                </c:pt>
                <c:pt idx="116">
                  <c:v>1080.3</c:v>
                </c:pt>
                <c:pt idx="117">
                  <c:v>973</c:v>
                </c:pt>
                <c:pt idx="118">
                  <c:v>938.59999999999991</c:v>
                </c:pt>
                <c:pt idx="119">
                  <c:v>1001.7</c:v>
                </c:pt>
                <c:pt idx="120">
                  <c:v>1030.2</c:v>
                </c:pt>
                <c:pt idx="121">
                  <c:v>1028.3</c:v>
                </c:pt>
                <c:pt idx="122">
                  <c:v>1100</c:v>
                </c:pt>
                <c:pt idx="123">
                  <c:v>1023.9</c:v>
                </c:pt>
                <c:pt idx="124">
                  <c:v>1105.8</c:v>
                </c:pt>
                <c:pt idx="125">
                  <c:v>1009.2</c:v>
                </c:pt>
                <c:pt idx="126">
                  <c:v>965.1</c:v>
                </c:pt>
                <c:pt idx="127">
                  <c:v>994.5</c:v>
                </c:pt>
                <c:pt idx="128">
                  <c:v>940.89999999999986</c:v>
                </c:pt>
                <c:pt idx="129">
                  <c:v>900.7</c:v>
                </c:pt>
                <c:pt idx="130">
                  <c:v>731.90000000000009</c:v>
                </c:pt>
                <c:pt idx="131">
                  <c:v>986.3</c:v>
                </c:pt>
                <c:pt idx="132">
                  <c:v>990.89999999999986</c:v>
                </c:pt>
                <c:pt idx="133">
                  <c:v>1217.5999999999999</c:v>
                </c:pt>
                <c:pt idx="134">
                  <c:v>1301.5999999999999</c:v>
                </c:pt>
                <c:pt idx="135">
                  <c:v>1247.8</c:v>
                </c:pt>
                <c:pt idx="136">
                  <c:v>1329.3999999999999</c:v>
                </c:pt>
                <c:pt idx="137">
                  <c:v>1262</c:v>
                </c:pt>
                <c:pt idx="138">
                  <c:v>1212</c:v>
                </c:pt>
                <c:pt idx="139">
                  <c:v>1215.9000000000001</c:v>
                </c:pt>
                <c:pt idx="140">
                  <c:v>1162.2</c:v>
                </c:pt>
                <c:pt idx="141">
                  <c:v>1082.0999999999999</c:v>
                </c:pt>
                <c:pt idx="142">
                  <c:v>1143.3</c:v>
                </c:pt>
                <c:pt idx="143">
                  <c:v>1173.4000000000001</c:v>
                </c:pt>
                <c:pt idx="144">
                  <c:v>1236.7</c:v>
                </c:pt>
                <c:pt idx="145">
                  <c:v>1348</c:v>
                </c:pt>
                <c:pt idx="146">
                  <c:v>1380</c:v>
                </c:pt>
                <c:pt idx="147">
                  <c:v>1396.7</c:v>
                </c:pt>
                <c:pt idx="148">
                  <c:v>1372.5</c:v>
                </c:pt>
                <c:pt idx="149">
                  <c:v>1363.6999999999998</c:v>
                </c:pt>
                <c:pt idx="150">
                  <c:v>1378.4</c:v>
                </c:pt>
                <c:pt idx="151">
                  <c:v>1287.8</c:v>
                </c:pt>
                <c:pt idx="152">
                  <c:v>1258.8999999999999</c:v>
                </c:pt>
                <c:pt idx="153">
                  <c:v>1171</c:v>
                </c:pt>
                <c:pt idx="154">
                  <c:v>1190.5</c:v>
                </c:pt>
                <c:pt idx="155">
                  <c:v>1283</c:v>
                </c:pt>
                <c:pt idx="156">
                  <c:v>1287.5</c:v>
                </c:pt>
                <c:pt idx="157">
                  <c:v>1400.6</c:v>
                </c:pt>
                <c:pt idx="158">
                  <c:v>1450.7</c:v>
                </c:pt>
                <c:pt idx="159">
                  <c:v>1406.4</c:v>
                </c:pt>
                <c:pt idx="160">
                  <c:v>1465.8</c:v>
                </c:pt>
                <c:pt idx="161">
                  <c:v>1344.1999999999998</c:v>
                </c:pt>
                <c:pt idx="162">
                  <c:v>1343.8</c:v>
                </c:pt>
                <c:pt idx="163">
                  <c:v>1340.1</c:v>
                </c:pt>
                <c:pt idx="164">
                  <c:v>1292.9000000000001</c:v>
                </c:pt>
                <c:pt idx="165">
                  <c:v>1232</c:v>
                </c:pt>
                <c:pt idx="166">
                  <c:v>996.30000000000007</c:v>
                </c:pt>
                <c:pt idx="167">
                  <c:v>1199.8</c:v>
                </c:pt>
                <c:pt idx="168">
                  <c:v>1167</c:v>
                </c:pt>
                <c:pt idx="169">
                  <c:v>1251.5</c:v>
                </c:pt>
                <c:pt idx="170">
                  <c:v>1308.6000000000001</c:v>
                </c:pt>
                <c:pt idx="171">
                  <c:v>1273.9000000000001</c:v>
                </c:pt>
                <c:pt idx="172">
                  <c:v>1266.9000000000001</c:v>
                </c:pt>
                <c:pt idx="173">
                  <c:v>1221.5999999999999</c:v>
                </c:pt>
                <c:pt idx="174">
                  <c:v>1210.8000000000002</c:v>
                </c:pt>
                <c:pt idx="175">
                  <c:v>1175.3000000000002</c:v>
                </c:pt>
                <c:pt idx="176">
                  <c:v>1175.4000000000001</c:v>
                </c:pt>
                <c:pt idx="177">
                  <c:v>991.1</c:v>
                </c:pt>
                <c:pt idx="178">
                  <c:v>1052.3</c:v>
                </c:pt>
                <c:pt idx="179">
                  <c:v>1099.8</c:v>
                </c:pt>
                <c:pt idx="180">
                  <c:v>1103.0999999999999</c:v>
                </c:pt>
                <c:pt idx="181">
                  <c:v>1213.0999999999999</c:v>
                </c:pt>
                <c:pt idx="182">
                  <c:v>1200.6999999999998</c:v>
                </c:pt>
                <c:pt idx="183">
                  <c:v>1087.0999999999999</c:v>
                </c:pt>
                <c:pt idx="184">
                  <c:v>1148.3</c:v>
                </c:pt>
                <c:pt idx="185">
                  <c:v>1206</c:v>
                </c:pt>
                <c:pt idx="186">
                  <c:v>1106.1000000000001</c:v>
                </c:pt>
                <c:pt idx="187">
                  <c:v>1128.8</c:v>
                </c:pt>
                <c:pt idx="188">
                  <c:v>1057.8000000000002</c:v>
                </c:pt>
                <c:pt idx="189">
                  <c:v>1059.9000000000001</c:v>
                </c:pt>
                <c:pt idx="190">
                  <c:v>797.2</c:v>
                </c:pt>
                <c:pt idx="191">
                  <c:v>993.09999999999991</c:v>
                </c:pt>
                <c:pt idx="192">
                  <c:v>968.7</c:v>
                </c:pt>
                <c:pt idx="193">
                  <c:v>1052.7</c:v>
                </c:pt>
                <c:pt idx="194">
                  <c:v>1107.9000000000001</c:v>
                </c:pt>
                <c:pt idx="195">
                  <c:v>1002.6</c:v>
                </c:pt>
                <c:pt idx="196">
                  <c:v>1041.5999999999999</c:v>
                </c:pt>
                <c:pt idx="197">
                  <c:v>1046.5</c:v>
                </c:pt>
                <c:pt idx="198">
                  <c:v>950.3</c:v>
                </c:pt>
                <c:pt idx="199">
                  <c:v>1040.3999999999999</c:v>
                </c:pt>
                <c:pt idx="200">
                  <c:v>989.80000000000007</c:v>
                </c:pt>
                <c:pt idx="201">
                  <c:v>920.09999999999991</c:v>
                </c:pt>
                <c:pt idx="202">
                  <c:v>863.7</c:v>
                </c:pt>
                <c:pt idx="203">
                  <c:v>852.9</c:v>
                </c:pt>
                <c:pt idx="204">
                  <c:v>880.6</c:v>
                </c:pt>
                <c:pt idx="205">
                  <c:v>876.19999999999993</c:v>
                </c:pt>
                <c:pt idx="206">
                  <c:v>864.90000000000009</c:v>
                </c:pt>
                <c:pt idx="207">
                  <c:v>929.3</c:v>
                </c:pt>
                <c:pt idx="208">
                  <c:v>1079.3</c:v>
                </c:pt>
                <c:pt idx="209">
                  <c:v>1015.6999999999999</c:v>
                </c:pt>
                <c:pt idx="210">
                  <c:v>1034.8</c:v>
                </c:pt>
                <c:pt idx="211">
                  <c:v>1079</c:v>
                </c:pt>
                <c:pt idx="212">
                  <c:v>1033.0999999999999</c:v>
                </c:pt>
                <c:pt idx="213">
                  <c:v>1014.7</c:v>
                </c:pt>
                <c:pt idx="214">
                  <c:v>990.80000000000007</c:v>
                </c:pt>
                <c:pt idx="215">
                  <c:v>907.3</c:v>
                </c:pt>
                <c:pt idx="216">
                  <c:v>922.3</c:v>
                </c:pt>
                <c:pt idx="217">
                  <c:v>999.90000000000009</c:v>
                </c:pt>
                <c:pt idx="218">
                  <c:v>1106</c:v>
                </c:pt>
                <c:pt idx="219">
                  <c:v>1011.2</c:v>
                </c:pt>
                <c:pt idx="220">
                  <c:v>1056.8</c:v>
                </c:pt>
                <c:pt idx="221">
                  <c:v>994.9</c:v>
                </c:pt>
                <c:pt idx="222">
                  <c:v>926.5</c:v>
                </c:pt>
                <c:pt idx="223">
                  <c:v>1019.5</c:v>
                </c:pt>
                <c:pt idx="224">
                  <c:v>955.5</c:v>
                </c:pt>
                <c:pt idx="225">
                  <c:v>923.8</c:v>
                </c:pt>
                <c:pt idx="226">
                  <c:v>852.7</c:v>
                </c:pt>
                <c:pt idx="227">
                  <c:v>873.1</c:v>
                </c:pt>
                <c:pt idx="228">
                  <c:v>738.5</c:v>
                </c:pt>
                <c:pt idx="229">
                  <c:v>825</c:v>
                </c:pt>
                <c:pt idx="230">
                  <c:v>914.40000000000009</c:v>
                </c:pt>
                <c:pt idx="231">
                  <c:v>809.7</c:v>
                </c:pt>
                <c:pt idx="232">
                  <c:v>898.8</c:v>
                </c:pt>
                <c:pt idx="233">
                  <c:v>850.80000000000007</c:v>
                </c:pt>
                <c:pt idx="234">
                  <c:v>777.5</c:v>
                </c:pt>
                <c:pt idx="235">
                  <c:v>814.89999999999986</c:v>
                </c:pt>
                <c:pt idx="236">
                  <c:v>773.40000000000009</c:v>
                </c:pt>
                <c:pt idx="237">
                  <c:v>708.1</c:v>
                </c:pt>
                <c:pt idx="238">
                  <c:v>672.30000000000007</c:v>
                </c:pt>
                <c:pt idx="239">
                  <c:v>697.5</c:v>
                </c:pt>
                <c:pt idx="240">
                  <c:v>699.5</c:v>
                </c:pt>
                <c:pt idx="241">
                  <c:v>745.1</c:v>
                </c:pt>
                <c:pt idx="242">
                  <c:v>783.5</c:v>
                </c:pt>
                <c:pt idx="243">
                  <c:v>739.59999999999991</c:v>
                </c:pt>
                <c:pt idx="244">
                  <c:v>747.4</c:v>
                </c:pt>
                <c:pt idx="245">
                  <c:v>678.2</c:v>
                </c:pt>
                <c:pt idx="246">
                  <c:v>691.2</c:v>
                </c:pt>
                <c:pt idx="247">
                  <c:v>730.40000000000009</c:v>
                </c:pt>
                <c:pt idx="248">
                  <c:v>622.5</c:v>
                </c:pt>
                <c:pt idx="249">
                  <c:v>623.70000000000005</c:v>
                </c:pt>
                <c:pt idx="250">
                  <c:v>587.9</c:v>
                </c:pt>
                <c:pt idx="251">
                  <c:v>588.5</c:v>
                </c:pt>
                <c:pt idx="252">
                  <c:v>613.5</c:v>
                </c:pt>
                <c:pt idx="253">
                  <c:v>667.1</c:v>
                </c:pt>
                <c:pt idx="254">
                  <c:v>658.8</c:v>
                </c:pt>
                <c:pt idx="255">
                  <c:v>662.7</c:v>
                </c:pt>
                <c:pt idx="256">
                  <c:v>685.8</c:v>
                </c:pt>
                <c:pt idx="257">
                  <c:v>658.2</c:v>
                </c:pt>
                <c:pt idx="258">
                  <c:v>639.59999999999991</c:v>
                </c:pt>
                <c:pt idx="259">
                  <c:v>632.20000000000005</c:v>
                </c:pt>
                <c:pt idx="260">
                  <c:v>610.9</c:v>
                </c:pt>
                <c:pt idx="261">
                  <c:v>608.20000000000005</c:v>
                </c:pt>
                <c:pt idx="262">
                  <c:v>511.9</c:v>
                </c:pt>
                <c:pt idx="263">
                  <c:v>526.80000000000007</c:v>
                </c:pt>
                <c:pt idx="264">
                  <c:v>555.6</c:v>
                </c:pt>
                <c:pt idx="265">
                  <c:v>556.29999999999995</c:v>
                </c:pt>
                <c:pt idx="266">
                  <c:v>583.29999999999995</c:v>
                </c:pt>
                <c:pt idx="267">
                  <c:v>589.1</c:v>
                </c:pt>
                <c:pt idx="268">
                  <c:v>557.29999999999995</c:v>
                </c:pt>
                <c:pt idx="269">
                  <c:v>567.6</c:v>
                </c:pt>
                <c:pt idx="270">
                  <c:v>556</c:v>
                </c:pt>
                <c:pt idx="271">
                  <c:v>529.20000000000005</c:v>
                </c:pt>
                <c:pt idx="272">
                  <c:v>518.40000000000009</c:v>
                </c:pt>
                <c:pt idx="273">
                  <c:v>504.09999999999997</c:v>
                </c:pt>
                <c:pt idx="274">
                  <c:v>467.70000000000005</c:v>
                </c:pt>
                <c:pt idx="275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5-4224-8BD5-CC8269AF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485632"/>
        <c:axId val="790485960"/>
      </c:lineChart>
      <c:catAx>
        <c:axId val="7904856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0485960"/>
        <c:crosses val="autoZero"/>
        <c:auto val="1"/>
        <c:lblAlgn val="ctr"/>
        <c:lblOffset val="100"/>
        <c:noMultiLvlLbl val="0"/>
      </c:catAx>
      <c:valAx>
        <c:axId val="790485960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048563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'1.DBase'!$AO$2</c:f>
          <c:strCache>
            <c:ptCount val="1"/>
            <c:pt idx="0">
              <c:v>Thousans TEUs in SPB Ports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Inbound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'1.DBase'!$Z$4:$Z$26</c:f>
              <c:strCache>
                <c:ptCount val="2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</c:strCache>
            </c:strRef>
          </c:cat>
          <c:val>
            <c:numRef>
              <c:f>'1.DBase'!$AO$4:$AO$26</c:f>
              <c:numCache>
                <c:formatCode>0.00</c:formatCode>
                <c:ptCount val="23"/>
                <c:pt idx="0">
                  <c:v>8629.2000000000007</c:v>
                </c:pt>
                <c:pt idx="1">
                  <c:v>8968.0999999999985</c:v>
                </c:pt>
                <c:pt idx="2">
                  <c:v>8579.2000000000007</c:v>
                </c:pt>
                <c:pt idx="3">
                  <c:v>7987.1999999999989</c:v>
                </c:pt>
                <c:pt idx="4">
                  <c:v>7784.7</c:v>
                </c:pt>
                <c:pt idx="5">
                  <c:v>7787.2999999999993</c:v>
                </c:pt>
                <c:pt idx="6">
                  <c:v>7431.6</c:v>
                </c:pt>
                <c:pt idx="7">
                  <c:v>7155.1</c:v>
                </c:pt>
                <c:pt idx="8">
                  <c:v>7091.7</c:v>
                </c:pt>
                <c:pt idx="9">
                  <c:v>7102.7999999999993</c:v>
                </c:pt>
                <c:pt idx="10">
                  <c:v>6059.4</c:v>
                </c:pt>
                <c:pt idx="11">
                  <c:v>7327.7999999999993</c:v>
                </c:pt>
                <c:pt idx="12">
                  <c:v>8114.7000000000007</c:v>
                </c:pt>
                <c:pt idx="13">
                  <c:v>8128</c:v>
                </c:pt>
                <c:pt idx="14">
                  <c:v>7227.3000000000011</c:v>
                </c:pt>
                <c:pt idx="15">
                  <c:v>6928.3</c:v>
                </c:pt>
                <c:pt idx="16">
                  <c:v>6224.0999999999995</c:v>
                </c:pt>
                <c:pt idx="17">
                  <c:v>6267.3</c:v>
                </c:pt>
                <c:pt idx="18">
                  <c:v>6235.2999999999993</c:v>
                </c:pt>
                <c:pt idx="19">
                  <c:v>4948.8999999999996</c:v>
                </c:pt>
                <c:pt idx="20">
                  <c:v>4282.8999999999996</c:v>
                </c:pt>
                <c:pt idx="21">
                  <c:v>3812</c:v>
                </c:pt>
                <c:pt idx="22">
                  <c:v>3269.3999999999996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2-48AC-82EC-D527AEC0185B}"/>
            </c:ext>
          </c:extLst>
        </c:ser>
        <c:ser>
          <c:idx val="1"/>
          <c:order val="1"/>
          <c:tx>
            <c:v>Outbound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'1.DBase'!$Z$4:$Z$26</c:f>
              <c:strCache>
                <c:ptCount val="2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</c:strCache>
            </c:strRef>
          </c:cat>
          <c:val>
            <c:numRef>
              <c:f>'1.DBase'!$AP$4:$AP$26</c:f>
              <c:numCache>
                <c:formatCode>0.00</c:formatCode>
                <c:ptCount val="23"/>
                <c:pt idx="0">
                  <c:v>3376.9</c:v>
                </c:pt>
                <c:pt idx="1">
                  <c:v>3427</c:v>
                </c:pt>
                <c:pt idx="2">
                  <c:v>3370.4</c:v>
                </c:pt>
                <c:pt idx="3">
                  <c:v>3348</c:v>
                </c:pt>
                <c:pt idx="4">
                  <c:v>3182.1000000000004</c:v>
                </c:pt>
                <c:pt idx="5">
                  <c:v>3536.3</c:v>
                </c:pt>
                <c:pt idx="6">
                  <c:v>3626.3</c:v>
                </c:pt>
                <c:pt idx="7">
                  <c:v>3583.1</c:v>
                </c:pt>
                <c:pt idx="8">
                  <c:v>3616</c:v>
                </c:pt>
                <c:pt idx="9">
                  <c:v>3403.5</c:v>
                </c:pt>
                <c:pt idx="10">
                  <c:v>3021</c:v>
                </c:pt>
                <c:pt idx="11">
                  <c:v>3469.8999999999996</c:v>
                </c:pt>
                <c:pt idx="12">
                  <c:v>3181.7</c:v>
                </c:pt>
                <c:pt idx="13">
                  <c:v>2714.4</c:v>
                </c:pt>
                <c:pt idx="14">
                  <c:v>2392.6999999999998</c:v>
                </c:pt>
                <c:pt idx="15">
                  <c:v>2137.6</c:v>
                </c:pt>
                <c:pt idx="16">
                  <c:v>2067.9</c:v>
                </c:pt>
                <c:pt idx="17">
                  <c:v>2018.6999999999998</c:v>
                </c:pt>
                <c:pt idx="18">
                  <c:v>2116.4</c:v>
                </c:pt>
                <c:pt idx="19">
                  <c:v>2029.1</c:v>
                </c:pt>
                <c:pt idx="20">
                  <c:v>1807.1000000000001</c:v>
                </c:pt>
                <c:pt idx="21">
                  <c:v>1768.3000000000002</c:v>
                </c:pt>
                <c:pt idx="22">
                  <c:v>1978.1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2-48AC-82EC-D527AEC0185B}"/>
            </c:ext>
          </c:extLst>
        </c:ser>
        <c:ser>
          <c:idx val="4"/>
          <c:order val="2"/>
          <c:tx>
            <c:v>Empty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'1.DBase'!$Z$4:$Z$26</c:f>
              <c:strCache>
                <c:ptCount val="2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</c:strCache>
            </c:strRef>
          </c:cat>
          <c:val>
            <c:numRef>
              <c:f>'1.DBase'!$AS$4:$AS$26</c:f>
              <c:numCache>
                <c:formatCode>0.00</c:formatCode>
                <c:ptCount val="23"/>
                <c:pt idx="0">
                  <c:v>5084.7999999999993</c:v>
                </c:pt>
                <c:pt idx="1">
                  <c:v>5154.7999999999993</c:v>
                </c:pt>
                <c:pt idx="2">
                  <c:v>4938</c:v>
                </c:pt>
                <c:pt idx="3">
                  <c:v>4296.7000000000007</c:v>
                </c:pt>
                <c:pt idx="4">
                  <c:v>4385.5</c:v>
                </c:pt>
                <c:pt idx="5">
                  <c:v>3837.1000000000004</c:v>
                </c:pt>
                <c:pt idx="6">
                  <c:v>3541.3999999999996</c:v>
                </c:pt>
                <c:pt idx="7">
                  <c:v>3385.5</c:v>
                </c:pt>
                <c:pt idx="8">
                  <c:v>3293.7000000000003</c:v>
                </c:pt>
                <c:pt idx="9">
                  <c:v>3589</c:v>
                </c:pt>
                <c:pt idx="10">
                  <c:v>2736.3999999999996</c:v>
                </c:pt>
                <c:pt idx="11">
                  <c:v>3540.4999999999995</c:v>
                </c:pt>
                <c:pt idx="12">
                  <c:v>4370.8</c:v>
                </c:pt>
                <c:pt idx="13">
                  <c:v>4917.7</c:v>
                </c:pt>
                <c:pt idx="14">
                  <c:v>4574.2000000000007</c:v>
                </c:pt>
                <c:pt idx="15">
                  <c:v>4035.2999999999993</c:v>
                </c:pt>
                <c:pt idx="16">
                  <c:v>3545.2000000000003</c:v>
                </c:pt>
                <c:pt idx="17">
                  <c:v>3419.7</c:v>
                </c:pt>
                <c:pt idx="18">
                  <c:v>3290.5</c:v>
                </c:pt>
                <c:pt idx="19">
                  <c:v>2502.9000000000005</c:v>
                </c:pt>
                <c:pt idx="20">
                  <c:v>2147.5</c:v>
                </c:pt>
                <c:pt idx="21">
                  <c:v>1895.3999999999996</c:v>
                </c:pt>
                <c:pt idx="22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D2-48AC-82EC-D527AEC0185B}"/>
            </c:ext>
          </c:extLst>
        </c:ser>
        <c:ser>
          <c:idx val="5"/>
          <c:order val="3"/>
          <c:tx>
            <c:v>Total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'1.DBase'!$Z$4:$Z$26</c:f>
              <c:strCache>
                <c:ptCount val="2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</c:strCache>
            </c:strRef>
          </c:cat>
          <c:val>
            <c:numRef>
              <c:f>'1.DBase'!$AT$4:$AT$26</c:f>
              <c:numCache>
                <c:formatCode>0.00</c:formatCode>
                <c:ptCount val="23"/>
                <c:pt idx="0">
                  <c:v>17090.900000000001</c:v>
                </c:pt>
                <c:pt idx="1">
                  <c:v>17549.899999999998</c:v>
                </c:pt>
                <c:pt idx="2">
                  <c:v>16887.600000000002</c:v>
                </c:pt>
                <c:pt idx="3">
                  <c:v>15631.9</c:v>
                </c:pt>
                <c:pt idx="4">
                  <c:v>15352.300000000003</c:v>
                </c:pt>
                <c:pt idx="5">
                  <c:v>15160.699999999997</c:v>
                </c:pt>
                <c:pt idx="6">
                  <c:v>14599.3</c:v>
                </c:pt>
                <c:pt idx="7">
                  <c:v>14123.699999999999</c:v>
                </c:pt>
                <c:pt idx="8">
                  <c:v>14001.400000000001</c:v>
                </c:pt>
                <c:pt idx="9">
                  <c:v>14095.3</c:v>
                </c:pt>
                <c:pt idx="10">
                  <c:v>11816.8</c:v>
                </c:pt>
                <c:pt idx="11">
                  <c:v>14338.2</c:v>
                </c:pt>
                <c:pt idx="12">
                  <c:v>15667.2</c:v>
                </c:pt>
                <c:pt idx="13">
                  <c:v>15760.099999999999</c:v>
                </c:pt>
                <c:pt idx="14">
                  <c:v>14194.2</c:v>
                </c:pt>
                <c:pt idx="15">
                  <c:v>13101.2</c:v>
                </c:pt>
                <c:pt idx="16">
                  <c:v>11837.2</c:v>
                </c:pt>
                <c:pt idx="17">
                  <c:v>11705.7</c:v>
                </c:pt>
                <c:pt idx="18">
                  <c:v>11642.2</c:v>
                </c:pt>
                <c:pt idx="19">
                  <c:v>9480.9000000000015</c:v>
                </c:pt>
                <c:pt idx="20">
                  <c:v>8237.5</c:v>
                </c:pt>
                <c:pt idx="21">
                  <c:v>7475.7000000000007</c:v>
                </c:pt>
                <c:pt idx="22">
                  <c:v>6464.5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D2-48AC-82EC-D527AEC01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197872"/>
        <c:axId val="902197216"/>
      </c:lineChart>
      <c:catAx>
        <c:axId val="9021978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02197216"/>
        <c:crosses val="autoZero"/>
        <c:auto val="1"/>
        <c:lblAlgn val="ctr"/>
        <c:lblOffset val="100"/>
        <c:noMultiLvlLbl val="0"/>
      </c:catAx>
      <c:valAx>
        <c:axId val="902197216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02197872"/>
        <c:crosses val="max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'1.DBaseStartFrom90s (2)'!$Z$3:$Z$25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'1.DBaseStartFrom90s (2)'!$AA$3:$AA$25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7-45E0-9955-C50A1ACB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215343"/>
        <c:axId val="1611247375"/>
      </c:scatterChart>
      <c:valAx>
        <c:axId val="1611215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1247375"/>
        <c:crosses val="autoZero"/>
        <c:crossBetween val="midCat"/>
      </c:valAx>
      <c:valAx>
        <c:axId val="161124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1215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6</xdr:row>
      <xdr:rowOff>47625</xdr:rowOff>
    </xdr:from>
    <xdr:to>
      <xdr:col>46</xdr:col>
      <xdr:colOff>342899</xdr:colOff>
      <xdr:row>44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638174</xdr:colOff>
      <xdr:row>7</xdr:row>
      <xdr:rowOff>57149</xdr:rowOff>
    </xdr:from>
    <xdr:to>
      <xdr:col>24</xdr:col>
      <xdr:colOff>323850</xdr:colOff>
      <xdr:row>32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21</xdr:row>
      <xdr:rowOff>4762</xdr:rowOff>
    </xdr:from>
    <xdr:to>
      <xdr:col>18</xdr:col>
      <xdr:colOff>476250</xdr:colOff>
      <xdr:row>37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394A52-DD8E-405B-AFEC-F73A6F46A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G_M3i2XVKm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U403"/>
  <sheetViews>
    <sheetView workbookViewId="0">
      <selection sqref="A1:W279"/>
    </sheetView>
  </sheetViews>
  <sheetFormatPr defaultRowHeight="15"/>
  <cols>
    <col min="2" max="2" width="8.7109375" bestFit="1" customWidth="1"/>
    <col min="3" max="3" width="4" bestFit="1" customWidth="1"/>
    <col min="4" max="4" width="10" bestFit="1" customWidth="1"/>
    <col min="5" max="5" width="8.42578125" bestFit="1" customWidth="1"/>
    <col min="6" max="9" width="6.42578125" customWidth="1"/>
    <col min="10" max="10" width="1.7109375" customWidth="1"/>
    <col min="11" max="11" width="11.28515625" bestFit="1" customWidth="1"/>
    <col min="12" max="12" width="10.140625" bestFit="1" customWidth="1"/>
    <col min="13" max="13" width="7.7109375" bestFit="1" customWidth="1"/>
    <col min="14" max="14" width="9.28515625" bestFit="1" customWidth="1"/>
    <col min="15" max="15" width="7.5703125" bestFit="1" customWidth="1"/>
    <col min="16" max="16" width="6.42578125" customWidth="1"/>
    <col min="17" max="17" width="1.7109375" style="39" customWidth="1"/>
    <col min="18" max="22" width="6.42578125" customWidth="1"/>
    <col min="23" max="23" width="7.140625" bestFit="1" customWidth="1"/>
    <col min="25" max="25" width="19.7109375" customWidth="1"/>
    <col min="26" max="26" width="6.42578125" customWidth="1"/>
    <col min="27" max="27" width="8.42578125" bestFit="1" customWidth="1"/>
    <col min="28" max="32" width="7.7109375" customWidth="1"/>
    <col min="33" max="33" width="1.7109375" customWidth="1"/>
    <col min="34" max="39" width="7.7109375" customWidth="1"/>
    <col min="40" max="40" width="1.5703125" customWidth="1"/>
    <col min="41" max="45" width="7.7109375" customWidth="1"/>
    <col min="46" max="46" width="9" customWidth="1"/>
  </cols>
  <sheetData>
    <row r="1" spans="1:47" ht="12.75" customHeight="1" thickBot="1">
      <c r="D1" s="91" t="s">
        <v>20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t="s">
        <v>311</v>
      </c>
    </row>
    <row r="2" spans="1:47" ht="12.75" customHeight="1" thickBot="1">
      <c r="D2" s="86" t="s">
        <v>21</v>
      </c>
      <c r="E2" s="87"/>
      <c r="F2" s="88"/>
      <c r="G2" s="88"/>
      <c r="H2" s="88"/>
      <c r="I2" s="89"/>
      <c r="J2" s="27"/>
      <c r="K2" s="90" t="s">
        <v>22</v>
      </c>
      <c r="L2" s="88"/>
      <c r="M2" s="88"/>
      <c r="N2" s="88"/>
      <c r="O2" s="88"/>
      <c r="P2" s="89"/>
      <c r="Q2" s="33"/>
      <c r="R2" s="86" t="s">
        <v>23</v>
      </c>
      <c r="S2" s="88"/>
      <c r="T2" s="88"/>
      <c r="U2" s="88"/>
      <c r="V2" s="88"/>
      <c r="W2" s="89"/>
      <c r="AO2" t="s">
        <v>310</v>
      </c>
    </row>
    <row r="3" spans="1:47" ht="12.75" customHeight="1" thickBot="1">
      <c r="B3" s="44" t="s">
        <v>1</v>
      </c>
      <c r="C3" s="45"/>
      <c r="D3" s="58" t="s">
        <v>2</v>
      </c>
      <c r="E3" s="59" t="s">
        <v>3</v>
      </c>
      <c r="F3" s="49" t="s">
        <v>17</v>
      </c>
      <c r="G3" s="50" t="s">
        <v>4</v>
      </c>
      <c r="H3" s="51" t="s">
        <v>18</v>
      </c>
      <c r="I3" s="51" t="s">
        <v>0</v>
      </c>
      <c r="J3" s="28"/>
      <c r="K3" s="10" t="s">
        <v>2</v>
      </c>
      <c r="L3" s="8" t="s">
        <v>3</v>
      </c>
      <c r="M3" s="10" t="s">
        <v>312</v>
      </c>
      <c r="N3" s="8" t="s">
        <v>313</v>
      </c>
      <c r="O3" s="10" t="s">
        <v>18</v>
      </c>
      <c r="P3" s="10" t="s">
        <v>0</v>
      </c>
      <c r="Q3" s="34"/>
      <c r="R3" s="10" t="s">
        <v>2</v>
      </c>
      <c r="S3" s="9" t="s">
        <v>3</v>
      </c>
      <c r="T3" s="8" t="s">
        <v>17</v>
      </c>
      <c r="U3" s="10" t="s">
        <v>4</v>
      </c>
      <c r="V3" s="8" t="s">
        <v>18</v>
      </c>
      <c r="W3" s="10" t="s">
        <v>0</v>
      </c>
      <c r="Y3" t="s">
        <v>19</v>
      </c>
      <c r="Z3" s="12" t="s">
        <v>1</v>
      </c>
      <c r="AA3" s="10" t="s">
        <v>2</v>
      </c>
      <c r="AB3" s="8" t="s">
        <v>3</v>
      </c>
      <c r="AC3" s="10" t="s">
        <v>17</v>
      </c>
      <c r="AD3" s="8" t="s">
        <v>4</v>
      </c>
      <c r="AE3" s="10" t="s">
        <v>18</v>
      </c>
      <c r="AF3" s="9" t="s">
        <v>0</v>
      </c>
      <c r="AG3" s="25"/>
      <c r="AH3" s="10" t="s">
        <v>2</v>
      </c>
      <c r="AI3" s="8" t="s">
        <v>3</v>
      </c>
      <c r="AJ3" s="10" t="s">
        <v>17</v>
      </c>
      <c r="AK3" s="8" t="s">
        <v>4</v>
      </c>
      <c r="AL3" s="10" t="s">
        <v>18</v>
      </c>
      <c r="AM3" s="9" t="s">
        <v>0</v>
      </c>
      <c r="AO3" s="17" t="s">
        <v>2</v>
      </c>
      <c r="AP3" s="10" t="s">
        <v>3</v>
      </c>
      <c r="AQ3" s="8" t="s">
        <v>17</v>
      </c>
      <c r="AR3" s="10" t="s">
        <v>4</v>
      </c>
      <c r="AS3" s="8" t="s">
        <v>18</v>
      </c>
      <c r="AT3" s="10" t="s">
        <v>0</v>
      </c>
    </row>
    <row r="4" spans="1:47" ht="12.75" customHeight="1" thickBot="1">
      <c r="A4" t="str">
        <f>LEFT(B4,4)</f>
        <v>2019</v>
      </c>
      <c r="B4" s="46" t="s">
        <v>25</v>
      </c>
      <c r="C4" s="45">
        <v>276</v>
      </c>
      <c r="D4" s="60">
        <v>468.9</v>
      </c>
      <c r="E4" s="61">
        <v>148</v>
      </c>
      <c r="F4" s="34">
        <v>13.4</v>
      </c>
      <c r="G4" s="34">
        <v>272.89999999999998</v>
      </c>
      <c r="H4" s="34">
        <f>SUM(F4:G4)</f>
        <v>286.29999999999995</v>
      </c>
      <c r="I4" s="34">
        <f>D4+E4+H4</f>
        <v>903.19999999999993</v>
      </c>
      <c r="K4" s="32">
        <v>323.2</v>
      </c>
      <c r="L4" s="32">
        <v>125.4</v>
      </c>
      <c r="M4" s="43">
        <f>(F4/$H4)*$O4</f>
        <v>10.137757596926303</v>
      </c>
      <c r="N4" s="43">
        <f>(G4/$H4)*$O4</f>
        <v>206.46224240307373</v>
      </c>
      <c r="O4" s="32">
        <v>216.6</v>
      </c>
      <c r="P4">
        <f>K4+L4+O4</f>
        <v>665.2</v>
      </c>
      <c r="Q4" s="35"/>
      <c r="R4" s="26">
        <f>D4+K4</f>
        <v>792.09999999999991</v>
      </c>
      <c r="S4" s="26">
        <f>E4+L4</f>
        <v>273.39999999999998</v>
      </c>
      <c r="T4" s="26">
        <f t="shared" ref="T4:U4" si="0">F4+M4</f>
        <v>23.537757596926305</v>
      </c>
      <c r="U4" s="26">
        <f t="shared" si="0"/>
        <v>479.36224240307371</v>
      </c>
      <c r="V4" s="26">
        <f t="shared" ref="V4:W4" si="1">H4+O4</f>
        <v>502.9</v>
      </c>
      <c r="W4" s="26">
        <f t="shared" si="1"/>
        <v>1568.4</v>
      </c>
      <c r="Y4" t="str">
        <f>LEFT(B4,4)</f>
        <v>2019</v>
      </c>
      <c r="Z4" s="40" t="s">
        <v>301</v>
      </c>
      <c r="AA4" s="13">
        <f t="shared" ref="AA4:AF4" ca="1" si="2">SUMIF($A$4:$A$284,$Z4,D$4:D$279)</f>
        <v>4870.7</v>
      </c>
      <c r="AB4" s="13">
        <f t="shared" ca="1" si="2"/>
        <v>1904.1</v>
      </c>
      <c r="AC4" s="13">
        <f t="shared" ca="1" si="2"/>
        <v>164.70000000000002</v>
      </c>
      <c r="AD4" s="13">
        <f t="shared" ca="1" si="2"/>
        <v>2519.4</v>
      </c>
      <c r="AE4" s="13">
        <f t="shared" ca="1" si="2"/>
        <v>2684.1</v>
      </c>
      <c r="AF4" s="13">
        <f t="shared" ca="1" si="2"/>
        <v>9458.9</v>
      </c>
      <c r="AG4" s="1"/>
      <c r="AH4" s="13">
        <f ca="1">SUMIF($A$4:$A$284,$Z4,K$4:K$279)</f>
        <v>3758.5</v>
      </c>
      <c r="AI4" s="13">
        <f ca="1">SUMIF($A$4:$A$284,$Z4,L$4:L$279)</f>
        <v>1472.8000000000002</v>
      </c>
      <c r="AJ4" s="1"/>
      <c r="AK4" s="1"/>
      <c r="AL4" s="13">
        <f ca="1">SUMIF($A$4:$A$284,$Z4,O$4:O$279)</f>
        <v>2400.6999999999998</v>
      </c>
      <c r="AM4" s="13">
        <f ca="1">SUMIF($A$4:$A$284,$Z4,P$4:P$279)</f>
        <v>7632</v>
      </c>
      <c r="AN4" s="1"/>
      <c r="AO4" s="1">
        <f ca="1">AA4+AH4</f>
        <v>8629.2000000000007</v>
      </c>
      <c r="AP4" s="1">
        <f ca="1">AB4+AI4</f>
        <v>3376.9</v>
      </c>
      <c r="AQ4" s="1"/>
      <c r="AR4" s="1"/>
      <c r="AS4" s="1">
        <f ca="1">AE4+AL4</f>
        <v>5084.7999999999993</v>
      </c>
      <c r="AT4" s="1">
        <f ca="1">AF4+AM4</f>
        <v>17090.900000000001</v>
      </c>
    </row>
    <row r="5" spans="1:47" ht="12.75" customHeight="1" thickBot="1">
      <c r="A5" t="str">
        <f t="shared" ref="A5:A68" si="3">LEFT(B5,4)</f>
        <v>2019</v>
      </c>
      <c r="B5" s="46" t="s">
        <v>26</v>
      </c>
      <c r="C5" s="45">
        <f>C4-1</f>
        <v>275</v>
      </c>
      <c r="D5" s="60">
        <v>422.8</v>
      </c>
      <c r="E5" s="61">
        <v>152.5</v>
      </c>
      <c r="F5" s="34">
        <v>17.2</v>
      </c>
      <c r="G5" s="34">
        <v>239.8</v>
      </c>
      <c r="H5" s="34">
        <f t="shared" ref="H5:H68" si="4">SUM(F5:G5)</f>
        <v>257</v>
      </c>
      <c r="I5" s="34">
        <f t="shared" ref="I5:I68" si="5">D5+E5+H5</f>
        <v>832.3</v>
      </c>
      <c r="K5" s="32">
        <v>293.3</v>
      </c>
      <c r="L5" s="32">
        <v>123.7</v>
      </c>
      <c r="M5" s="43">
        <f t="shared" ref="M5:M68" si="6">(F5/$H5)*$O5</f>
        <v>12.247470817120622</v>
      </c>
      <c r="N5" s="43">
        <f t="shared" ref="N5:N68" si="7">(G5/$H5)*$O5</f>
        <v>170.75252918287939</v>
      </c>
      <c r="O5" s="32">
        <v>183</v>
      </c>
      <c r="P5">
        <f t="shared" ref="P5:P68" si="8">K5+L5+O5</f>
        <v>600</v>
      </c>
      <c r="Q5" s="36"/>
      <c r="R5" s="26">
        <f t="shared" ref="R5:R68" si="9">D5+K5</f>
        <v>716.1</v>
      </c>
      <c r="S5" s="26">
        <f t="shared" ref="S5:S68" si="10">E5+L5</f>
        <v>276.2</v>
      </c>
      <c r="T5" s="26">
        <f t="shared" ref="T5:T68" si="11">F5+M5</f>
        <v>29.447470817120621</v>
      </c>
      <c r="U5" s="26">
        <f t="shared" ref="U5:U68" si="12">G5+N5</f>
        <v>410.55252918287943</v>
      </c>
      <c r="V5" s="26">
        <f t="shared" ref="V5:V68" si="13">H5+O5</f>
        <v>440</v>
      </c>
      <c r="W5" s="26">
        <f t="shared" ref="W5:W68" si="14">I5+P5</f>
        <v>1432.3</v>
      </c>
      <c r="Y5" t="str">
        <f t="shared" ref="Y5:Y26" si="15">LEFT(B5,4)</f>
        <v>2019</v>
      </c>
      <c r="Z5" s="40" t="s">
        <v>302</v>
      </c>
      <c r="AA5" s="13">
        <f t="shared" ref="AA5:AC11" ca="1" si="16">SUMIF($A$4:$A$284,$Z5,D$4:D$279)</f>
        <v>4870.7</v>
      </c>
      <c r="AB5" s="13">
        <f t="shared" ca="1" si="16"/>
        <v>1904.1</v>
      </c>
      <c r="AC5" s="13">
        <f t="shared" ca="1" si="16"/>
        <v>164.70000000000002</v>
      </c>
      <c r="AD5" s="13">
        <f t="shared" ref="AD5:AD11" ca="1" si="17">SUMIF($A$4:$A$284,$Z5,G$4:G$279)</f>
        <v>2519.4</v>
      </c>
      <c r="AE5" s="13">
        <f t="shared" ref="AE5:AE11" ca="1" si="18">SUMIF($A$4:$A$284,$Z5,H$4:H$279)</f>
        <v>2684.1</v>
      </c>
      <c r="AF5" s="13">
        <f t="shared" ref="AF5:AF11" ca="1" si="19">SUMIF($A$4:$A$284,$Z5,I$4:I$279)</f>
        <v>9458.9</v>
      </c>
      <c r="AG5" s="1"/>
      <c r="AH5" s="13">
        <f t="shared" ref="AH5:AH26" ca="1" si="20">SUMIF($A$4:$A$284,$Z5,K$4:K$279)</f>
        <v>4097.3999999999996</v>
      </c>
      <c r="AI5" s="13">
        <f t="shared" ref="AI5:AI26" ca="1" si="21">SUMIF($A$4:$A$284,$Z5,L$4:L$279)</f>
        <v>1522.9000000000003</v>
      </c>
      <c r="AJ5" s="1"/>
      <c r="AK5" s="1"/>
      <c r="AL5" s="13">
        <f t="shared" ref="AL5:AL11" ca="1" si="22">SUMIF($A$4:$A$284,$Z5,O$4:O$279)</f>
        <v>2470.6999999999998</v>
      </c>
      <c r="AM5" s="13">
        <f t="shared" ref="AM5:AM11" ca="1" si="23">SUMIF($A$4:$A$284,$Z5,P$4:P$279)</f>
        <v>8090.9999999999991</v>
      </c>
      <c r="AN5" s="1"/>
      <c r="AO5" s="1">
        <f t="shared" ref="AO5:AP26" ca="1" si="24">AA5+AH5</f>
        <v>8968.0999999999985</v>
      </c>
      <c r="AP5" s="1">
        <f t="shared" ca="1" si="24"/>
        <v>3427</v>
      </c>
      <c r="AQ5" s="1"/>
      <c r="AR5" s="1"/>
      <c r="AS5" s="1">
        <f t="shared" ref="AS5:AT11" ca="1" si="25">AE5+AL5</f>
        <v>5154.7999999999993</v>
      </c>
      <c r="AT5" s="1">
        <f t="shared" ca="1" si="25"/>
        <v>17549.899999999998</v>
      </c>
    </row>
    <row r="6" spans="1:47" ht="12.75" customHeight="1" thickBot="1">
      <c r="A6" t="str">
        <f t="shared" si="3"/>
        <v>2019</v>
      </c>
      <c r="B6" s="46" t="s">
        <v>27</v>
      </c>
      <c r="C6" s="45">
        <f t="shared" ref="C6:C69" si="26">C5-1</f>
        <v>274</v>
      </c>
      <c r="D6" s="60">
        <v>485.8</v>
      </c>
      <c r="E6" s="61">
        <v>173.8</v>
      </c>
      <c r="F6" s="34">
        <v>18.600000000000001</v>
      </c>
      <c r="G6" s="34">
        <v>274.3</v>
      </c>
      <c r="H6" s="34">
        <f t="shared" si="4"/>
        <v>292.90000000000003</v>
      </c>
      <c r="I6" s="34">
        <f t="shared" si="5"/>
        <v>952.5</v>
      </c>
      <c r="K6" s="32">
        <v>337.1</v>
      </c>
      <c r="L6" s="32">
        <v>131.6</v>
      </c>
      <c r="M6" s="43">
        <f t="shared" si="6"/>
        <v>13.951587572550357</v>
      </c>
      <c r="N6" s="43">
        <f t="shared" si="7"/>
        <v>205.74841242744964</v>
      </c>
      <c r="O6" s="32">
        <v>219.7</v>
      </c>
      <c r="P6">
        <f t="shared" si="8"/>
        <v>688.40000000000009</v>
      </c>
      <c r="Q6" s="37"/>
      <c r="R6" s="26">
        <f t="shared" si="9"/>
        <v>822.90000000000009</v>
      </c>
      <c r="S6" s="26">
        <f t="shared" si="10"/>
        <v>305.39999999999998</v>
      </c>
      <c r="T6" s="26">
        <f t="shared" si="11"/>
        <v>32.551587572550361</v>
      </c>
      <c r="U6" s="26">
        <f t="shared" si="12"/>
        <v>480.04841242744965</v>
      </c>
      <c r="V6" s="26">
        <f t="shared" si="13"/>
        <v>512.6</v>
      </c>
      <c r="W6" s="26">
        <f t="shared" si="14"/>
        <v>1640.9</v>
      </c>
      <c r="Y6" t="str">
        <f t="shared" si="15"/>
        <v>2019</v>
      </c>
      <c r="Z6" s="40" t="s">
        <v>303</v>
      </c>
      <c r="AA6" s="13">
        <f t="shared" ca="1" si="16"/>
        <v>4716.1000000000004</v>
      </c>
      <c r="AB6" s="13">
        <f t="shared" ca="1" si="16"/>
        <v>1899.9</v>
      </c>
      <c r="AC6" s="13">
        <f t="shared" ca="1" si="16"/>
        <v>135.6</v>
      </c>
      <c r="AD6" s="13">
        <f t="shared" ca="1" si="17"/>
        <v>2591.6000000000004</v>
      </c>
      <c r="AE6" s="13">
        <f t="shared" ca="1" si="18"/>
        <v>2727.2000000000003</v>
      </c>
      <c r="AF6" s="13">
        <f t="shared" ca="1" si="19"/>
        <v>9343.2000000000007</v>
      </c>
      <c r="AG6" s="1"/>
      <c r="AH6" s="13">
        <f t="shared" ca="1" si="20"/>
        <v>3863.1000000000004</v>
      </c>
      <c r="AI6" s="13">
        <f t="shared" ca="1" si="21"/>
        <v>1470.5</v>
      </c>
      <c r="AJ6" s="1"/>
      <c r="AK6" s="1"/>
      <c r="AL6" s="13">
        <f t="shared" ca="1" si="22"/>
        <v>2210.8000000000002</v>
      </c>
      <c r="AM6" s="13">
        <f t="shared" ca="1" si="23"/>
        <v>7544.4000000000005</v>
      </c>
      <c r="AN6" s="1"/>
      <c r="AO6" s="1">
        <f t="shared" ca="1" si="24"/>
        <v>8579.2000000000007</v>
      </c>
      <c r="AP6" s="1">
        <f t="shared" ca="1" si="24"/>
        <v>3370.4</v>
      </c>
      <c r="AQ6" s="1"/>
      <c r="AR6" s="1"/>
      <c r="AS6" s="1">
        <f t="shared" ca="1" si="25"/>
        <v>4938</v>
      </c>
      <c r="AT6" s="1">
        <f t="shared" ca="1" si="25"/>
        <v>16887.600000000002</v>
      </c>
    </row>
    <row r="7" spans="1:47" ht="12.75" customHeight="1" thickBot="1">
      <c r="A7" t="str">
        <f t="shared" si="3"/>
        <v>2019</v>
      </c>
      <c r="B7" s="46" t="s">
        <v>28</v>
      </c>
      <c r="C7" s="45">
        <f t="shared" si="26"/>
        <v>273</v>
      </c>
      <c r="D7" s="60">
        <v>414.3</v>
      </c>
      <c r="E7" s="61">
        <v>147</v>
      </c>
      <c r="F7" s="34">
        <v>17</v>
      </c>
      <c r="G7" s="34">
        <v>223</v>
      </c>
      <c r="H7" s="34">
        <f t="shared" si="4"/>
        <v>240</v>
      </c>
      <c r="I7" s="34">
        <f t="shared" si="5"/>
        <v>801.3</v>
      </c>
      <c r="K7" s="32">
        <v>354.9</v>
      </c>
      <c r="L7" s="32">
        <v>123.2</v>
      </c>
      <c r="M7" s="43">
        <f t="shared" si="6"/>
        <v>16.206666666666667</v>
      </c>
      <c r="N7" s="43">
        <f t="shared" si="7"/>
        <v>212.59333333333336</v>
      </c>
      <c r="O7" s="32">
        <v>228.8</v>
      </c>
      <c r="P7">
        <f t="shared" si="8"/>
        <v>706.9</v>
      </c>
      <c r="Q7" s="36"/>
      <c r="R7" s="26">
        <f t="shared" si="9"/>
        <v>769.2</v>
      </c>
      <c r="S7" s="26">
        <f t="shared" si="10"/>
        <v>270.2</v>
      </c>
      <c r="T7" s="26">
        <f t="shared" si="11"/>
        <v>33.206666666666663</v>
      </c>
      <c r="U7" s="26">
        <f t="shared" si="12"/>
        <v>435.59333333333336</v>
      </c>
      <c r="V7" s="26">
        <f t="shared" si="13"/>
        <v>468.8</v>
      </c>
      <c r="W7" s="26">
        <f t="shared" si="14"/>
        <v>1508.1999999999998</v>
      </c>
      <c r="Y7" t="str">
        <f t="shared" si="15"/>
        <v>2019</v>
      </c>
      <c r="Z7" s="40" t="s">
        <v>304</v>
      </c>
      <c r="AA7" s="13">
        <f t="shared" ca="1" si="16"/>
        <v>4544.7999999999993</v>
      </c>
      <c r="AB7" s="13">
        <f t="shared" ca="1" si="16"/>
        <v>1818.6000000000001</v>
      </c>
      <c r="AC7" s="13">
        <f t="shared" ca="1" si="16"/>
        <v>125.79999999999998</v>
      </c>
      <c r="AD7" s="13">
        <f t="shared" ca="1" si="17"/>
        <v>2367.8000000000002</v>
      </c>
      <c r="AE7" s="13">
        <f t="shared" ca="1" si="18"/>
        <v>2493.6000000000004</v>
      </c>
      <c r="AF7" s="13">
        <f t="shared" ca="1" si="19"/>
        <v>8857</v>
      </c>
      <c r="AG7" s="1"/>
      <c r="AH7" s="13">
        <f t="shared" ca="1" si="20"/>
        <v>3442.4</v>
      </c>
      <c r="AI7" s="13">
        <f t="shared" ca="1" si="21"/>
        <v>1529.4</v>
      </c>
      <c r="AJ7" s="1"/>
      <c r="AK7" s="1"/>
      <c r="AL7" s="13">
        <f t="shared" ca="1" si="22"/>
        <v>1803.1000000000001</v>
      </c>
      <c r="AM7" s="13">
        <f t="shared" ca="1" si="23"/>
        <v>6774.9</v>
      </c>
      <c r="AN7" s="1"/>
      <c r="AO7" s="1">
        <f t="shared" ca="1" si="24"/>
        <v>7987.1999999999989</v>
      </c>
      <c r="AP7" s="1">
        <f t="shared" ca="1" si="24"/>
        <v>3348</v>
      </c>
      <c r="AQ7" s="1"/>
      <c r="AR7" s="1"/>
      <c r="AS7" s="1">
        <f t="shared" ca="1" si="25"/>
        <v>4296.7000000000007</v>
      </c>
      <c r="AT7" s="1">
        <f t="shared" ca="1" si="25"/>
        <v>15631.9</v>
      </c>
    </row>
    <row r="8" spans="1:47" ht="12.75" customHeight="1" thickBot="1">
      <c r="A8" t="str">
        <f t="shared" si="3"/>
        <v>2019</v>
      </c>
      <c r="B8" s="46" t="s">
        <v>29</v>
      </c>
      <c r="C8" s="45">
        <f t="shared" si="26"/>
        <v>272</v>
      </c>
      <c r="D8" s="60">
        <v>420.6</v>
      </c>
      <c r="E8" s="61">
        <v>162.5</v>
      </c>
      <c r="F8" s="34">
        <v>20.100000000000001</v>
      </c>
      <c r="G8" s="34">
        <v>223.5</v>
      </c>
      <c r="H8" s="34">
        <f t="shared" si="4"/>
        <v>243.6</v>
      </c>
      <c r="I8" s="34">
        <f t="shared" si="5"/>
        <v>826.7</v>
      </c>
      <c r="K8" s="32">
        <v>322.8</v>
      </c>
      <c r="L8" s="32">
        <v>125</v>
      </c>
      <c r="M8" s="43">
        <f t="shared" si="6"/>
        <v>17.839162561576355</v>
      </c>
      <c r="N8" s="43">
        <f t="shared" si="7"/>
        <v>198.36083743842363</v>
      </c>
      <c r="O8" s="32">
        <v>216.2</v>
      </c>
      <c r="P8">
        <f t="shared" si="8"/>
        <v>664</v>
      </c>
      <c r="Q8" s="36"/>
      <c r="R8" s="26">
        <f t="shared" si="9"/>
        <v>743.40000000000009</v>
      </c>
      <c r="S8" s="26">
        <f t="shared" si="10"/>
        <v>287.5</v>
      </c>
      <c r="T8" s="26">
        <f t="shared" si="11"/>
        <v>37.939162561576353</v>
      </c>
      <c r="U8" s="26">
        <f t="shared" si="12"/>
        <v>421.86083743842363</v>
      </c>
      <c r="V8" s="26">
        <f t="shared" si="13"/>
        <v>459.79999999999995</v>
      </c>
      <c r="W8" s="26">
        <f t="shared" si="14"/>
        <v>1490.7</v>
      </c>
      <c r="Y8" t="str">
        <f t="shared" si="15"/>
        <v>2019</v>
      </c>
      <c r="Z8" s="40" t="s">
        <v>305</v>
      </c>
      <c r="AA8" s="13">
        <f t="shared" ca="1" si="16"/>
        <v>4159.3</v>
      </c>
      <c r="AB8" s="13">
        <f t="shared" ca="1" si="16"/>
        <v>1656.6000000000001</v>
      </c>
      <c r="AC8" s="13">
        <f t="shared" ca="1" si="16"/>
        <v>120.2</v>
      </c>
      <c r="AD8" s="13">
        <f t="shared" ca="1" si="17"/>
        <v>2224.1</v>
      </c>
      <c r="AE8" s="13">
        <f t="shared" ca="1" si="18"/>
        <v>2344.3000000000002</v>
      </c>
      <c r="AF8" s="13">
        <f t="shared" ca="1" si="19"/>
        <v>8160.2000000000007</v>
      </c>
      <c r="AG8" s="1"/>
      <c r="AH8" s="13">
        <f t="shared" ca="1" si="20"/>
        <v>3625.3999999999996</v>
      </c>
      <c r="AI8" s="13">
        <f t="shared" ca="1" si="21"/>
        <v>1525.5</v>
      </c>
      <c r="AJ8" s="1"/>
      <c r="AK8" s="1"/>
      <c r="AL8" s="13">
        <f t="shared" ca="1" si="22"/>
        <v>2041.2000000000003</v>
      </c>
      <c r="AM8" s="13">
        <f t="shared" ca="1" si="23"/>
        <v>7192.1000000000022</v>
      </c>
      <c r="AN8" s="1"/>
      <c r="AO8" s="1">
        <f t="shared" ca="1" si="24"/>
        <v>7784.7</v>
      </c>
      <c r="AP8" s="1">
        <f t="shared" ca="1" si="24"/>
        <v>3182.1000000000004</v>
      </c>
      <c r="AQ8" s="1"/>
      <c r="AR8" s="1"/>
      <c r="AS8" s="1">
        <f t="shared" ca="1" si="25"/>
        <v>4385.5</v>
      </c>
      <c r="AT8" s="1">
        <f t="shared" ca="1" si="25"/>
        <v>15352.300000000003</v>
      </c>
    </row>
    <row r="9" spans="1:47" ht="12.75" customHeight="1" thickBot="1">
      <c r="A9" t="str">
        <f t="shared" si="3"/>
        <v>2019</v>
      </c>
      <c r="B9" s="46" t="s">
        <v>30</v>
      </c>
      <c r="C9" s="45">
        <f t="shared" si="26"/>
        <v>271</v>
      </c>
      <c r="D9" s="60">
        <v>438.2</v>
      </c>
      <c r="E9" s="61">
        <v>168</v>
      </c>
      <c r="F9" s="34">
        <v>16.5</v>
      </c>
      <c r="G9" s="34">
        <v>210.9</v>
      </c>
      <c r="H9" s="34">
        <f t="shared" si="4"/>
        <v>227.4</v>
      </c>
      <c r="I9" s="34">
        <f t="shared" si="5"/>
        <v>833.6</v>
      </c>
      <c r="K9" s="32">
        <v>313.39999999999998</v>
      </c>
      <c r="L9" s="32">
        <v>111.7</v>
      </c>
      <c r="M9" s="43">
        <f t="shared" si="6"/>
        <v>14.279683377308707</v>
      </c>
      <c r="N9" s="43">
        <f t="shared" si="7"/>
        <v>182.5203166226913</v>
      </c>
      <c r="O9" s="32">
        <v>196.8</v>
      </c>
      <c r="P9">
        <f t="shared" si="8"/>
        <v>621.9</v>
      </c>
      <c r="Q9" s="36"/>
      <c r="R9" s="26">
        <f t="shared" si="9"/>
        <v>751.59999999999991</v>
      </c>
      <c r="S9" s="26">
        <f t="shared" si="10"/>
        <v>279.7</v>
      </c>
      <c r="T9" s="26">
        <f t="shared" si="11"/>
        <v>30.779683377308707</v>
      </c>
      <c r="U9" s="26">
        <f t="shared" si="12"/>
        <v>393.4203166226913</v>
      </c>
      <c r="V9" s="26">
        <f t="shared" si="13"/>
        <v>424.20000000000005</v>
      </c>
      <c r="W9" s="26">
        <f t="shared" si="14"/>
        <v>1455.5</v>
      </c>
      <c r="Y9" t="str">
        <f t="shared" si="15"/>
        <v>2019</v>
      </c>
      <c r="Z9" s="40" t="s">
        <v>306</v>
      </c>
      <c r="AA9" s="13">
        <f t="shared" ca="1" si="16"/>
        <v>4269.8</v>
      </c>
      <c r="AB9" s="13">
        <f t="shared" ca="1" si="16"/>
        <v>1931.9</v>
      </c>
      <c r="AC9" s="13">
        <f t="shared" ca="1" si="16"/>
        <v>160.1</v>
      </c>
      <c r="AD9" s="13">
        <f t="shared" ca="1" si="17"/>
        <v>1978.1000000000001</v>
      </c>
      <c r="AE9" s="13">
        <f t="shared" ca="1" si="18"/>
        <v>2138.2000000000003</v>
      </c>
      <c r="AF9" s="13">
        <f t="shared" ca="1" si="19"/>
        <v>8339.8999999999978</v>
      </c>
      <c r="AG9" s="1"/>
      <c r="AH9" s="13">
        <f t="shared" ca="1" si="20"/>
        <v>3517.4999999999995</v>
      </c>
      <c r="AI9" s="13">
        <f t="shared" ca="1" si="21"/>
        <v>1604.4</v>
      </c>
      <c r="AJ9" s="1"/>
      <c r="AK9" s="1"/>
      <c r="AL9" s="13">
        <f t="shared" ca="1" si="22"/>
        <v>1698.9</v>
      </c>
      <c r="AM9" s="13">
        <f t="shared" ca="1" si="23"/>
        <v>6820.7999999999993</v>
      </c>
      <c r="AN9" s="1"/>
      <c r="AO9" s="1">
        <f t="shared" ca="1" si="24"/>
        <v>7787.2999999999993</v>
      </c>
      <c r="AP9" s="1">
        <f t="shared" ca="1" si="24"/>
        <v>3536.3</v>
      </c>
      <c r="AQ9" s="1"/>
      <c r="AR9" s="1"/>
      <c r="AS9" s="1">
        <f t="shared" ca="1" si="25"/>
        <v>3837.1000000000004</v>
      </c>
      <c r="AT9" s="1">
        <f t="shared" ca="1" si="25"/>
        <v>15160.699999999997</v>
      </c>
    </row>
    <row r="10" spans="1:47" ht="12.75" customHeight="1" thickBot="1">
      <c r="A10" t="str">
        <f t="shared" si="3"/>
        <v>2019</v>
      </c>
      <c r="B10" s="46" t="s">
        <v>31</v>
      </c>
      <c r="C10" s="45">
        <f t="shared" si="26"/>
        <v>270</v>
      </c>
      <c r="D10" s="60">
        <v>383</v>
      </c>
      <c r="E10" s="61">
        <v>147.6</v>
      </c>
      <c r="F10" s="34">
        <v>10.4</v>
      </c>
      <c r="G10" s="34">
        <v>182.2</v>
      </c>
      <c r="H10" s="34">
        <f t="shared" si="4"/>
        <v>192.6</v>
      </c>
      <c r="I10" s="34">
        <f t="shared" si="5"/>
        <v>723.2</v>
      </c>
      <c r="K10" s="32">
        <v>331.6</v>
      </c>
      <c r="L10" s="32">
        <v>133.80000000000001</v>
      </c>
      <c r="M10" s="43">
        <f t="shared" si="6"/>
        <v>11.431360332294911</v>
      </c>
      <c r="N10" s="43">
        <f t="shared" si="7"/>
        <v>200.26863966770506</v>
      </c>
      <c r="O10" s="32">
        <v>211.7</v>
      </c>
      <c r="P10">
        <f t="shared" si="8"/>
        <v>677.1</v>
      </c>
      <c r="Q10" s="36"/>
      <c r="R10" s="26">
        <f t="shared" si="9"/>
        <v>714.6</v>
      </c>
      <c r="S10" s="26">
        <f t="shared" si="10"/>
        <v>281.39999999999998</v>
      </c>
      <c r="T10" s="26">
        <f t="shared" si="11"/>
        <v>21.831360332294913</v>
      </c>
      <c r="U10" s="26">
        <f t="shared" si="12"/>
        <v>382.46863966770502</v>
      </c>
      <c r="V10" s="26">
        <f t="shared" si="13"/>
        <v>404.29999999999995</v>
      </c>
      <c r="W10" s="26">
        <f t="shared" si="14"/>
        <v>1400.3000000000002</v>
      </c>
      <c r="Y10" t="str">
        <f t="shared" si="15"/>
        <v>2019</v>
      </c>
      <c r="Z10" s="40" t="s">
        <v>307</v>
      </c>
      <c r="AA10" s="13">
        <f t="shared" ca="1" si="16"/>
        <v>3976.5000000000005</v>
      </c>
      <c r="AB10" s="13">
        <f t="shared" ca="1" si="16"/>
        <v>1921.2</v>
      </c>
      <c r="AC10" s="13">
        <f t="shared" ca="1" si="16"/>
        <v>134</v>
      </c>
      <c r="AD10" s="13">
        <f t="shared" ca="1" si="17"/>
        <v>1836.8999999999999</v>
      </c>
      <c r="AE10" s="13">
        <f t="shared" ca="1" si="18"/>
        <v>1970.8999999999999</v>
      </c>
      <c r="AF10" s="13">
        <f t="shared" ca="1" si="19"/>
        <v>7868.6</v>
      </c>
      <c r="AG10" s="1"/>
      <c r="AH10" s="13">
        <f t="shared" ca="1" si="20"/>
        <v>3455.1000000000004</v>
      </c>
      <c r="AI10" s="13">
        <f t="shared" ca="1" si="21"/>
        <v>1705.1</v>
      </c>
      <c r="AJ10" s="1"/>
      <c r="AK10" s="1"/>
      <c r="AL10" s="13">
        <f t="shared" ca="1" si="22"/>
        <v>1570.4999999999998</v>
      </c>
      <c r="AM10" s="13">
        <f t="shared" ca="1" si="23"/>
        <v>6730.7</v>
      </c>
      <c r="AN10" s="1"/>
      <c r="AO10" s="1">
        <f t="shared" ca="1" si="24"/>
        <v>7431.6</v>
      </c>
      <c r="AP10" s="1">
        <f t="shared" ca="1" si="24"/>
        <v>3626.3</v>
      </c>
      <c r="AQ10" s="1"/>
      <c r="AR10" s="1"/>
      <c r="AS10" s="1">
        <f t="shared" ca="1" si="25"/>
        <v>3541.3999999999996</v>
      </c>
      <c r="AT10" s="1">
        <f t="shared" ca="1" si="25"/>
        <v>14599.3</v>
      </c>
    </row>
    <row r="11" spans="1:47" ht="12.75" customHeight="1" thickBot="1">
      <c r="A11" t="str">
        <f t="shared" si="3"/>
        <v>2019</v>
      </c>
      <c r="B11" s="46" t="s">
        <v>32</v>
      </c>
      <c r="C11" s="45">
        <f t="shared" si="26"/>
        <v>269</v>
      </c>
      <c r="D11" s="60">
        <v>405.6</v>
      </c>
      <c r="E11" s="61">
        <v>168.7</v>
      </c>
      <c r="F11" s="34">
        <v>11.8</v>
      </c>
      <c r="G11" s="34">
        <v>182.8</v>
      </c>
      <c r="H11" s="34">
        <f t="shared" si="4"/>
        <v>194.60000000000002</v>
      </c>
      <c r="I11" s="34">
        <f t="shared" si="5"/>
        <v>768.9</v>
      </c>
      <c r="K11" s="32">
        <v>290.60000000000002</v>
      </c>
      <c r="L11" s="32">
        <v>120.6</v>
      </c>
      <c r="M11" s="43">
        <f t="shared" si="6"/>
        <v>9.8535457348406972</v>
      </c>
      <c r="N11" s="43">
        <f t="shared" si="7"/>
        <v>152.64645426515929</v>
      </c>
      <c r="O11" s="32">
        <v>162.5</v>
      </c>
      <c r="P11">
        <f t="shared" si="8"/>
        <v>573.70000000000005</v>
      </c>
      <c r="Q11" s="37"/>
      <c r="R11" s="26">
        <f t="shared" si="9"/>
        <v>696.2</v>
      </c>
      <c r="S11" s="26">
        <f t="shared" si="10"/>
        <v>289.29999999999995</v>
      </c>
      <c r="T11" s="26">
        <f t="shared" si="11"/>
        <v>21.653545734840698</v>
      </c>
      <c r="U11" s="26">
        <f t="shared" si="12"/>
        <v>335.44645426515933</v>
      </c>
      <c r="V11" s="26">
        <f t="shared" si="13"/>
        <v>357.1</v>
      </c>
      <c r="W11" s="26">
        <f t="shared" si="14"/>
        <v>1342.6</v>
      </c>
      <c r="Y11" t="str">
        <f t="shared" si="15"/>
        <v>2019</v>
      </c>
      <c r="Z11" s="40" t="s">
        <v>308</v>
      </c>
      <c r="AA11" s="13">
        <f t="shared" ca="1" si="16"/>
        <v>4092.9</v>
      </c>
      <c r="AB11" s="13">
        <f t="shared" ca="1" si="16"/>
        <v>2042.9</v>
      </c>
      <c r="AC11" s="13">
        <f t="shared" ca="1" si="16"/>
        <v>117.3</v>
      </c>
      <c r="AD11" s="13">
        <f t="shared" ca="1" si="17"/>
        <v>1825</v>
      </c>
      <c r="AE11" s="13">
        <f t="shared" ca="1" si="18"/>
        <v>1942.3</v>
      </c>
      <c r="AF11" s="13">
        <f t="shared" ca="1" si="19"/>
        <v>8078.0999999999995</v>
      </c>
      <c r="AG11" s="1"/>
      <c r="AH11" s="13">
        <f t="shared" ca="1" si="20"/>
        <v>3062.2</v>
      </c>
      <c r="AI11" s="13">
        <f t="shared" ca="1" si="21"/>
        <v>1540.1999999999998</v>
      </c>
      <c r="AJ11" s="1"/>
      <c r="AK11" s="1"/>
      <c r="AL11" s="13">
        <f t="shared" ca="1" si="22"/>
        <v>1443.2</v>
      </c>
      <c r="AM11" s="13">
        <f t="shared" ca="1" si="23"/>
        <v>6045.5999999999995</v>
      </c>
      <c r="AN11" s="1"/>
      <c r="AO11" s="1">
        <f t="shared" ca="1" si="24"/>
        <v>7155.1</v>
      </c>
      <c r="AP11" s="1">
        <f t="shared" ca="1" si="24"/>
        <v>3583.1</v>
      </c>
      <c r="AQ11" s="1"/>
      <c r="AR11" s="1"/>
      <c r="AS11" s="1">
        <f t="shared" ca="1" si="25"/>
        <v>3385.5</v>
      </c>
      <c r="AT11" s="1">
        <f t="shared" ca="1" si="25"/>
        <v>14123.699999999999</v>
      </c>
    </row>
    <row r="12" spans="1:47" ht="12.75" customHeight="1" thickBot="1">
      <c r="A12" t="str">
        <f t="shared" si="3"/>
        <v>2019</v>
      </c>
      <c r="B12" s="46" t="s">
        <v>33</v>
      </c>
      <c r="C12" s="45">
        <f t="shared" si="26"/>
        <v>268</v>
      </c>
      <c r="D12" s="60">
        <v>361.1</v>
      </c>
      <c r="E12" s="61">
        <v>164.7</v>
      </c>
      <c r="F12" s="34">
        <v>11.4</v>
      </c>
      <c r="G12" s="34">
        <v>168.3</v>
      </c>
      <c r="H12" s="34">
        <f t="shared" si="4"/>
        <v>179.70000000000002</v>
      </c>
      <c r="I12" s="34">
        <f t="shared" si="5"/>
        <v>705.5</v>
      </c>
      <c r="K12" s="32">
        <v>317.89999999999998</v>
      </c>
      <c r="L12" s="32">
        <v>123.8</v>
      </c>
      <c r="M12" s="43">
        <f t="shared" si="6"/>
        <v>11.825041736227044</v>
      </c>
      <c r="N12" s="43">
        <f t="shared" si="7"/>
        <v>174.57495826377294</v>
      </c>
      <c r="O12" s="32">
        <v>186.4</v>
      </c>
      <c r="P12">
        <f t="shared" si="8"/>
        <v>628.1</v>
      </c>
      <c r="Q12" s="36"/>
      <c r="R12" s="26">
        <f t="shared" si="9"/>
        <v>679</v>
      </c>
      <c r="S12" s="26">
        <f t="shared" si="10"/>
        <v>288.5</v>
      </c>
      <c r="T12" s="26">
        <f t="shared" si="11"/>
        <v>23.225041736227045</v>
      </c>
      <c r="U12" s="26">
        <f t="shared" si="12"/>
        <v>342.87495826377295</v>
      </c>
      <c r="V12" s="26">
        <f t="shared" si="13"/>
        <v>366.1</v>
      </c>
      <c r="W12" s="26">
        <f t="shared" si="14"/>
        <v>1333.6</v>
      </c>
      <c r="Y12" t="str">
        <f t="shared" si="15"/>
        <v>2019</v>
      </c>
      <c r="Z12" s="41" t="s">
        <v>309</v>
      </c>
      <c r="AA12" s="13">
        <f t="shared" ref="AA12:AF13" ca="1" si="27">SUMIF($A$4:$A$284,$Z12,D$4:D$279)</f>
        <v>4066.9</v>
      </c>
      <c r="AB12" s="13">
        <f t="shared" ca="1" si="27"/>
        <v>2109.2999999999997</v>
      </c>
      <c r="AC12" s="13">
        <f t="shared" ca="1" si="27"/>
        <v>173.3</v>
      </c>
      <c r="AD12" s="13">
        <f t="shared" ca="1" si="27"/>
        <v>1591</v>
      </c>
      <c r="AE12" s="13">
        <f t="shared" ca="1" si="27"/>
        <v>1764.3000000000002</v>
      </c>
      <c r="AF12" s="13">
        <f t="shared" ca="1" si="27"/>
        <v>7940.5</v>
      </c>
      <c r="AG12" s="26"/>
      <c r="AH12" s="13">
        <f t="shared" ca="1" si="20"/>
        <v>3024.7999999999997</v>
      </c>
      <c r="AI12" s="13">
        <f t="shared" ca="1" si="21"/>
        <v>1506.7</v>
      </c>
      <c r="AJ12" s="14"/>
      <c r="AK12" s="14"/>
      <c r="AL12" s="13">
        <f ca="1">SUMIF($A$4:$A$284,$Z12,O$4:O$279)</f>
        <v>1529.4</v>
      </c>
      <c r="AM12" s="13">
        <f ca="1">SUMIF($A$4:$A$284,$Z12,P$4:P$279)</f>
        <v>6060.9000000000005</v>
      </c>
      <c r="AN12" s="26"/>
      <c r="AO12" s="1">
        <f t="shared" ca="1" si="24"/>
        <v>7091.7</v>
      </c>
      <c r="AP12" s="1">
        <f t="shared" ca="1" si="24"/>
        <v>3616</v>
      </c>
      <c r="AQ12" s="14"/>
      <c r="AR12" s="14"/>
      <c r="AS12" s="1">
        <f ca="1">AE12+AL12</f>
        <v>3293.7000000000003</v>
      </c>
      <c r="AT12" s="1">
        <f ca="1">AF12+AM12</f>
        <v>14001.400000000001</v>
      </c>
    </row>
    <row r="13" spans="1:47" ht="12.75" customHeight="1" thickBot="1">
      <c r="A13" t="str">
        <f t="shared" si="3"/>
        <v>2019</v>
      </c>
      <c r="B13" s="46" t="s">
        <v>34</v>
      </c>
      <c r="C13" s="45">
        <f t="shared" si="26"/>
        <v>267</v>
      </c>
      <c r="D13" s="60">
        <v>264.5</v>
      </c>
      <c r="E13" s="61">
        <v>163.69999999999999</v>
      </c>
      <c r="F13" s="34">
        <v>9.4</v>
      </c>
      <c r="G13" s="34">
        <v>140.30000000000001</v>
      </c>
      <c r="H13" s="34">
        <f t="shared" si="4"/>
        <v>149.70000000000002</v>
      </c>
      <c r="I13" s="34">
        <f t="shared" si="5"/>
        <v>577.9</v>
      </c>
      <c r="K13" s="32">
        <v>247</v>
      </c>
      <c r="L13" s="32">
        <v>131.4</v>
      </c>
      <c r="M13" s="43">
        <f t="shared" si="6"/>
        <v>10.944689378757515</v>
      </c>
      <c r="N13" s="43">
        <f t="shared" si="7"/>
        <v>163.3553106212425</v>
      </c>
      <c r="O13" s="32">
        <v>174.3</v>
      </c>
      <c r="P13">
        <f t="shared" si="8"/>
        <v>552.70000000000005</v>
      </c>
      <c r="Q13" s="36"/>
      <c r="R13" s="26">
        <f t="shared" si="9"/>
        <v>511.5</v>
      </c>
      <c r="S13" s="26">
        <f t="shared" si="10"/>
        <v>295.10000000000002</v>
      </c>
      <c r="T13" s="26">
        <f t="shared" si="11"/>
        <v>20.344689378757515</v>
      </c>
      <c r="U13" s="26">
        <f t="shared" si="12"/>
        <v>303.65531062124251</v>
      </c>
      <c r="V13" s="26">
        <f t="shared" si="13"/>
        <v>324</v>
      </c>
      <c r="W13" s="26">
        <f t="shared" si="14"/>
        <v>1130.5999999999999</v>
      </c>
      <c r="Y13" t="str">
        <f t="shared" si="15"/>
        <v>2019</v>
      </c>
      <c r="Z13" s="41">
        <v>2010</v>
      </c>
      <c r="AA13" s="13">
        <f t="shared" ca="1" si="27"/>
        <v>3973.9</v>
      </c>
      <c r="AB13" s="13">
        <f t="shared" ca="1" si="27"/>
        <v>1841.1</v>
      </c>
      <c r="AC13" s="13">
        <f t="shared" ca="1" si="27"/>
        <v>105.19999999999999</v>
      </c>
      <c r="AD13" s="13">
        <f t="shared" ca="1" si="27"/>
        <v>1911.4999999999998</v>
      </c>
      <c r="AE13" s="13">
        <f t="shared" ca="1" si="27"/>
        <v>2016.7000000000003</v>
      </c>
      <c r="AF13" s="13">
        <f t="shared" ca="1" si="27"/>
        <v>7831.6999999999989</v>
      </c>
      <c r="AG13" s="26"/>
      <c r="AH13" s="13">
        <f t="shared" ca="1" si="20"/>
        <v>3128.8999999999996</v>
      </c>
      <c r="AI13" s="13">
        <f t="shared" ca="1" si="21"/>
        <v>1562.4</v>
      </c>
      <c r="AJ13" s="14"/>
      <c r="AK13" s="14"/>
      <c r="AL13" s="13">
        <f t="shared" ref="AL13:AL26" ca="1" si="28">SUMIF($A$4:$A$284,$Z13,O$4:O$279)</f>
        <v>1572.3</v>
      </c>
      <c r="AM13" s="13">
        <f t="shared" ref="AM13:AM26" ca="1" si="29">SUMIF($A$4:$A$284,$Z13,P$4:P$279)</f>
        <v>6263.6</v>
      </c>
      <c r="AN13" s="26"/>
      <c r="AO13" s="1">
        <f t="shared" ca="1" si="24"/>
        <v>7102.7999999999993</v>
      </c>
      <c r="AP13" s="1">
        <f t="shared" ca="1" si="24"/>
        <v>3403.5</v>
      </c>
      <c r="AQ13" s="14"/>
      <c r="AR13" s="14"/>
      <c r="AS13" s="1">
        <f t="shared" ref="AS13:AT26" ca="1" si="30">AE13+AL13</f>
        <v>3589</v>
      </c>
      <c r="AT13" s="1">
        <f t="shared" ca="1" si="30"/>
        <v>14095.3</v>
      </c>
    </row>
    <row r="14" spans="1:47" ht="12.75" customHeight="1" thickBot="1">
      <c r="A14" t="str">
        <f t="shared" si="3"/>
        <v>2019</v>
      </c>
      <c r="B14" s="46" t="s">
        <v>35</v>
      </c>
      <c r="C14" s="45">
        <f t="shared" si="26"/>
        <v>266</v>
      </c>
      <c r="D14" s="60">
        <v>383.1</v>
      </c>
      <c r="E14" s="61">
        <v>157.6</v>
      </c>
      <c r="F14" s="34">
        <v>9.6</v>
      </c>
      <c r="G14" s="34">
        <v>174.8</v>
      </c>
      <c r="H14" s="34">
        <f t="shared" si="4"/>
        <v>184.4</v>
      </c>
      <c r="I14" s="34">
        <f t="shared" si="5"/>
        <v>725.1</v>
      </c>
      <c r="K14" s="32">
        <v>302.89999999999998</v>
      </c>
      <c r="L14" s="32">
        <v>105.3</v>
      </c>
      <c r="M14" s="43">
        <f t="shared" si="6"/>
        <v>9.8134490238611711</v>
      </c>
      <c r="N14" s="43">
        <f t="shared" si="7"/>
        <v>178.68655097613885</v>
      </c>
      <c r="O14" s="32">
        <v>188.5</v>
      </c>
      <c r="P14">
        <f t="shared" si="8"/>
        <v>596.70000000000005</v>
      </c>
      <c r="Q14" s="36"/>
      <c r="R14" s="26">
        <f t="shared" si="9"/>
        <v>686</v>
      </c>
      <c r="S14" s="26">
        <f t="shared" si="10"/>
        <v>262.89999999999998</v>
      </c>
      <c r="T14" s="26">
        <f t="shared" si="11"/>
        <v>19.413449023861169</v>
      </c>
      <c r="U14" s="26">
        <f t="shared" si="12"/>
        <v>353.48655097613886</v>
      </c>
      <c r="V14" s="26">
        <f t="shared" si="13"/>
        <v>372.9</v>
      </c>
      <c r="W14" s="26">
        <f t="shared" si="14"/>
        <v>1321.8000000000002</v>
      </c>
      <c r="Y14" t="str">
        <f t="shared" si="15"/>
        <v>2019</v>
      </c>
      <c r="Z14" s="41">
        <v>2009</v>
      </c>
      <c r="AA14" s="13">
        <f t="shared" ref="AA14:AC15" ca="1" si="31">SUMIF($A$4:$A$284,$Z14,D$4:D$279)</f>
        <v>3524.3999999999996</v>
      </c>
      <c r="AB14" s="13">
        <f t="shared" ca="1" si="31"/>
        <v>1668.8999999999999</v>
      </c>
      <c r="AC14" s="13">
        <f t="shared" ca="1" si="31"/>
        <v>40.700000000000003</v>
      </c>
      <c r="AD14" s="13">
        <f t="shared" ref="AD14:AD15" ca="1" si="32">SUMIF($A$4:$A$284,$Z14,G$4:G$279)</f>
        <v>1514.8999999999999</v>
      </c>
      <c r="AE14" s="13">
        <f t="shared" ref="AE14:AE15" ca="1" si="33">SUMIF($A$4:$A$284,$Z14,H$4:H$279)</f>
        <v>1555.5999999999997</v>
      </c>
      <c r="AF14" s="13">
        <f t="shared" ref="AF14:AF15" ca="1" si="34">SUMIF($A$4:$A$284,$Z14,I$4:I$279)</f>
        <v>6748.9</v>
      </c>
      <c r="AG14" s="26"/>
      <c r="AH14" s="13">
        <f t="shared" ca="1" si="20"/>
        <v>2535</v>
      </c>
      <c r="AI14" s="13">
        <f t="shared" ca="1" si="21"/>
        <v>1352.1</v>
      </c>
      <c r="AJ14" s="14"/>
      <c r="AK14" s="14"/>
      <c r="AL14" s="13">
        <f t="shared" ca="1" si="28"/>
        <v>1180.8</v>
      </c>
      <c r="AM14" s="13">
        <f t="shared" ca="1" si="29"/>
        <v>5067.9000000000005</v>
      </c>
      <c r="AN14" s="26"/>
      <c r="AO14" s="1">
        <f t="shared" ca="1" si="24"/>
        <v>6059.4</v>
      </c>
      <c r="AP14" s="1">
        <f t="shared" ca="1" si="24"/>
        <v>3021</v>
      </c>
      <c r="AQ14" s="14"/>
      <c r="AR14" s="14"/>
      <c r="AS14" s="1">
        <f t="shared" ca="1" si="30"/>
        <v>2736.3999999999996</v>
      </c>
      <c r="AT14" s="1">
        <f t="shared" ca="1" si="30"/>
        <v>11816.8</v>
      </c>
    </row>
    <row r="15" spans="1:47" ht="12.75" customHeight="1" thickBot="1">
      <c r="A15" t="str">
        <f t="shared" si="3"/>
        <v>2019</v>
      </c>
      <c r="B15" s="46" t="s">
        <v>36</v>
      </c>
      <c r="C15" s="45">
        <f t="shared" si="26"/>
        <v>265</v>
      </c>
      <c r="D15" s="60">
        <v>422.8</v>
      </c>
      <c r="E15" s="61">
        <v>150</v>
      </c>
      <c r="F15" s="34">
        <v>9.3000000000000007</v>
      </c>
      <c r="G15" s="34">
        <v>226.6</v>
      </c>
      <c r="H15" s="34">
        <f t="shared" si="4"/>
        <v>235.9</v>
      </c>
      <c r="I15" s="34">
        <f t="shared" si="5"/>
        <v>808.69999999999993</v>
      </c>
      <c r="K15" s="32">
        <v>323.8</v>
      </c>
      <c r="L15" s="32">
        <v>117.3</v>
      </c>
      <c r="M15" s="43">
        <f t="shared" si="6"/>
        <v>8.5233573548113597</v>
      </c>
      <c r="N15" s="43">
        <f t="shared" si="7"/>
        <v>207.67664264518862</v>
      </c>
      <c r="O15" s="32">
        <v>216.2</v>
      </c>
      <c r="P15">
        <f t="shared" si="8"/>
        <v>657.3</v>
      </c>
      <c r="Q15" s="38"/>
      <c r="R15" s="26">
        <f t="shared" si="9"/>
        <v>746.6</v>
      </c>
      <c r="S15" s="26">
        <f t="shared" si="10"/>
        <v>267.3</v>
      </c>
      <c r="T15" s="26">
        <f t="shared" si="11"/>
        <v>17.82335735481136</v>
      </c>
      <c r="U15" s="26">
        <f t="shared" si="12"/>
        <v>434.27664264518864</v>
      </c>
      <c r="V15" s="26">
        <f t="shared" si="13"/>
        <v>452.1</v>
      </c>
      <c r="W15" s="26">
        <f t="shared" si="14"/>
        <v>1466</v>
      </c>
      <c r="Y15" t="str">
        <f t="shared" si="15"/>
        <v>2019</v>
      </c>
      <c r="Z15" s="41">
        <v>2008</v>
      </c>
      <c r="AA15" s="13">
        <f t="shared" ca="1" si="31"/>
        <v>4138.5</v>
      </c>
      <c r="AB15" s="13">
        <f t="shared" ca="1" si="31"/>
        <v>1782.7</v>
      </c>
      <c r="AC15" s="13">
        <f t="shared" ca="1" si="31"/>
        <v>72.499999999999986</v>
      </c>
      <c r="AD15" s="13">
        <f t="shared" ca="1" si="32"/>
        <v>1856.4999999999995</v>
      </c>
      <c r="AE15" s="13">
        <f t="shared" ca="1" si="33"/>
        <v>1928.9999999999998</v>
      </c>
      <c r="AF15" s="13">
        <f t="shared" ca="1" si="34"/>
        <v>7850.2000000000007</v>
      </c>
      <c r="AG15" s="26"/>
      <c r="AH15" s="13">
        <f t="shared" ca="1" si="20"/>
        <v>3189.2999999999997</v>
      </c>
      <c r="AI15" s="13">
        <f t="shared" ca="1" si="21"/>
        <v>1687.1999999999998</v>
      </c>
      <c r="AJ15" s="14"/>
      <c r="AK15" s="14"/>
      <c r="AL15" s="13">
        <f t="shared" ca="1" si="28"/>
        <v>1611.4999999999998</v>
      </c>
      <c r="AM15" s="13">
        <f t="shared" ca="1" si="29"/>
        <v>6488</v>
      </c>
      <c r="AN15" s="26"/>
      <c r="AO15" s="1">
        <f t="shared" ca="1" si="24"/>
        <v>7327.7999999999993</v>
      </c>
      <c r="AP15" s="1">
        <f t="shared" ca="1" si="24"/>
        <v>3469.8999999999996</v>
      </c>
      <c r="AQ15" s="14"/>
      <c r="AR15" s="14"/>
      <c r="AS15" s="1">
        <f t="shared" ca="1" si="30"/>
        <v>3540.4999999999995</v>
      </c>
      <c r="AT15" s="1">
        <f t="shared" ca="1" si="30"/>
        <v>14338.2</v>
      </c>
      <c r="AU15" s="26"/>
    </row>
    <row r="16" spans="1:47" ht="12.75" customHeight="1">
      <c r="A16" t="str">
        <f t="shared" si="3"/>
        <v>2018</v>
      </c>
      <c r="B16" s="46" t="s">
        <v>37</v>
      </c>
      <c r="C16" s="45">
        <f t="shared" si="26"/>
        <v>264</v>
      </c>
      <c r="D16" s="60">
        <v>468.9</v>
      </c>
      <c r="E16" s="61">
        <v>148</v>
      </c>
      <c r="F16" s="34">
        <v>13.4</v>
      </c>
      <c r="G16" s="34">
        <v>272.89999999999998</v>
      </c>
      <c r="H16" s="34">
        <f t="shared" si="4"/>
        <v>286.29999999999995</v>
      </c>
      <c r="I16" s="34">
        <f t="shared" si="5"/>
        <v>903.19999999999993</v>
      </c>
      <c r="K16" s="32">
        <v>373.1</v>
      </c>
      <c r="L16" s="32">
        <v>113.3</v>
      </c>
      <c r="M16" s="43">
        <f t="shared" si="6"/>
        <v>11.944393992315755</v>
      </c>
      <c r="N16" s="43">
        <f t="shared" si="7"/>
        <v>243.25560600768426</v>
      </c>
      <c r="O16" s="32">
        <v>255.2</v>
      </c>
      <c r="P16">
        <f t="shared" si="8"/>
        <v>741.6</v>
      </c>
      <c r="R16" s="26">
        <f t="shared" si="9"/>
        <v>842</v>
      </c>
      <c r="S16" s="26">
        <f t="shared" si="10"/>
        <v>261.3</v>
      </c>
      <c r="T16" s="26">
        <f t="shared" si="11"/>
        <v>25.344393992315755</v>
      </c>
      <c r="U16" s="26">
        <f t="shared" si="12"/>
        <v>516.15560600768424</v>
      </c>
      <c r="V16" s="26">
        <f t="shared" si="13"/>
        <v>541.5</v>
      </c>
      <c r="W16" s="26">
        <f t="shared" si="14"/>
        <v>1644.8</v>
      </c>
      <c r="Y16" t="str">
        <f t="shared" si="15"/>
        <v>2018</v>
      </c>
      <c r="Z16" s="41">
        <v>2007</v>
      </c>
      <c r="AA16" s="13">
        <f t="shared" ref="AA16:AF16" ca="1" si="35">SUMIF($A$4:$A$284,$Z16,D$4:D$279)</f>
        <v>4410.2</v>
      </c>
      <c r="AB16" s="13">
        <f t="shared" ca="1" si="35"/>
        <v>1607.6</v>
      </c>
      <c r="AC16" s="13">
        <f t="shared" ca="1" si="35"/>
        <v>74.5</v>
      </c>
      <c r="AD16" s="13">
        <f t="shared" ca="1" si="35"/>
        <v>2262.7999999999997</v>
      </c>
      <c r="AE16" s="13">
        <f t="shared" ca="1" si="35"/>
        <v>2337.3000000000002</v>
      </c>
      <c r="AF16" s="13">
        <f t="shared" ca="1" si="35"/>
        <v>8355.1</v>
      </c>
      <c r="AG16" s="26"/>
      <c r="AH16" s="13">
        <f t="shared" ca="1" si="20"/>
        <v>3704.5000000000005</v>
      </c>
      <c r="AI16" s="13">
        <f t="shared" ca="1" si="21"/>
        <v>1574.1000000000001</v>
      </c>
      <c r="AJ16" s="14"/>
      <c r="AK16" s="14"/>
      <c r="AL16" s="13">
        <f t="shared" ca="1" si="28"/>
        <v>2033.5</v>
      </c>
      <c r="AM16" s="13">
        <f t="shared" ca="1" si="29"/>
        <v>7312.1</v>
      </c>
      <c r="AN16" s="26"/>
      <c r="AO16" s="1">
        <f t="shared" ca="1" si="24"/>
        <v>8114.7000000000007</v>
      </c>
      <c r="AP16" s="1">
        <f t="shared" ca="1" si="24"/>
        <v>3181.7</v>
      </c>
      <c r="AQ16" s="14"/>
      <c r="AR16" s="14"/>
      <c r="AS16" s="1">
        <f t="shared" ca="1" si="30"/>
        <v>4370.8</v>
      </c>
      <c r="AT16" s="1">
        <f t="shared" ca="1" si="30"/>
        <v>15667.2</v>
      </c>
    </row>
    <row r="17" spans="1:46" ht="12.75" customHeight="1">
      <c r="A17" t="str">
        <f t="shared" si="3"/>
        <v>2018</v>
      </c>
      <c r="B17" s="46" t="s">
        <v>38</v>
      </c>
      <c r="C17" s="45">
        <f t="shared" si="26"/>
        <v>263</v>
      </c>
      <c r="D17" s="60">
        <v>422.8</v>
      </c>
      <c r="E17" s="61">
        <v>152.5</v>
      </c>
      <c r="F17" s="34">
        <v>17.2</v>
      </c>
      <c r="G17" s="34">
        <v>239.8</v>
      </c>
      <c r="H17" s="34">
        <f t="shared" si="4"/>
        <v>257</v>
      </c>
      <c r="I17" s="34">
        <f t="shared" si="5"/>
        <v>832.3</v>
      </c>
      <c r="K17" s="32">
        <v>319.89999999999998</v>
      </c>
      <c r="L17" s="32">
        <v>115.8</v>
      </c>
      <c r="M17" s="43">
        <f t="shared" si="6"/>
        <v>12.461634241245136</v>
      </c>
      <c r="N17" s="43">
        <f t="shared" si="7"/>
        <v>173.73836575875487</v>
      </c>
      <c r="O17" s="32">
        <v>186.2</v>
      </c>
      <c r="P17">
        <f t="shared" si="8"/>
        <v>621.9</v>
      </c>
      <c r="R17" s="26">
        <f t="shared" si="9"/>
        <v>742.7</v>
      </c>
      <c r="S17" s="26">
        <f t="shared" si="10"/>
        <v>268.3</v>
      </c>
      <c r="T17" s="26">
        <f t="shared" si="11"/>
        <v>29.661634241245135</v>
      </c>
      <c r="U17" s="26">
        <f t="shared" si="12"/>
        <v>413.53836575875488</v>
      </c>
      <c r="V17" s="26">
        <f t="shared" si="13"/>
        <v>443.2</v>
      </c>
      <c r="W17" s="26">
        <f t="shared" si="14"/>
        <v>1454.1999999999998</v>
      </c>
      <c r="Y17" t="str">
        <f t="shared" si="15"/>
        <v>2018</v>
      </c>
      <c r="Z17" s="41">
        <v>2006</v>
      </c>
      <c r="AA17" s="13">
        <f t="shared" ref="AA17:AC23" ca="1" si="36">SUMIF($A$4:$A$284,$Z17,D$4:D$279)</f>
        <v>4408.3999999999996</v>
      </c>
      <c r="AB17" s="13">
        <f t="shared" ca="1" si="36"/>
        <v>1423.5000000000002</v>
      </c>
      <c r="AC17" s="13">
        <f t="shared" ca="1" si="36"/>
        <v>79.09999999999998</v>
      </c>
      <c r="AD17" s="13">
        <f t="shared" ref="AD17:AD23" ca="1" si="37">SUMIF($A$4:$A$284,$Z17,G$4:G$279)</f>
        <v>2558.8000000000002</v>
      </c>
      <c r="AE17" s="13">
        <f t="shared" ref="AE17:AE23" ca="1" si="38">SUMIF($A$4:$A$284,$Z17,H$4:H$279)</f>
        <v>2637.8999999999996</v>
      </c>
      <c r="AF17" s="13">
        <f t="shared" ref="AF17:AF23" ca="1" si="39">SUMIF($A$4:$A$284,$Z17,I$4:I$279)</f>
        <v>8469.7999999999993</v>
      </c>
      <c r="AG17" s="26"/>
      <c r="AH17" s="13">
        <f t="shared" ca="1" si="20"/>
        <v>3719.6000000000004</v>
      </c>
      <c r="AI17" s="13">
        <f t="shared" ca="1" si="21"/>
        <v>1290.8999999999999</v>
      </c>
      <c r="AJ17" s="14"/>
      <c r="AK17" s="14"/>
      <c r="AL17" s="13">
        <f t="shared" ca="1" si="28"/>
        <v>2279.8000000000002</v>
      </c>
      <c r="AM17" s="13">
        <f t="shared" ca="1" si="29"/>
        <v>7290.2999999999993</v>
      </c>
      <c r="AN17" s="26"/>
      <c r="AO17" s="1">
        <f t="shared" ca="1" si="24"/>
        <v>8128</v>
      </c>
      <c r="AP17" s="1">
        <f t="shared" ca="1" si="24"/>
        <v>2714.4</v>
      </c>
      <c r="AQ17" s="14"/>
      <c r="AR17" s="14"/>
      <c r="AS17" s="1">
        <f t="shared" ca="1" si="30"/>
        <v>4917.7</v>
      </c>
      <c r="AT17" s="1">
        <f t="shared" ca="1" si="30"/>
        <v>15760.099999999999</v>
      </c>
    </row>
    <row r="18" spans="1:46" ht="12.75" customHeight="1">
      <c r="A18" t="str">
        <f t="shared" si="3"/>
        <v>2018</v>
      </c>
      <c r="B18" s="46" t="s">
        <v>39</v>
      </c>
      <c r="C18" s="45">
        <f t="shared" si="26"/>
        <v>262</v>
      </c>
      <c r="D18" s="60">
        <v>485.8</v>
      </c>
      <c r="E18" s="61">
        <v>173.8</v>
      </c>
      <c r="F18" s="34">
        <v>18.600000000000001</v>
      </c>
      <c r="G18" s="34">
        <v>274.3</v>
      </c>
      <c r="H18" s="34">
        <f t="shared" si="4"/>
        <v>292.90000000000003</v>
      </c>
      <c r="I18" s="34">
        <f t="shared" si="5"/>
        <v>952.5</v>
      </c>
      <c r="K18" s="32">
        <v>364.1</v>
      </c>
      <c r="L18" s="32">
        <v>119.8</v>
      </c>
      <c r="M18" s="43">
        <f t="shared" si="6"/>
        <v>14.065892796176168</v>
      </c>
      <c r="N18" s="43">
        <f t="shared" si="7"/>
        <v>207.43410720382383</v>
      </c>
      <c r="O18" s="32">
        <v>221.5</v>
      </c>
      <c r="P18">
        <f t="shared" si="8"/>
        <v>705.40000000000009</v>
      </c>
      <c r="R18" s="26">
        <f t="shared" si="9"/>
        <v>849.90000000000009</v>
      </c>
      <c r="S18" s="26">
        <f t="shared" si="10"/>
        <v>293.60000000000002</v>
      </c>
      <c r="T18" s="26">
        <f t="shared" si="11"/>
        <v>32.665892796176166</v>
      </c>
      <c r="U18" s="26">
        <f t="shared" si="12"/>
        <v>481.73410720382384</v>
      </c>
      <c r="V18" s="26">
        <f t="shared" si="13"/>
        <v>514.40000000000009</v>
      </c>
      <c r="W18" s="26">
        <f t="shared" si="14"/>
        <v>1657.9</v>
      </c>
      <c r="Y18" t="str">
        <f t="shared" si="15"/>
        <v>2018</v>
      </c>
      <c r="Z18" s="41">
        <v>2005</v>
      </c>
      <c r="AA18" s="13">
        <f t="shared" ca="1" si="36"/>
        <v>3881.2000000000003</v>
      </c>
      <c r="AB18" s="13">
        <f t="shared" ca="1" si="36"/>
        <v>1171.3</v>
      </c>
      <c r="AC18" s="13">
        <f t="shared" ca="1" si="36"/>
        <v>74.699999999999989</v>
      </c>
      <c r="AD18" s="13">
        <f t="shared" ca="1" si="37"/>
        <v>2357.2000000000003</v>
      </c>
      <c r="AE18" s="13">
        <f t="shared" ca="1" si="38"/>
        <v>2431.9</v>
      </c>
      <c r="AF18" s="13">
        <f t="shared" ca="1" si="39"/>
        <v>7484.4000000000005</v>
      </c>
      <c r="AG18" s="26"/>
      <c r="AH18" s="13">
        <f t="shared" ca="1" si="20"/>
        <v>3346.1000000000004</v>
      </c>
      <c r="AI18" s="13">
        <f t="shared" ca="1" si="21"/>
        <v>1221.4000000000001</v>
      </c>
      <c r="AJ18" s="14"/>
      <c r="AK18" s="14"/>
      <c r="AL18" s="13">
        <f t="shared" ca="1" si="28"/>
        <v>2142.3000000000002</v>
      </c>
      <c r="AM18" s="13">
        <f t="shared" ca="1" si="29"/>
        <v>6709.8</v>
      </c>
      <c r="AN18" s="26"/>
      <c r="AO18" s="1">
        <f t="shared" ca="1" si="24"/>
        <v>7227.3000000000011</v>
      </c>
      <c r="AP18" s="1">
        <f t="shared" ca="1" si="24"/>
        <v>2392.6999999999998</v>
      </c>
      <c r="AQ18" s="14"/>
      <c r="AR18" s="14"/>
      <c r="AS18" s="1">
        <f t="shared" ca="1" si="30"/>
        <v>4574.2000000000007</v>
      </c>
      <c r="AT18" s="1">
        <f t="shared" ca="1" si="30"/>
        <v>14194.2</v>
      </c>
    </row>
    <row r="19" spans="1:46" ht="12.75" customHeight="1">
      <c r="A19" t="str">
        <f t="shared" si="3"/>
        <v>2018</v>
      </c>
      <c r="B19" s="46" t="s">
        <v>40</v>
      </c>
      <c r="C19" s="45">
        <f t="shared" si="26"/>
        <v>261</v>
      </c>
      <c r="D19" s="60">
        <v>414.3</v>
      </c>
      <c r="E19" s="61">
        <v>147</v>
      </c>
      <c r="F19" s="34">
        <v>17</v>
      </c>
      <c r="G19" s="34">
        <v>223</v>
      </c>
      <c r="H19" s="34">
        <f t="shared" si="4"/>
        <v>240</v>
      </c>
      <c r="I19" s="34">
        <f t="shared" si="5"/>
        <v>801.3</v>
      </c>
      <c r="K19" s="32">
        <v>357.3</v>
      </c>
      <c r="L19" s="32">
        <v>121.6</v>
      </c>
      <c r="M19" s="43">
        <f t="shared" si="6"/>
        <v>15.74625</v>
      </c>
      <c r="N19" s="43">
        <f t="shared" si="7"/>
        <v>206.55375000000001</v>
      </c>
      <c r="O19" s="32">
        <v>222.3</v>
      </c>
      <c r="P19">
        <f t="shared" si="8"/>
        <v>701.2</v>
      </c>
      <c r="R19" s="26">
        <f t="shared" si="9"/>
        <v>771.6</v>
      </c>
      <c r="S19" s="26">
        <f t="shared" si="10"/>
        <v>268.60000000000002</v>
      </c>
      <c r="T19" s="26">
        <f t="shared" si="11"/>
        <v>32.746250000000003</v>
      </c>
      <c r="U19" s="26">
        <f t="shared" si="12"/>
        <v>429.55375000000004</v>
      </c>
      <c r="V19" s="26">
        <f t="shared" si="13"/>
        <v>462.3</v>
      </c>
      <c r="W19" s="26">
        <f t="shared" si="14"/>
        <v>1502.5</v>
      </c>
      <c r="Y19" t="str">
        <f t="shared" si="15"/>
        <v>2018</v>
      </c>
      <c r="Z19" s="41">
        <v>2004</v>
      </c>
      <c r="AA19" s="13">
        <f t="shared" ca="1" si="36"/>
        <v>3940.3</v>
      </c>
      <c r="AB19" s="13">
        <f t="shared" ca="1" si="36"/>
        <v>1129.8</v>
      </c>
      <c r="AC19" s="13">
        <f t="shared" ca="1" si="36"/>
        <v>63.4</v>
      </c>
      <c r="AD19" s="13">
        <f t="shared" ca="1" si="37"/>
        <v>2187.7999999999997</v>
      </c>
      <c r="AE19" s="13">
        <f t="shared" ca="1" si="38"/>
        <v>2251.1999999999998</v>
      </c>
      <c r="AF19" s="13">
        <f t="shared" ca="1" si="39"/>
        <v>7321.3000000000011</v>
      </c>
      <c r="AG19" s="26"/>
      <c r="AH19" s="13">
        <f t="shared" ca="1" si="20"/>
        <v>2988</v>
      </c>
      <c r="AI19" s="13">
        <f t="shared" ca="1" si="21"/>
        <v>1007.8</v>
      </c>
      <c r="AJ19" s="14"/>
      <c r="AK19" s="14"/>
      <c r="AL19" s="13">
        <f t="shared" ca="1" si="28"/>
        <v>1784.0999999999997</v>
      </c>
      <c r="AM19" s="13">
        <f t="shared" ca="1" si="29"/>
        <v>5779.9</v>
      </c>
      <c r="AN19" s="26"/>
      <c r="AO19" s="1">
        <f t="shared" ca="1" si="24"/>
        <v>6928.3</v>
      </c>
      <c r="AP19" s="1">
        <f t="shared" ca="1" si="24"/>
        <v>2137.6</v>
      </c>
      <c r="AQ19" s="14"/>
      <c r="AR19" s="14"/>
      <c r="AS19" s="1">
        <f t="shared" ca="1" si="30"/>
        <v>4035.2999999999993</v>
      </c>
      <c r="AT19" s="1">
        <f t="shared" ca="1" si="30"/>
        <v>13101.2</v>
      </c>
    </row>
    <row r="20" spans="1:46" ht="12.75" customHeight="1">
      <c r="A20" t="str">
        <f t="shared" si="3"/>
        <v>2018</v>
      </c>
      <c r="B20" s="46" t="s">
        <v>41</v>
      </c>
      <c r="C20" s="45">
        <f t="shared" si="26"/>
        <v>260</v>
      </c>
      <c r="D20" s="60">
        <v>420.6</v>
      </c>
      <c r="E20" s="61">
        <v>162.5</v>
      </c>
      <c r="F20" s="34">
        <v>20.100000000000001</v>
      </c>
      <c r="G20" s="34">
        <v>223.5</v>
      </c>
      <c r="H20" s="34">
        <f t="shared" si="4"/>
        <v>243.6</v>
      </c>
      <c r="I20" s="34">
        <f t="shared" si="5"/>
        <v>826.7</v>
      </c>
      <c r="K20" s="32">
        <v>343</v>
      </c>
      <c r="L20" s="32">
        <v>119.5</v>
      </c>
      <c r="M20" s="43">
        <f t="shared" si="6"/>
        <v>17.905172413793107</v>
      </c>
      <c r="N20" s="43">
        <f t="shared" si="7"/>
        <v>199.09482758620689</v>
      </c>
      <c r="O20" s="32">
        <v>217</v>
      </c>
      <c r="P20">
        <f t="shared" si="8"/>
        <v>679.5</v>
      </c>
      <c r="R20" s="26">
        <f t="shared" si="9"/>
        <v>763.6</v>
      </c>
      <c r="S20" s="26">
        <f t="shared" si="10"/>
        <v>282</v>
      </c>
      <c r="T20" s="26">
        <f t="shared" si="11"/>
        <v>38.005172413793105</v>
      </c>
      <c r="U20" s="26">
        <f t="shared" si="12"/>
        <v>422.59482758620686</v>
      </c>
      <c r="V20" s="26">
        <f t="shared" si="13"/>
        <v>460.6</v>
      </c>
      <c r="W20" s="26">
        <f t="shared" si="14"/>
        <v>1506.2</v>
      </c>
      <c r="Y20" t="str">
        <f t="shared" si="15"/>
        <v>2018</v>
      </c>
      <c r="Z20" s="41">
        <v>2003</v>
      </c>
      <c r="AA20" s="13">
        <f t="shared" ca="1" si="36"/>
        <v>3814.4999999999995</v>
      </c>
      <c r="AB20" s="13">
        <f t="shared" ca="1" si="36"/>
        <v>1163.5</v>
      </c>
      <c r="AC20" s="13">
        <f t="shared" ca="1" si="36"/>
        <v>75.900000000000006</v>
      </c>
      <c r="AD20" s="13">
        <f t="shared" ca="1" si="37"/>
        <v>2125.3000000000002</v>
      </c>
      <c r="AE20" s="13">
        <f t="shared" ca="1" si="38"/>
        <v>2201.2000000000003</v>
      </c>
      <c r="AF20" s="13">
        <f t="shared" ca="1" si="39"/>
        <v>7179.2000000000007</v>
      </c>
      <c r="AG20" s="26"/>
      <c r="AH20" s="13">
        <f t="shared" ca="1" si="20"/>
        <v>2409.6</v>
      </c>
      <c r="AI20" s="13">
        <f t="shared" ca="1" si="21"/>
        <v>904.4</v>
      </c>
      <c r="AJ20" s="14"/>
      <c r="AK20" s="14"/>
      <c r="AL20" s="13">
        <f t="shared" ca="1" si="28"/>
        <v>1344</v>
      </c>
      <c r="AM20" s="13">
        <f t="shared" ca="1" si="29"/>
        <v>4658.0000000000009</v>
      </c>
      <c r="AN20" s="26"/>
      <c r="AO20" s="1">
        <f t="shared" ca="1" si="24"/>
        <v>6224.0999999999995</v>
      </c>
      <c r="AP20" s="1">
        <f t="shared" ca="1" si="24"/>
        <v>2067.9</v>
      </c>
      <c r="AQ20" s="14"/>
      <c r="AR20" s="14"/>
      <c r="AS20" s="1">
        <f t="shared" ca="1" si="30"/>
        <v>3545.2000000000003</v>
      </c>
      <c r="AT20" s="1">
        <f t="shared" ca="1" si="30"/>
        <v>11837.2</v>
      </c>
    </row>
    <row r="21" spans="1:46" ht="12.75" customHeight="1">
      <c r="A21" t="str">
        <f t="shared" si="3"/>
        <v>2018</v>
      </c>
      <c r="B21" s="46" t="s">
        <v>42</v>
      </c>
      <c r="C21" s="45">
        <f t="shared" si="26"/>
        <v>259</v>
      </c>
      <c r="D21" s="60">
        <v>438.2</v>
      </c>
      <c r="E21" s="61">
        <v>168</v>
      </c>
      <c r="F21" s="34">
        <v>16.5</v>
      </c>
      <c r="G21" s="34">
        <v>210.9</v>
      </c>
      <c r="H21" s="34">
        <f t="shared" si="4"/>
        <v>227.4</v>
      </c>
      <c r="I21" s="34">
        <f t="shared" si="5"/>
        <v>833.6</v>
      </c>
      <c r="K21" s="32">
        <v>347.7</v>
      </c>
      <c r="L21" s="32">
        <v>119.7</v>
      </c>
      <c r="M21" s="43">
        <f t="shared" si="6"/>
        <v>16.035620052770447</v>
      </c>
      <c r="N21" s="43">
        <f t="shared" si="7"/>
        <v>204.96437994722956</v>
      </c>
      <c r="O21" s="32">
        <v>221</v>
      </c>
      <c r="P21">
        <f t="shared" si="8"/>
        <v>688.4</v>
      </c>
      <c r="R21" s="26">
        <f t="shared" si="9"/>
        <v>785.9</v>
      </c>
      <c r="S21" s="26">
        <f t="shared" si="10"/>
        <v>287.7</v>
      </c>
      <c r="T21" s="26">
        <f t="shared" si="11"/>
        <v>32.535620052770447</v>
      </c>
      <c r="U21" s="26">
        <f t="shared" si="12"/>
        <v>415.86437994722957</v>
      </c>
      <c r="V21" s="26">
        <f t="shared" si="13"/>
        <v>448.4</v>
      </c>
      <c r="W21" s="26">
        <f t="shared" si="14"/>
        <v>1522</v>
      </c>
      <c r="Y21" t="str">
        <f t="shared" si="15"/>
        <v>2018</v>
      </c>
      <c r="Z21" s="41">
        <v>2002</v>
      </c>
      <c r="AA21" s="13">
        <f t="shared" ca="1" si="36"/>
        <v>3814.5</v>
      </c>
      <c r="AB21" s="13">
        <f t="shared" ca="1" si="36"/>
        <v>1163.5</v>
      </c>
      <c r="AC21" s="13">
        <f t="shared" ca="1" si="36"/>
        <v>75.900000000000006</v>
      </c>
      <c r="AD21" s="13">
        <f t="shared" ca="1" si="37"/>
        <v>2125.3000000000002</v>
      </c>
      <c r="AE21" s="13">
        <f t="shared" ca="1" si="38"/>
        <v>2201.1999999999998</v>
      </c>
      <c r="AF21" s="13">
        <f t="shared" ca="1" si="39"/>
        <v>7179.2</v>
      </c>
      <c r="AG21" s="26"/>
      <c r="AH21" s="13">
        <f t="shared" ca="1" si="20"/>
        <v>2452.8000000000002</v>
      </c>
      <c r="AI21" s="13">
        <f t="shared" ca="1" si="21"/>
        <v>855.19999999999982</v>
      </c>
      <c r="AJ21" s="14"/>
      <c r="AK21" s="14"/>
      <c r="AL21" s="13">
        <f t="shared" ca="1" si="28"/>
        <v>1218.5000000000002</v>
      </c>
      <c r="AM21" s="13">
        <f t="shared" ca="1" si="29"/>
        <v>4526.5</v>
      </c>
      <c r="AN21" s="26"/>
      <c r="AO21" s="1">
        <f t="shared" ca="1" si="24"/>
        <v>6267.3</v>
      </c>
      <c r="AP21" s="1">
        <f t="shared" ca="1" si="24"/>
        <v>2018.6999999999998</v>
      </c>
      <c r="AQ21" s="14"/>
      <c r="AR21" s="14"/>
      <c r="AS21" s="1">
        <f t="shared" ca="1" si="30"/>
        <v>3419.7</v>
      </c>
      <c r="AT21" s="1">
        <f t="shared" ca="1" si="30"/>
        <v>11705.7</v>
      </c>
    </row>
    <row r="22" spans="1:46" ht="12.75" customHeight="1">
      <c r="A22" t="str">
        <f t="shared" si="3"/>
        <v>2018</v>
      </c>
      <c r="B22" s="46" t="s">
        <v>43</v>
      </c>
      <c r="C22" s="45">
        <f t="shared" si="26"/>
        <v>258</v>
      </c>
      <c r="D22" s="60">
        <v>383</v>
      </c>
      <c r="E22" s="61">
        <v>147.6</v>
      </c>
      <c r="F22" s="34">
        <v>10.4</v>
      </c>
      <c r="G22" s="34">
        <v>182.2</v>
      </c>
      <c r="H22" s="34">
        <f t="shared" si="4"/>
        <v>192.6</v>
      </c>
      <c r="I22" s="34">
        <f t="shared" si="5"/>
        <v>723.2</v>
      </c>
      <c r="K22" s="32">
        <v>384.1</v>
      </c>
      <c r="L22" s="32">
        <v>135.19999999999999</v>
      </c>
      <c r="M22" s="43">
        <f t="shared" si="6"/>
        <v>12.576116303219107</v>
      </c>
      <c r="N22" s="43">
        <f t="shared" si="7"/>
        <v>220.32388369678088</v>
      </c>
      <c r="O22" s="32">
        <v>232.9</v>
      </c>
      <c r="P22">
        <f t="shared" si="8"/>
        <v>752.19999999999993</v>
      </c>
      <c r="R22" s="26">
        <f t="shared" si="9"/>
        <v>767.1</v>
      </c>
      <c r="S22" s="26">
        <f t="shared" si="10"/>
        <v>282.79999999999995</v>
      </c>
      <c r="T22" s="26">
        <f t="shared" si="11"/>
        <v>22.976116303219108</v>
      </c>
      <c r="U22" s="26">
        <f t="shared" si="12"/>
        <v>402.5238836967809</v>
      </c>
      <c r="V22" s="26">
        <f t="shared" si="13"/>
        <v>425.5</v>
      </c>
      <c r="W22" s="26">
        <f t="shared" si="14"/>
        <v>1475.4</v>
      </c>
      <c r="Y22" t="str">
        <f t="shared" si="15"/>
        <v>2018</v>
      </c>
      <c r="Z22" s="41">
        <v>2001</v>
      </c>
      <c r="AA22" s="13">
        <f t="shared" ca="1" si="36"/>
        <v>3814.4999999999995</v>
      </c>
      <c r="AB22" s="13">
        <f t="shared" ca="1" si="36"/>
        <v>1163.5</v>
      </c>
      <c r="AC22" s="13">
        <f t="shared" ca="1" si="36"/>
        <v>75.900000000000006</v>
      </c>
      <c r="AD22" s="13">
        <f t="shared" ca="1" si="37"/>
        <v>2125.3000000000002</v>
      </c>
      <c r="AE22" s="13">
        <f t="shared" ca="1" si="38"/>
        <v>2201.2000000000003</v>
      </c>
      <c r="AF22" s="13">
        <f t="shared" ca="1" si="39"/>
        <v>7179.2000000000007</v>
      </c>
      <c r="AG22" s="26"/>
      <c r="AH22" s="13">
        <f t="shared" ca="1" si="20"/>
        <v>2420.8000000000002</v>
      </c>
      <c r="AI22" s="13">
        <f t="shared" ca="1" si="21"/>
        <v>952.90000000000009</v>
      </c>
      <c r="AJ22" s="14"/>
      <c r="AK22" s="14"/>
      <c r="AL22" s="13">
        <f t="shared" ca="1" si="28"/>
        <v>1089.2999999999997</v>
      </c>
      <c r="AM22" s="13">
        <f t="shared" ca="1" si="29"/>
        <v>4463</v>
      </c>
      <c r="AN22" s="26"/>
      <c r="AO22" s="1">
        <f t="shared" ca="1" si="24"/>
        <v>6235.2999999999993</v>
      </c>
      <c r="AP22" s="1">
        <f t="shared" ca="1" si="24"/>
        <v>2116.4</v>
      </c>
      <c r="AQ22" s="14"/>
      <c r="AR22" s="14"/>
      <c r="AS22" s="1">
        <f t="shared" ca="1" si="30"/>
        <v>3290.5</v>
      </c>
      <c r="AT22" s="1">
        <f t="shared" ca="1" si="30"/>
        <v>11642.2</v>
      </c>
    </row>
    <row r="23" spans="1:46" ht="12.75" customHeight="1">
      <c r="A23" t="str">
        <f t="shared" si="3"/>
        <v>2018</v>
      </c>
      <c r="B23" s="46" t="s">
        <v>44</v>
      </c>
      <c r="C23" s="45">
        <f t="shared" si="26"/>
        <v>257</v>
      </c>
      <c r="D23" s="60">
        <v>405.6</v>
      </c>
      <c r="E23" s="61">
        <v>168.7</v>
      </c>
      <c r="F23" s="39">
        <v>11.8</v>
      </c>
      <c r="G23" s="39">
        <v>182.8</v>
      </c>
      <c r="H23" s="39">
        <f t="shared" si="4"/>
        <v>194.60000000000002</v>
      </c>
      <c r="I23" s="39">
        <f t="shared" si="5"/>
        <v>768.9</v>
      </c>
      <c r="K23" s="32">
        <v>361.1</v>
      </c>
      <c r="L23" s="32">
        <v>142.4</v>
      </c>
      <c r="M23" s="43">
        <f t="shared" si="6"/>
        <v>11.157245632065775</v>
      </c>
      <c r="N23" s="43">
        <f t="shared" si="7"/>
        <v>172.84275436793422</v>
      </c>
      <c r="O23" s="32">
        <v>184</v>
      </c>
      <c r="P23">
        <f t="shared" si="8"/>
        <v>687.5</v>
      </c>
      <c r="R23" s="26">
        <f t="shared" si="9"/>
        <v>766.7</v>
      </c>
      <c r="S23" s="26">
        <f t="shared" si="10"/>
        <v>311.10000000000002</v>
      </c>
      <c r="T23" s="26">
        <f t="shared" si="11"/>
        <v>22.957245632065778</v>
      </c>
      <c r="U23" s="26">
        <f t="shared" si="12"/>
        <v>355.64275436793423</v>
      </c>
      <c r="V23" s="26">
        <f t="shared" si="13"/>
        <v>378.6</v>
      </c>
      <c r="W23" s="26">
        <f t="shared" si="14"/>
        <v>1456.4</v>
      </c>
      <c r="Y23" t="str">
        <f t="shared" si="15"/>
        <v>2018</v>
      </c>
      <c r="Z23" s="41">
        <v>2000</v>
      </c>
      <c r="AA23" s="13">
        <f t="shared" ca="1" si="36"/>
        <v>2492.6000000000004</v>
      </c>
      <c r="AB23" s="13">
        <f t="shared" ca="1" si="36"/>
        <v>984.60000000000014</v>
      </c>
      <c r="AC23" s="13">
        <f t="shared" ca="1" si="36"/>
        <v>119.99999999999999</v>
      </c>
      <c r="AD23" s="13">
        <f t="shared" ca="1" si="37"/>
        <v>1282.6000000000001</v>
      </c>
      <c r="AE23" s="13">
        <f t="shared" ca="1" si="38"/>
        <v>1402.6000000000001</v>
      </c>
      <c r="AF23" s="13">
        <f t="shared" ca="1" si="39"/>
        <v>4879.8</v>
      </c>
      <c r="AG23" s="26"/>
      <c r="AH23" s="13">
        <f t="shared" ca="1" si="20"/>
        <v>2456.2999999999997</v>
      </c>
      <c r="AI23" s="13">
        <f t="shared" ca="1" si="21"/>
        <v>1044.4999999999998</v>
      </c>
      <c r="AJ23" s="14"/>
      <c r="AK23" s="14"/>
      <c r="AL23" s="13">
        <f t="shared" ca="1" si="28"/>
        <v>1100.3000000000002</v>
      </c>
      <c r="AM23" s="13">
        <f t="shared" ca="1" si="29"/>
        <v>4601.1000000000004</v>
      </c>
      <c r="AN23" s="26"/>
      <c r="AO23" s="1">
        <f t="shared" ca="1" si="24"/>
        <v>4948.8999999999996</v>
      </c>
      <c r="AP23" s="1">
        <f t="shared" ca="1" si="24"/>
        <v>2029.1</v>
      </c>
      <c r="AQ23" s="14"/>
      <c r="AR23" s="14"/>
      <c r="AS23" s="1">
        <f t="shared" ca="1" si="30"/>
        <v>2502.9000000000005</v>
      </c>
      <c r="AT23" s="1">
        <f t="shared" ca="1" si="30"/>
        <v>9480.9000000000015</v>
      </c>
    </row>
    <row r="24" spans="1:46" ht="12.75" customHeight="1">
      <c r="A24" t="str">
        <f t="shared" si="3"/>
        <v>2018</v>
      </c>
      <c r="B24" s="46" t="s">
        <v>45</v>
      </c>
      <c r="C24" s="45">
        <f t="shared" si="26"/>
        <v>256</v>
      </c>
      <c r="D24" s="60">
        <v>361.1</v>
      </c>
      <c r="E24" s="61">
        <v>164.7</v>
      </c>
      <c r="F24" s="39">
        <v>11.4</v>
      </c>
      <c r="G24" s="39">
        <v>168.3</v>
      </c>
      <c r="H24" s="39">
        <f t="shared" si="4"/>
        <v>179.70000000000002</v>
      </c>
      <c r="I24" s="39">
        <f t="shared" si="5"/>
        <v>705.5</v>
      </c>
      <c r="K24" s="32">
        <v>312.39999999999998</v>
      </c>
      <c r="L24" s="32">
        <v>141.80000000000001</v>
      </c>
      <c r="M24" s="43">
        <f t="shared" si="6"/>
        <v>10.423038397328881</v>
      </c>
      <c r="N24" s="43">
        <f t="shared" si="7"/>
        <v>153.87696160267112</v>
      </c>
      <c r="O24" s="32">
        <v>164.3</v>
      </c>
      <c r="P24">
        <f t="shared" si="8"/>
        <v>618.5</v>
      </c>
      <c r="R24" s="26">
        <f t="shared" si="9"/>
        <v>673.5</v>
      </c>
      <c r="S24" s="26">
        <f t="shared" si="10"/>
        <v>306.5</v>
      </c>
      <c r="T24" s="26">
        <f t="shared" si="11"/>
        <v>21.82303839732888</v>
      </c>
      <c r="U24" s="26">
        <f t="shared" si="12"/>
        <v>322.1769616026711</v>
      </c>
      <c r="V24" s="26">
        <f t="shared" si="13"/>
        <v>344</v>
      </c>
      <c r="W24" s="26">
        <f t="shared" si="14"/>
        <v>1324</v>
      </c>
      <c r="Y24" t="str">
        <f t="shared" si="15"/>
        <v>2018</v>
      </c>
      <c r="Z24" s="41">
        <v>1999</v>
      </c>
      <c r="AA24" s="13">
        <f t="shared" ref="AA24:AF25" ca="1" si="40">SUMIF($A$4:$A$284,$Z24,D$4:D$279)</f>
        <v>1965.8999999999999</v>
      </c>
      <c r="AB24" s="13">
        <f t="shared" ca="1" si="40"/>
        <v>817.80000000000007</v>
      </c>
      <c r="AC24" s="13">
        <f t="shared" ca="1" si="40"/>
        <v>98.1</v>
      </c>
      <c r="AD24" s="13">
        <f t="shared" ca="1" si="40"/>
        <v>947.19999999999993</v>
      </c>
      <c r="AE24" s="13">
        <f t="shared" ca="1" si="40"/>
        <v>1045.3</v>
      </c>
      <c r="AF24" s="13">
        <f t="shared" ca="1" si="40"/>
        <v>3829</v>
      </c>
      <c r="AG24" s="26"/>
      <c r="AH24" s="13">
        <f t="shared" ca="1" si="20"/>
        <v>2317</v>
      </c>
      <c r="AI24" s="13">
        <f t="shared" ca="1" si="21"/>
        <v>989.30000000000007</v>
      </c>
      <c r="AJ24" s="14"/>
      <c r="AK24" s="14"/>
      <c r="AL24" s="13">
        <f t="shared" ca="1" si="28"/>
        <v>1102.2</v>
      </c>
      <c r="AM24" s="13">
        <f t="shared" ca="1" si="29"/>
        <v>4408.5</v>
      </c>
      <c r="AN24" s="26"/>
      <c r="AO24" s="1">
        <f t="shared" ca="1" si="24"/>
        <v>4282.8999999999996</v>
      </c>
      <c r="AP24" s="1">
        <f t="shared" ca="1" si="24"/>
        <v>1807.1000000000001</v>
      </c>
      <c r="AQ24" s="14"/>
      <c r="AR24" s="14"/>
      <c r="AS24" s="1">
        <f t="shared" ca="1" si="30"/>
        <v>2147.5</v>
      </c>
      <c r="AT24" s="1">
        <f t="shared" ca="1" si="30"/>
        <v>8237.5</v>
      </c>
    </row>
    <row r="25" spans="1:46" ht="12.75" customHeight="1">
      <c r="A25" t="str">
        <f t="shared" si="3"/>
        <v>2018</v>
      </c>
      <c r="B25" s="46" t="s">
        <v>46</v>
      </c>
      <c r="C25" s="45">
        <f t="shared" si="26"/>
        <v>255</v>
      </c>
      <c r="D25" s="60">
        <v>264.5</v>
      </c>
      <c r="E25" s="61">
        <v>163.69999999999999</v>
      </c>
      <c r="F25" s="39">
        <v>9.4</v>
      </c>
      <c r="G25" s="39">
        <v>140.30000000000001</v>
      </c>
      <c r="H25" s="39">
        <f t="shared" si="4"/>
        <v>149.70000000000002</v>
      </c>
      <c r="I25" s="39">
        <f t="shared" si="5"/>
        <v>577.9</v>
      </c>
      <c r="K25" s="32">
        <v>267.8</v>
      </c>
      <c r="L25" s="32">
        <v>142.4</v>
      </c>
      <c r="M25" s="43">
        <f t="shared" si="6"/>
        <v>10.360721442885769</v>
      </c>
      <c r="N25" s="43">
        <f t="shared" si="7"/>
        <v>154.63927855711424</v>
      </c>
      <c r="O25" s="32">
        <v>165</v>
      </c>
      <c r="P25">
        <f t="shared" si="8"/>
        <v>575.20000000000005</v>
      </c>
      <c r="R25" s="26">
        <f t="shared" si="9"/>
        <v>532.29999999999995</v>
      </c>
      <c r="S25" s="26">
        <f t="shared" si="10"/>
        <v>306.10000000000002</v>
      </c>
      <c r="T25" s="26">
        <f t="shared" si="11"/>
        <v>19.760721442885767</v>
      </c>
      <c r="U25" s="26">
        <f t="shared" si="12"/>
        <v>294.93927855711422</v>
      </c>
      <c r="V25" s="26">
        <f t="shared" si="13"/>
        <v>314.70000000000005</v>
      </c>
      <c r="W25" s="26">
        <f t="shared" si="14"/>
        <v>1153.0999999999999</v>
      </c>
      <c r="Y25" t="str">
        <f t="shared" si="15"/>
        <v>2018</v>
      </c>
      <c r="Z25" s="41">
        <v>1998</v>
      </c>
      <c r="AA25" s="13">
        <f t="shared" ca="1" si="40"/>
        <v>1715.3000000000002</v>
      </c>
      <c r="AB25" s="13">
        <f t="shared" ca="1" si="40"/>
        <v>794.60000000000014</v>
      </c>
      <c r="AC25" s="13">
        <f t="shared" ca="1" si="40"/>
        <v>125</v>
      </c>
      <c r="AD25" s="13">
        <f t="shared" ca="1" si="40"/>
        <v>743.19999999999993</v>
      </c>
      <c r="AE25" s="13">
        <f t="shared" ca="1" si="40"/>
        <v>868.19999999999982</v>
      </c>
      <c r="AF25" s="13">
        <f t="shared" ca="1" si="40"/>
        <v>3378.1</v>
      </c>
      <c r="AG25" s="26"/>
      <c r="AH25" s="13">
        <f t="shared" ca="1" si="20"/>
        <v>2096.6999999999998</v>
      </c>
      <c r="AI25" s="13">
        <f t="shared" ca="1" si="21"/>
        <v>973.69999999999993</v>
      </c>
      <c r="AJ25" s="14"/>
      <c r="AK25" s="14"/>
      <c r="AL25" s="13">
        <f t="shared" ca="1" si="28"/>
        <v>1027.1999999999998</v>
      </c>
      <c r="AM25" s="13">
        <f t="shared" ca="1" si="29"/>
        <v>4097.6000000000004</v>
      </c>
      <c r="AN25" s="26"/>
      <c r="AO25" s="1">
        <f t="shared" ca="1" si="24"/>
        <v>3812</v>
      </c>
      <c r="AP25" s="1">
        <f t="shared" ca="1" si="24"/>
        <v>1768.3000000000002</v>
      </c>
      <c r="AQ25" s="14"/>
      <c r="AR25" s="14"/>
      <c r="AS25" s="1">
        <f t="shared" ca="1" si="30"/>
        <v>1895.3999999999996</v>
      </c>
      <c r="AT25" s="1">
        <f t="shared" ca="1" si="30"/>
        <v>7475.7000000000007</v>
      </c>
    </row>
    <row r="26" spans="1:46" ht="12.75" customHeight="1" thickBot="1">
      <c r="A26" t="str">
        <f t="shared" si="3"/>
        <v>2018</v>
      </c>
      <c r="B26" s="46" t="s">
        <v>47</v>
      </c>
      <c r="C26" s="45">
        <f t="shared" si="26"/>
        <v>254</v>
      </c>
      <c r="D26" s="60">
        <v>383.1</v>
      </c>
      <c r="E26" s="61">
        <v>157.6</v>
      </c>
      <c r="F26" s="39">
        <v>9.6</v>
      </c>
      <c r="G26" s="39">
        <v>174.8</v>
      </c>
      <c r="H26" s="39">
        <f t="shared" si="4"/>
        <v>184.4</v>
      </c>
      <c r="I26" s="39">
        <f t="shared" si="5"/>
        <v>725.1</v>
      </c>
      <c r="K26" s="32">
        <v>342.2</v>
      </c>
      <c r="L26" s="32">
        <v>130.9</v>
      </c>
      <c r="M26" s="43">
        <f t="shared" si="6"/>
        <v>9.8186550976138829</v>
      </c>
      <c r="N26" s="43">
        <f t="shared" si="7"/>
        <v>178.78134490238611</v>
      </c>
      <c r="O26" s="32">
        <v>188.6</v>
      </c>
      <c r="P26">
        <f t="shared" si="8"/>
        <v>661.7</v>
      </c>
      <c r="R26" s="26">
        <f t="shared" si="9"/>
        <v>725.3</v>
      </c>
      <c r="S26" s="26">
        <f t="shared" si="10"/>
        <v>288.5</v>
      </c>
      <c r="T26" s="26">
        <f t="shared" si="11"/>
        <v>19.418655097613883</v>
      </c>
      <c r="U26" s="26">
        <f t="shared" si="12"/>
        <v>353.58134490238615</v>
      </c>
      <c r="V26" s="26">
        <f t="shared" si="13"/>
        <v>373</v>
      </c>
      <c r="W26" s="26">
        <f t="shared" si="14"/>
        <v>1386.8000000000002</v>
      </c>
      <c r="Y26" t="str">
        <f t="shared" si="15"/>
        <v>2018</v>
      </c>
      <c r="Z26" s="42">
        <v>1997</v>
      </c>
      <c r="AA26" s="13">
        <f t="shared" ref="AA26:AC26" ca="1" si="41">SUMIF($A$4:$A$284,$Z26,D$4:D$279)</f>
        <v>1462.6000000000001</v>
      </c>
      <c r="AB26" s="13">
        <f t="shared" ca="1" si="41"/>
        <v>870.69999999999993</v>
      </c>
      <c r="AC26" s="13">
        <f t="shared" ca="1" si="41"/>
        <v>138.49999999999997</v>
      </c>
      <c r="AD26" s="13">
        <f t="shared" ref="AD26" ca="1" si="42">SUMIF($A$4:$A$284,$Z26,G$4:G$279)</f>
        <v>487.89999999999992</v>
      </c>
      <c r="AE26" s="13">
        <f t="shared" ref="AE26" ca="1" si="43">SUMIF($A$4:$A$284,$Z26,H$4:H$279)</f>
        <v>626.4</v>
      </c>
      <c r="AF26" s="13">
        <f t="shared" ref="AF26" ca="1" si="44">SUMIF($A$4:$A$284,$Z26,I$4:I$279)</f>
        <v>2959.7</v>
      </c>
      <c r="AG26" s="26"/>
      <c r="AH26" s="13">
        <f t="shared" ca="1" si="20"/>
        <v>1806.7999999999997</v>
      </c>
      <c r="AI26" s="13">
        <f t="shared" ca="1" si="21"/>
        <v>1107.3999999999999</v>
      </c>
      <c r="AJ26" s="16"/>
      <c r="AK26" s="16"/>
      <c r="AL26" s="13">
        <f t="shared" ca="1" si="28"/>
        <v>590.6</v>
      </c>
      <c r="AM26" s="13">
        <f t="shared" ca="1" si="29"/>
        <v>3504.8</v>
      </c>
      <c r="AN26" s="26"/>
      <c r="AO26" s="1">
        <f t="shared" ca="1" si="24"/>
        <v>3269.3999999999996</v>
      </c>
      <c r="AP26" s="1">
        <f t="shared" ca="1" si="24"/>
        <v>1978.1</v>
      </c>
      <c r="AQ26" s="16"/>
      <c r="AR26" s="16"/>
      <c r="AS26" s="1">
        <f t="shared" ca="1" si="30"/>
        <v>1217</v>
      </c>
      <c r="AT26" s="1">
        <f t="shared" ca="1" si="30"/>
        <v>6464.5</v>
      </c>
    </row>
    <row r="27" spans="1:46" ht="12.75" customHeight="1">
      <c r="A27" t="str">
        <f t="shared" si="3"/>
        <v>2018</v>
      </c>
      <c r="B27" s="46" t="s">
        <v>48</v>
      </c>
      <c r="C27" s="45">
        <f t="shared" si="26"/>
        <v>253</v>
      </c>
      <c r="D27" s="60">
        <v>422.8</v>
      </c>
      <c r="E27" s="61">
        <v>150</v>
      </c>
      <c r="F27" s="39">
        <v>9.3000000000000007</v>
      </c>
      <c r="G27" s="39">
        <v>226.6</v>
      </c>
      <c r="H27" s="39">
        <f t="shared" si="4"/>
        <v>235.9</v>
      </c>
      <c r="I27" s="39">
        <f t="shared" si="5"/>
        <v>808.69999999999993</v>
      </c>
      <c r="K27" s="32">
        <v>324.7</v>
      </c>
      <c r="L27" s="32">
        <v>120.5</v>
      </c>
      <c r="M27" s="43">
        <f t="shared" si="6"/>
        <v>8.3853751589656635</v>
      </c>
      <c r="N27" s="43">
        <f t="shared" si="7"/>
        <v>204.31462484103432</v>
      </c>
      <c r="O27" s="32">
        <v>212.7</v>
      </c>
      <c r="P27">
        <f t="shared" si="8"/>
        <v>657.9</v>
      </c>
      <c r="R27" s="26">
        <f t="shared" si="9"/>
        <v>747.5</v>
      </c>
      <c r="S27" s="26">
        <f t="shared" si="10"/>
        <v>270.5</v>
      </c>
      <c r="T27" s="26">
        <f t="shared" si="11"/>
        <v>17.685375158965662</v>
      </c>
      <c r="U27" s="26">
        <f t="shared" si="12"/>
        <v>430.91462484103431</v>
      </c>
      <c r="V27" s="26">
        <f t="shared" si="13"/>
        <v>448.6</v>
      </c>
      <c r="W27" s="26">
        <f t="shared" si="14"/>
        <v>1466.6</v>
      </c>
    </row>
    <row r="28" spans="1:46" ht="12.75" customHeight="1">
      <c r="A28" t="str">
        <f t="shared" si="3"/>
        <v>2017</v>
      </c>
      <c r="B28" s="46" t="s">
        <v>49</v>
      </c>
      <c r="C28" s="45">
        <f t="shared" si="26"/>
        <v>252</v>
      </c>
      <c r="D28" s="60">
        <v>385.5</v>
      </c>
      <c r="E28" s="61">
        <v>152.9</v>
      </c>
      <c r="F28" s="39">
        <v>11.8</v>
      </c>
      <c r="G28" s="39">
        <v>229</v>
      </c>
      <c r="H28" s="39">
        <f t="shared" si="4"/>
        <v>240.8</v>
      </c>
      <c r="I28" s="39">
        <f t="shared" si="5"/>
        <v>779.2</v>
      </c>
      <c r="K28" s="32">
        <v>345.7</v>
      </c>
      <c r="L28" s="32">
        <v>137.4</v>
      </c>
      <c r="M28" s="43">
        <f t="shared" si="6"/>
        <v>10.472009966777408</v>
      </c>
      <c r="N28" s="43">
        <f t="shared" si="7"/>
        <v>203.22799003322257</v>
      </c>
      <c r="O28" s="32">
        <v>213.7</v>
      </c>
      <c r="P28">
        <f t="shared" si="8"/>
        <v>696.8</v>
      </c>
      <c r="R28" s="26">
        <f t="shared" si="9"/>
        <v>731.2</v>
      </c>
      <c r="S28" s="26">
        <f t="shared" si="10"/>
        <v>290.3</v>
      </c>
      <c r="T28" s="26">
        <f t="shared" si="11"/>
        <v>22.272009966777411</v>
      </c>
      <c r="U28" s="26">
        <f t="shared" si="12"/>
        <v>432.22799003322257</v>
      </c>
      <c r="V28" s="26">
        <f t="shared" si="13"/>
        <v>454.5</v>
      </c>
      <c r="W28" s="26">
        <f t="shared" si="14"/>
        <v>1476</v>
      </c>
    </row>
    <row r="29" spans="1:46" ht="12.75" customHeight="1">
      <c r="A29" t="str">
        <f t="shared" si="3"/>
        <v>2017</v>
      </c>
      <c r="B29" s="46" t="s">
        <v>50</v>
      </c>
      <c r="C29" s="45">
        <f t="shared" si="26"/>
        <v>251</v>
      </c>
      <c r="D29" s="60">
        <v>463.7</v>
      </c>
      <c r="E29" s="61">
        <v>177.9</v>
      </c>
      <c r="F29" s="39">
        <v>12.1</v>
      </c>
      <c r="G29" s="39">
        <v>270.5</v>
      </c>
      <c r="H29" s="39">
        <f t="shared" si="4"/>
        <v>282.60000000000002</v>
      </c>
      <c r="I29" s="39">
        <f t="shared" si="5"/>
        <v>924.2</v>
      </c>
      <c r="K29" s="32">
        <v>319.2</v>
      </c>
      <c r="L29" s="32">
        <v>126.4</v>
      </c>
      <c r="M29" s="43">
        <f t="shared" si="6"/>
        <v>7.1546709129511665</v>
      </c>
      <c r="N29" s="43">
        <f t="shared" si="7"/>
        <v>159.94532908704883</v>
      </c>
      <c r="O29" s="32">
        <v>167.1</v>
      </c>
      <c r="P29">
        <f t="shared" si="8"/>
        <v>612.70000000000005</v>
      </c>
      <c r="R29" s="26">
        <f t="shared" si="9"/>
        <v>782.9</v>
      </c>
      <c r="S29" s="26">
        <f t="shared" si="10"/>
        <v>304.3</v>
      </c>
      <c r="T29" s="26">
        <f t="shared" si="11"/>
        <v>19.254670912951166</v>
      </c>
      <c r="U29" s="26">
        <f t="shared" si="12"/>
        <v>430.44532908704883</v>
      </c>
      <c r="V29" s="26">
        <f t="shared" si="13"/>
        <v>449.70000000000005</v>
      </c>
      <c r="W29" s="26">
        <f t="shared" si="14"/>
        <v>1536.9</v>
      </c>
    </row>
    <row r="30" spans="1:46" ht="12.75" customHeight="1">
      <c r="A30" t="str">
        <f t="shared" si="3"/>
        <v>2017</v>
      </c>
      <c r="B30" s="46" t="s">
        <v>51</v>
      </c>
      <c r="C30" s="45">
        <f t="shared" si="26"/>
        <v>250</v>
      </c>
      <c r="D30" s="60">
        <v>383.4</v>
      </c>
      <c r="E30" s="61">
        <v>144.19999999999999</v>
      </c>
      <c r="F30" s="39">
        <v>14.6</v>
      </c>
      <c r="G30" s="39">
        <v>206.6</v>
      </c>
      <c r="H30" s="39">
        <f t="shared" si="4"/>
        <v>221.2</v>
      </c>
      <c r="I30" s="39">
        <f t="shared" si="5"/>
        <v>748.8</v>
      </c>
      <c r="K30" s="32">
        <v>339</v>
      </c>
      <c r="L30" s="32">
        <v>126.2</v>
      </c>
      <c r="M30" s="43">
        <f t="shared" si="6"/>
        <v>13.471338155515369</v>
      </c>
      <c r="N30" s="43">
        <f t="shared" si="7"/>
        <v>190.62866184448464</v>
      </c>
      <c r="O30" s="32">
        <v>204.1</v>
      </c>
      <c r="P30">
        <f t="shared" si="8"/>
        <v>669.3</v>
      </c>
      <c r="R30" s="26">
        <f t="shared" si="9"/>
        <v>722.4</v>
      </c>
      <c r="S30" s="26">
        <f t="shared" si="10"/>
        <v>270.39999999999998</v>
      </c>
      <c r="T30" s="26">
        <f t="shared" si="11"/>
        <v>28.07133815551537</v>
      </c>
      <c r="U30" s="26">
        <f t="shared" si="12"/>
        <v>397.22866184448463</v>
      </c>
      <c r="V30" s="26">
        <f t="shared" si="13"/>
        <v>425.29999999999995</v>
      </c>
      <c r="W30" s="26">
        <f t="shared" si="14"/>
        <v>1418.1</v>
      </c>
    </row>
    <row r="31" spans="1:46" ht="12.75" customHeight="1">
      <c r="A31" t="str">
        <f t="shared" si="3"/>
        <v>2017</v>
      </c>
      <c r="B31" s="46" t="s">
        <v>52</v>
      </c>
      <c r="C31" s="45">
        <f t="shared" si="26"/>
        <v>249</v>
      </c>
      <c r="D31" s="60">
        <v>388.7</v>
      </c>
      <c r="E31" s="61">
        <v>128.4</v>
      </c>
      <c r="F31" s="39">
        <v>9.6999999999999993</v>
      </c>
      <c r="G31" s="39">
        <v>237</v>
      </c>
      <c r="H31" s="39">
        <f t="shared" si="4"/>
        <v>246.7</v>
      </c>
      <c r="I31" s="39">
        <f t="shared" si="5"/>
        <v>763.8</v>
      </c>
      <c r="K31" s="32">
        <v>366.3</v>
      </c>
      <c r="L31" s="32">
        <v>125.3</v>
      </c>
      <c r="M31" s="43">
        <f t="shared" si="6"/>
        <v>8.2569922983380621</v>
      </c>
      <c r="N31" s="43">
        <f t="shared" si="7"/>
        <v>201.74300770166195</v>
      </c>
      <c r="O31" s="32">
        <v>210</v>
      </c>
      <c r="P31">
        <f t="shared" si="8"/>
        <v>701.6</v>
      </c>
      <c r="R31" s="26">
        <f t="shared" si="9"/>
        <v>755</v>
      </c>
      <c r="S31" s="26">
        <f t="shared" si="10"/>
        <v>253.7</v>
      </c>
      <c r="T31" s="26">
        <f t="shared" si="11"/>
        <v>17.956992298338061</v>
      </c>
      <c r="U31" s="26">
        <f t="shared" si="12"/>
        <v>438.74300770166195</v>
      </c>
      <c r="V31" s="26">
        <f t="shared" si="13"/>
        <v>456.7</v>
      </c>
      <c r="W31" s="26">
        <f t="shared" si="14"/>
        <v>1465.4</v>
      </c>
    </row>
    <row r="32" spans="1:46" ht="12.75" customHeight="1">
      <c r="A32" t="str">
        <f t="shared" si="3"/>
        <v>2017</v>
      </c>
      <c r="B32" s="46" t="s">
        <v>53</v>
      </c>
      <c r="C32" s="45">
        <f t="shared" si="26"/>
        <v>248</v>
      </c>
      <c r="D32" s="60">
        <v>432.5</v>
      </c>
      <c r="E32" s="61">
        <v>159.19999999999999</v>
      </c>
      <c r="F32" s="39">
        <v>10.6</v>
      </c>
      <c r="G32" s="39">
        <v>245.6</v>
      </c>
      <c r="H32" s="39">
        <f t="shared" si="4"/>
        <v>256.2</v>
      </c>
      <c r="I32" s="39">
        <f t="shared" si="5"/>
        <v>847.90000000000009</v>
      </c>
      <c r="K32" s="32">
        <v>355.7</v>
      </c>
      <c r="L32" s="32">
        <v>117.3</v>
      </c>
      <c r="M32" s="43">
        <f t="shared" si="6"/>
        <v>9.0774395003903194</v>
      </c>
      <c r="N32" s="43">
        <f t="shared" si="7"/>
        <v>210.32256049960969</v>
      </c>
      <c r="O32" s="32">
        <v>219.4</v>
      </c>
      <c r="P32">
        <f t="shared" si="8"/>
        <v>692.4</v>
      </c>
      <c r="R32" s="26">
        <f t="shared" si="9"/>
        <v>788.2</v>
      </c>
      <c r="S32" s="26">
        <f t="shared" si="10"/>
        <v>276.5</v>
      </c>
      <c r="T32" s="26">
        <f t="shared" si="11"/>
        <v>19.677439500390321</v>
      </c>
      <c r="U32" s="26">
        <f t="shared" si="12"/>
        <v>455.92256049960969</v>
      </c>
      <c r="V32" s="26">
        <f t="shared" si="13"/>
        <v>475.6</v>
      </c>
      <c r="W32" s="26">
        <f t="shared" si="14"/>
        <v>1540.3000000000002</v>
      </c>
    </row>
    <row r="33" spans="1:23" ht="12.75" customHeight="1">
      <c r="A33" t="str">
        <f t="shared" si="3"/>
        <v>2017</v>
      </c>
      <c r="B33" s="46" t="s">
        <v>54</v>
      </c>
      <c r="C33" s="45">
        <f t="shared" si="26"/>
        <v>247</v>
      </c>
      <c r="D33" s="60">
        <v>417.1</v>
      </c>
      <c r="E33" s="61">
        <v>154.9</v>
      </c>
      <c r="F33" s="39">
        <v>10.6</v>
      </c>
      <c r="G33" s="39">
        <v>214.2</v>
      </c>
      <c r="H33" s="39">
        <f t="shared" si="4"/>
        <v>224.79999999999998</v>
      </c>
      <c r="I33" s="39">
        <f t="shared" si="5"/>
        <v>796.8</v>
      </c>
      <c r="K33" s="32">
        <v>378.8</v>
      </c>
      <c r="L33" s="32">
        <v>126.1</v>
      </c>
      <c r="M33" s="43">
        <f t="shared" si="6"/>
        <v>10.1567615658363</v>
      </c>
      <c r="N33" s="43">
        <f t="shared" si="7"/>
        <v>205.24323843416371</v>
      </c>
      <c r="O33" s="32">
        <v>215.4</v>
      </c>
      <c r="P33">
        <f t="shared" si="8"/>
        <v>720.3</v>
      </c>
      <c r="R33" s="26">
        <f t="shared" si="9"/>
        <v>795.90000000000009</v>
      </c>
      <c r="S33" s="26">
        <f t="shared" si="10"/>
        <v>281</v>
      </c>
      <c r="T33" s="26">
        <f t="shared" si="11"/>
        <v>20.7567615658363</v>
      </c>
      <c r="U33" s="26">
        <f t="shared" si="12"/>
        <v>419.44323843416373</v>
      </c>
      <c r="V33" s="26">
        <f t="shared" si="13"/>
        <v>440.2</v>
      </c>
      <c r="W33" s="26">
        <f t="shared" si="14"/>
        <v>1517.1</v>
      </c>
    </row>
    <row r="34" spans="1:23" ht="12.75" customHeight="1">
      <c r="A34" t="str">
        <f t="shared" si="3"/>
        <v>2017</v>
      </c>
      <c r="B34" s="46" t="s">
        <v>55</v>
      </c>
      <c r="C34" s="45">
        <f t="shared" si="26"/>
        <v>246</v>
      </c>
      <c r="D34" s="60">
        <v>372.3</v>
      </c>
      <c r="E34" s="61">
        <v>145.5</v>
      </c>
      <c r="F34" s="39">
        <v>10.5</v>
      </c>
      <c r="G34" s="39">
        <v>202.7</v>
      </c>
      <c r="H34" s="39">
        <f t="shared" si="4"/>
        <v>213.2</v>
      </c>
      <c r="I34" s="39">
        <f t="shared" si="5"/>
        <v>731</v>
      </c>
      <c r="K34" s="32">
        <v>335.3</v>
      </c>
      <c r="L34" s="32">
        <v>118.3</v>
      </c>
      <c r="M34" s="43">
        <f t="shared" si="6"/>
        <v>10.101078799249532</v>
      </c>
      <c r="N34" s="43">
        <f t="shared" si="7"/>
        <v>194.99892120075046</v>
      </c>
      <c r="O34" s="32">
        <v>205.1</v>
      </c>
      <c r="P34">
        <f t="shared" si="8"/>
        <v>658.7</v>
      </c>
      <c r="R34" s="26">
        <f t="shared" si="9"/>
        <v>707.6</v>
      </c>
      <c r="S34" s="26">
        <f t="shared" si="10"/>
        <v>263.8</v>
      </c>
      <c r="T34" s="26">
        <f t="shared" si="11"/>
        <v>20.601078799249532</v>
      </c>
      <c r="U34" s="26">
        <f t="shared" si="12"/>
        <v>397.69892120075042</v>
      </c>
      <c r="V34" s="26">
        <f t="shared" si="13"/>
        <v>418.29999999999995</v>
      </c>
      <c r="W34" s="26">
        <f t="shared" si="14"/>
        <v>1389.7</v>
      </c>
    </row>
    <row r="35" spans="1:23" ht="12.75" customHeight="1">
      <c r="A35" t="str">
        <f t="shared" si="3"/>
        <v>2017</v>
      </c>
      <c r="B35" s="46" t="s">
        <v>56</v>
      </c>
      <c r="C35" s="45">
        <f t="shared" si="26"/>
        <v>245</v>
      </c>
      <c r="D35" s="60">
        <v>413</v>
      </c>
      <c r="E35" s="61">
        <v>169.6</v>
      </c>
      <c r="F35" s="39">
        <v>11.5</v>
      </c>
      <c r="G35" s="39">
        <v>202.1</v>
      </c>
      <c r="H35" s="39">
        <f t="shared" si="4"/>
        <v>213.6</v>
      </c>
      <c r="I35" s="39">
        <f t="shared" si="5"/>
        <v>796.2</v>
      </c>
      <c r="K35" s="32">
        <v>336.6</v>
      </c>
      <c r="L35" s="32">
        <v>118.8</v>
      </c>
      <c r="M35" s="43">
        <f t="shared" si="6"/>
        <v>10.385533707865168</v>
      </c>
      <c r="N35" s="43">
        <f t="shared" si="7"/>
        <v>182.51446629213484</v>
      </c>
      <c r="O35" s="32">
        <v>192.9</v>
      </c>
      <c r="P35">
        <f t="shared" si="8"/>
        <v>648.30000000000007</v>
      </c>
      <c r="R35" s="26">
        <f t="shared" si="9"/>
        <v>749.6</v>
      </c>
      <c r="S35" s="26">
        <f t="shared" si="10"/>
        <v>288.39999999999998</v>
      </c>
      <c r="T35" s="26">
        <f t="shared" si="11"/>
        <v>21.885533707865168</v>
      </c>
      <c r="U35" s="26">
        <f t="shared" si="12"/>
        <v>384.61446629213481</v>
      </c>
      <c r="V35" s="26">
        <f t="shared" si="13"/>
        <v>406.5</v>
      </c>
      <c r="W35" s="26">
        <f t="shared" si="14"/>
        <v>1444.5</v>
      </c>
    </row>
    <row r="36" spans="1:23" ht="12.75" customHeight="1">
      <c r="A36" t="str">
        <f t="shared" si="3"/>
        <v>2017</v>
      </c>
      <c r="B36" s="46" t="s">
        <v>57</v>
      </c>
      <c r="C36" s="45">
        <f t="shared" si="26"/>
        <v>244</v>
      </c>
      <c r="D36" s="60">
        <v>372</v>
      </c>
      <c r="E36" s="61">
        <v>157.69999999999999</v>
      </c>
      <c r="F36" s="39">
        <v>9.5</v>
      </c>
      <c r="G36" s="39">
        <v>175.6</v>
      </c>
      <c r="H36" s="39">
        <f t="shared" si="4"/>
        <v>185.1</v>
      </c>
      <c r="I36" s="39">
        <f t="shared" si="5"/>
        <v>714.80000000000007</v>
      </c>
      <c r="K36" s="32">
        <v>288.2</v>
      </c>
      <c r="L36" s="32">
        <v>116.3</v>
      </c>
      <c r="M36" s="43">
        <f t="shared" si="6"/>
        <v>7.8781739600216101</v>
      </c>
      <c r="N36" s="43">
        <f t="shared" si="7"/>
        <v>145.6218260399784</v>
      </c>
      <c r="O36" s="32">
        <v>153.5</v>
      </c>
      <c r="P36">
        <f t="shared" si="8"/>
        <v>558</v>
      </c>
      <c r="R36" s="26">
        <f t="shared" si="9"/>
        <v>660.2</v>
      </c>
      <c r="S36" s="26">
        <f t="shared" si="10"/>
        <v>274</v>
      </c>
      <c r="T36" s="26">
        <f t="shared" si="11"/>
        <v>17.378173960021609</v>
      </c>
      <c r="U36" s="26">
        <f t="shared" si="12"/>
        <v>321.2218260399784</v>
      </c>
      <c r="V36" s="26">
        <f t="shared" si="13"/>
        <v>338.6</v>
      </c>
      <c r="W36" s="26">
        <f t="shared" si="14"/>
        <v>1272.8000000000002</v>
      </c>
    </row>
    <row r="37" spans="1:23" ht="12.75" customHeight="1">
      <c r="A37" t="str">
        <f t="shared" si="3"/>
        <v>2017</v>
      </c>
      <c r="B37" s="46" t="s">
        <v>58</v>
      </c>
      <c r="C37" s="45">
        <f t="shared" si="26"/>
        <v>243</v>
      </c>
      <c r="D37" s="60">
        <v>373.5</v>
      </c>
      <c r="E37" s="61">
        <v>191.8</v>
      </c>
      <c r="F37" s="39">
        <v>12.1</v>
      </c>
      <c r="G37" s="39">
        <v>211.1</v>
      </c>
      <c r="H37" s="39">
        <f t="shared" si="4"/>
        <v>223.2</v>
      </c>
      <c r="I37" s="39">
        <f t="shared" si="5"/>
        <v>788.5</v>
      </c>
      <c r="K37" s="32">
        <v>249.5</v>
      </c>
      <c r="L37" s="32">
        <v>120.4</v>
      </c>
      <c r="M37" s="43">
        <f t="shared" si="6"/>
        <v>7.3402329749103945</v>
      </c>
      <c r="N37" s="43">
        <f t="shared" si="7"/>
        <v>128.0597670250896</v>
      </c>
      <c r="O37" s="32">
        <v>135.4</v>
      </c>
      <c r="P37">
        <f t="shared" si="8"/>
        <v>505.29999999999995</v>
      </c>
      <c r="R37" s="26">
        <f t="shared" si="9"/>
        <v>623</v>
      </c>
      <c r="S37" s="26">
        <f t="shared" si="10"/>
        <v>312.20000000000005</v>
      </c>
      <c r="T37" s="26">
        <f t="shared" si="11"/>
        <v>19.440232974910394</v>
      </c>
      <c r="U37" s="26">
        <f t="shared" si="12"/>
        <v>339.15976702508959</v>
      </c>
      <c r="V37" s="26">
        <f t="shared" si="13"/>
        <v>358.6</v>
      </c>
      <c r="W37" s="26">
        <f t="shared" si="14"/>
        <v>1293.8</v>
      </c>
    </row>
    <row r="38" spans="1:23" ht="12.75" customHeight="1">
      <c r="A38" t="str">
        <f t="shared" si="3"/>
        <v>2017</v>
      </c>
      <c r="B38" s="46" t="s">
        <v>59</v>
      </c>
      <c r="C38" s="45">
        <f t="shared" si="26"/>
        <v>242</v>
      </c>
      <c r="D38" s="60">
        <v>299</v>
      </c>
      <c r="E38" s="61">
        <v>155.4</v>
      </c>
      <c r="F38" s="39">
        <v>9.6</v>
      </c>
      <c r="G38" s="39">
        <v>161.4</v>
      </c>
      <c r="H38" s="39">
        <f t="shared" si="4"/>
        <v>171</v>
      </c>
      <c r="I38" s="39">
        <f t="shared" si="5"/>
        <v>625.4</v>
      </c>
      <c r="K38" s="32">
        <v>249.8</v>
      </c>
      <c r="L38" s="32">
        <v>119.8</v>
      </c>
      <c r="M38" s="43">
        <f t="shared" si="6"/>
        <v>7.2252631578947364</v>
      </c>
      <c r="N38" s="43">
        <f t="shared" si="7"/>
        <v>121.47473684210526</v>
      </c>
      <c r="O38" s="32">
        <v>128.69999999999999</v>
      </c>
      <c r="P38">
        <f t="shared" si="8"/>
        <v>498.3</v>
      </c>
      <c r="R38" s="26">
        <f t="shared" si="9"/>
        <v>548.79999999999995</v>
      </c>
      <c r="S38" s="26">
        <f t="shared" si="10"/>
        <v>275.2</v>
      </c>
      <c r="T38" s="26">
        <f t="shared" si="11"/>
        <v>16.825263157894735</v>
      </c>
      <c r="U38" s="26">
        <f t="shared" si="12"/>
        <v>282.87473684210528</v>
      </c>
      <c r="V38" s="26">
        <f t="shared" si="13"/>
        <v>299.7</v>
      </c>
      <c r="W38" s="26">
        <f t="shared" si="14"/>
        <v>1123.7</v>
      </c>
    </row>
    <row r="39" spans="1:23" ht="12.75" customHeight="1">
      <c r="A39" t="str">
        <f t="shared" si="3"/>
        <v>2017</v>
      </c>
      <c r="B39" s="46" t="s">
        <v>60</v>
      </c>
      <c r="C39" s="45">
        <f t="shared" si="26"/>
        <v>241</v>
      </c>
      <c r="D39" s="60">
        <v>415.4</v>
      </c>
      <c r="E39" s="61">
        <v>162.4</v>
      </c>
      <c r="F39" s="39">
        <v>13</v>
      </c>
      <c r="G39" s="39">
        <v>235.8</v>
      </c>
      <c r="H39" s="39">
        <f t="shared" si="4"/>
        <v>248.8</v>
      </c>
      <c r="I39" s="39">
        <f t="shared" si="5"/>
        <v>826.59999999999991</v>
      </c>
      <c r="K39" s="32">
        <v>299</v>
      </c>
      <c r="L39" s="32">
        <v>118.2</v>
      </c>
      <c r="M39" s="43">
        <f t="shared" si="6"/>
        <v>8.6475080385852081</v>
      </c>
      <c r="N39" s="43">
        <f t="shared" si="7"/>
        <v>156.85249196141478</v>
      </c>
      <c r="O39" s="32">
        <v>165.5</v>
      </c>
      <c r="P39">
        <f t="shared" si="8"/>
        <v>582.70000000000005</v>
      </c>
      <c r="R39" s="26">
        <f t="shared" si="9"/>
        <v>714.4</v>
      </c>
      <c r="S39" s="26">
        <f t="shared" si="10"/>
        <v>280.60000000000002</v>
      </c>
      <c r="T39" s="26">
        <f t="shared" si="11"/>
        <v>21.647508038585208</v>
      </c>
      <c r="U39" s="26">
        <f t="shared" si="12"/>
        <v>392.6524919614148</v>
      </c>
      <c r="V39" s="26">
        <f t="shared" si="13"/>
        <v>414.3</v>
      </c>
      <c r="W39" s="26">
        <f t="shared" si="14"/>
        <v>1409.3</v>
      </c>
    </row>
    <row r="40" spans="1:23" ht="12.75" customHeight="1">
      <c r="A40" t="str">
        <f t="shared" si="3"/>
        <v>2016</v>
      </c>
      <c r="B40" s="46" t="s">
        <v>61</v>
      </c>
      <c r="C40" s="45">
        <f t="shared" si="26"/>
        <v>240</v>
      </c>
      <c r="D40" s="60">
        <v>394.2</v>
      </c>
      <c r="E40" s="61">
        <v>164.9</v>
      </c>
      <c r="F40" s="39">
        <v>10.7</v>
      </c>
      <c r="G40" s="39">
        <v>226.8</v>
      </c>
      <c r="H40" s="39">
        <f t="shared" si="4"/>
        <v>237.5</v>
      </c>
      <c r="I40" s="39">
        <f t="shared" si="5"/>
        <v>796.6</v>
      </c>
      <c r="K40" s="32">
        <v>271.60000000000002</v>
      </c>
      <c r="L40" s="32">
        <v>122.9</v>
      </c>
      <c r="M40" s="43">
        <f t="shared" si="6"/>
        <v>6.956126315789473</v>
      </c>
      <c r="N40" s="43">
        <f t="shared" si="7"/>
        <v>147.44387368421053</v>
      </c>
      <c r="O40" s="32">
        <v>154.4</v>
      </c>
      <c r="P40">
        <f t="shared" si="8"/>
        <v>548.9</v>
      </c>
      <c r="R40" s="26">
        <f t="shared" si="9"/>
        <v>665.8</v>
      </c>
      <c r="S40" s="26">
        <f t="shared" si="10"/>
        <v>287.8</v>
      </c>
      <c r="T40" s="26">
        <f t="shared" si="11"/>
        <v>17.656126315789471</v>
      </c>
      <c r="U40" s="26">
        <f t="shared" si="12"/>
        <v>374.24387368421054</v>
      </c>
      <c r="V40" s="26">
        <f t="shared" si="13"/>
        <v>391.9</v>
      </c>
      <c r="W40" s="26">
        <f t="shared" si="14"/>
        <v>1345.5</v>
      </c>
    </row>
    <row r="41" spans="1:23" ht="12.75" customHeight="1">
      <c r="A41" t="str">
        <f t="shared" si="3"/>
        <v>2016</v>
      </c>
      <c r="B41" s="46" t="s">
        <v>62</v>
      </c>
      <c r="C41" s="45">
        <f t="shared" si="26"/>
        <v>239</v>
      </c>
      <c r="D41" s="60">
        <v>437.1</v>
      </c>
      <c r="E41" s="61">
        <v>177.4</v>
      </c>
      <c r="F41" s="39">
        <v>11.3</v>
      </c>
      <c r="G41" s="39">
        <v>251.9</v>
      </c>
      <c r="H41" s="39">
        <f t="shared" si="4"/>
        <v>263.2</v>
      </c>
      <c r="I41" s="39">
        <f t="shared" si="5"/>
        <v>877.7</v>
      </c>
      <c r="K41" s="32">
        <v>270.60000000000002</v>
      </c>
      <c r="L41" s="32">
        <v>120.9</v>
      </c>
      <c r="M41" s="43">
        <f t="shared" si="6"/>
        <v>6.1308510638297884</v>
      </c>
      <c r="N41" s="43">
        <f t="shared" si="7"/>
        <v>136.66914893617022</v>
      </c>
      <c r="O41" s="32">
        <v>142.80000000000001</v>
      </c>
      <c r="P41">
        <f t="shared" si="8"/>
        <v>534.29999999999995</v>
      </c>
      <c r="R41" s="26">
        <f t="shared" si="9"/>
        <v>707.7</v>
      </c>
      <c r="S41" s="26">
        <f t="shared" si="10"/>
        <v>298.3</v>
      </c>
      <c r="T41" s="26">
        <f t="shared" si="11"/>
        <v>17.430851063829788</v>
      </c>
      <c r="U41" s="26">
        <f t="shared" si="12"/>
        <v>388.56914893617022</v>
      </c>
      <c r="V41" s="26">
        <f t="shared" si="13"/>
        <v>406</v>
      </c>
      <c r="W41" s="26">
        <f t="shared" si="14"/>
        <v>1412</v>
      </c>
    </row>
    <row r="42" spans="1:23" ht="12.75" customHeight="1">
      <c r="A42" t="str">
        <f t="shared" si="3"/>
        <v>2016</v>
      </c>
      <c r="B42" s="46" t="s">
        <v>63</v>
      </c>
      <c r="C42" s="45">
        <f t="shared" si="26"/>
        <v>238</v>
      </c>
      <c r="D42" s="60">
        <v>417.3</v>
      </c>
      <c r="E42" s="61">
        <v>166.4</v>
      </c>
      <c r="F42" s="39">
        <v>10.9</v>
      </c>
      <c r="G42" s="39">
        <v>220</v>
      </c>
      <c r="H42" s="39">
        <f t="shared" si="4"/>
        <v>230.9</v>
      </c>
      <c r="I42" s="39">
        <f t="shared" si="5"/>
        <v>814.6</v>
      </c>
      <c r="K42" s="32">
        <v>296.7</v>
      </c>
      <c r="L42" s="32">
        <v>126.8</v>
      </c>
      <c r="M42" s="43">
        <f t="shared" si="6"/>
        <v>7.4728020788220011</v>
      </c>
      <c r="N42" s="43">
        <f t="shared" si="7"/>
        <v>150.82719792117803</v>
      </c>
      <c r="O42" s="32">
        <v>158.30000000000001</v>
      </c>
      <c r="P42">
        <f t="shared" si="8"/>
        <v>581.79999999999995</v>
      </c>
      <c r="R42" s="26">
        <f t="shared" si="9"/>
        <v>714</v>
      </c>
      <c r="S42" s="26">
        <f t="shared" si="10"/>
        <v>293.2</v>
      </c>
      <c r="T42" s="26">
        <f t="shared" si="11"/>
        <v>18.372802078822001</v>
      </c>
      <c r="U42" s="26">
        <f t="shared" si="12"/>
        <v>370.82719792117803</v>
      </c>
      <c r="V42" s="26">
        <f t="shared" si="13"/>
        <v>389.20000000000005</v>
      </c>
      <c r="W42" s="26">
        <f t="shared" si="14"/>
        <v>1396.4</v>
      </c>
    </row>
    <row r="43" spans="1:23" ht="12.75" customHeight="1">
      <c r="A43" t="str">
        <f t="shared" si="3"/>
        <v>2016</v>
      </c>
      <c r="B43" s="46" t="s">
        <v>64</v>
      </c>
      <c r="C43" s="45">
        <f t="shared" si="26"/>
        <v>237</v>
      </c>
      <c r="D43" s="60">
        <v>389</v>
      </c>
      <c r="E43" s="61">
        <v>145.1</v>
      </c>
      <c r="F43" s="39">
        <v>11</v>
      </c>
      <c r="G43" s="39">
        <v>202.6</v>
      </c>
      <c r="H43" s="39">
        <f t="shared" si="4"/>
        <v>213.6</v>
      </c>
      <c r="I43" s="39">
        <f t="shared" si="5"/>
        <v>747.7</v>
      </c>
      <c r="K43" s="32">
        <v>282.89999999999998</v>
      </c>
      <c r="L43" s="32">
        <v>120.4</v>
      </c>
      <c r="M43" s="43">
        <f t="shared" si="6"/>
        <v>7.3899812734082397</v>
      </c>
      <c r="N43" s="43">
        <f t="shared" si="7"/>
        <v>136.11001872659176</v>
      </c>
      <c r="O43" s="32">
        <v>143.5</v>
      </c>
      <c r="P43">
        <f t="shared" si="8"/>
        <v>546.79999999999995</v>
      </c>
      <c r="R43" s="26">
        <f t="shared" si="9"/>
        <v>671.9</v>
      </c>
      <c r="S43" s="26">
        <f t="shared" si="10"/>
        <v>265.5</v>
      </c>
      <c r="T43" s="26">
        <f t="shared" si="11"/>
        <v>18.389981273408239</v>
      </c>
      <c r="U43" s="26">
        <f t="shared" si="12"/>
        <v>338.71001872659178</v>
      </c>
      <c r="V43" s="26">
        <f t="shared" si="13"/>
        <v>357.1</v>
      </c>
      <c r="W43" s="26">
        <f t="shared" si="14"/>
        <v>1294.5</v>
      </c>
    </row>
    <row r="44" spans="1:23" ht="12.75" customHeight="1">
      <c r="A44" t="str">
        <f t="shared" si="3"/>
        <v>2016</v>
      </c>
      <c r="B44" s="46" t="s">
        <v>65</v>
      </c>
      <c r="C44" s="45">
        <f t="shared" si="26"/>
        <v>236</v>
      </c>
      <c r="D44" s="60">
        <v>411.4</v>
      </c>
      <c r="E44" s="61">
        <v>153</v>
      </c>
      <c r="F44" s="39">
        <v>11.8</v>
      </c>
      <c r="G44" s="39">
        <v>222.7</v>
      </c>
      <c r="H44" s="39">
        <f t="shared" si="4"/>
        <v>234.5</v>
      </c>
      <c r="I44" s="39">
        <f t="shared" si="5"/>
        <v>798.9</v>
      </c>
      <c r="K44" s="32">
        <v>321.60000000000002</v>
      </c>
      <c r="L44" s="32">
        <v>159.19999999999999</v>
      </c>
      <c r="M44" s="43">
        <f t="shared" si="6"/>
        <v>8.0612366737739869</v>
      </c>
      <c r="N44" s="43">
        <f t="shared" si="7"/>
        <v>152.13876332622598</v>
      </c>
      <c r="O44" s="32">
        <v>160.19999999999999</v>
      </c>
      <c r="P44">
        <f t="shared" si="8"/>
        <v>641</v>
      </c>
      <c r="R44" s="26">
        <f t="shared" si="9"/>
        <v>733</v>
      </c>
      <c r="S44" s="26">
        <f t="shared" si="10"/>
        <v>312.2</v>
      </c>
      <c r="T44" s="26">
        <f t="shared" si="11"/>
        <v>19.861236673773988</v>
      </c>
      <c r="U44" s="26">
        <f t="shared" si="12"/>
        <v>374.83876332622594</v>
      </c>
      <c r="V44" s="26">
        <f t="shared" si="13"/>
        <v>394.7</v>
      </c>
      <c r="W44" s="26">
        <f t="shared" si="14"/>
        <v>1439.9</v>
      </c>
    </row>
    <row r="45" spans="1:23" ht="12.75" customHeight="1">
      <c r="A45" t="str">
        <f t="shared" si="3"/>
        <v>2016</v>
      </c>
      <c r="B45" s="46" t="s">
        <v>66</v>
      </c>
      <c r="C45" s="45">
        <f t="shared" si="26"/>
        <v>235</v>
      </c>
      <c r="D45" s="60">
        <v>368.7</v>
      </c>
      <c r="E45" s="61">
        <v>132.5</v>
      </c>
      <c r="F45" s="39">
        <v>10.8</v>
      </c>
      <c r="G45" s="39">
        <v>175.9</v>
      </c>
      <c r="H45" s="39">
        <f t="shared" si="4"/>
        <v>186.70000000000002</v>
      </c>
      <c r="I45" s="39">
        <f t="shared" si="5"/>
        <v>687.9</v>
      </c>
      <c r="K45" s="32">
        <v>325.60000000000002</v>
      </c>
      <c r="L45" s="32">
        <v>142.80000000000001</v>
      </c>
      <c r="M45" s="43">
        <f t="shared" si="6"/>
        <v>9.758757364756292</v>
      </c>
      <c r="N45" s="43">
        <f t="shared" si="7"/>
        <v>158.94124263524367</v>
      </c>
      <c r="O45" s="32">
        <v>168.7</v>
      </c>
      <c r="P45">
        <f t="shared" si="8"/>
        <v>637.1</v>
      </c>
      <c r="R45" s="26">
        <f t="shared" si="9"/>
        <v>694.3</v>
      </c>
      <c r="S45" s="26">
        <f t="shared" si="10"/>
        <v>275.3</v>
      </c>
      <c r="T45" s="26">
        <f t="shared" si="11"/>
        <v>20.558757364756293</v>
      </c>
      <c r="U45" s="26">
        <f t="shared" si="12"/>
        <v>334.8412426352437</v>
      </c>
      <c r="V45" s="26">
        <f t="shared" si="13"/>
        <v>355.4</v>
      </c>
      <c r="W45" s="26">
        <f t="shared" si="14"/>
        <v>1325</v>
      </c>
    </row>
    <row r="46" spans="1:23" ht="12.75" customHeight="1">
      <c r="A46" t="str">
        <f t="shared" si="3"/>
        <v>2016</v>
      </c>
      <c r="B46" s="46" t="s">
        <v>67</v>
      </c>
      <c r="C46" s="45">
        <f t="shared" si="26"/>
        <v>234</v>
      </c>
      <c r="D46" s="60">
        <v>355.6</v>
      </c>
      <c r="E46" s="61">
        <v>140.6</v>
      </c>
      <c r="F46" s="39">
        <v>9.6</v>
      </c>
      <c r="G46" s="39">
        <v>170.3</v>
      </c>
      <c r="H46" s="39">
        <f t="shared" si="4"/>
        <v>179.9</v>
      </c>
      <c r="I46" s="39">
        <f t="shared" si="5"/>
        <v>676.1</v>
      </c>
      <c r="K46" s="32">
        <v>313.5</v>
      </c>
      <c r="L46" s="32">
        <v>128.1</v>
      </c>
      <c r="M46" s="43">
        <f t="shared" si="6"/>
        <v>8.6287937743190657</v>
      </c>
      <c r="N46" s="43">
        <f t="shared" si="7"/>
        <v>153.07120622568092</v>
      </c>
      <c r="O46" s="32">
        <v>161.69999999999999</v>
      </c>
      <c r="P46">
        <f t="shared" si="8"/>
        <v>603.29999999999995</v>
      </c>
      <c r="R46" s="26">
        <f t="shared" si="9"/>
        <v>669.1</v>
      </c>
      <c r="S46" s="26">
        <f t="shared" si="10"/>
        <v>268.7</v>
      </c>
      <c r="T46" s="26">
        <f t="shared" si="11"/>
        <v>18.228793774319065</v>
      </c>
      <c r="U46" s="26">
        <f t="shared" si="12"/>
        <v>323.37120622568091</v>
      </c>
      <c r="V46" s="26">
        <f t="shared" si="13"/>
        <v>341.6</v>
      </c>
      <c r="W46" s="26">
        <f t="shared" si="14"/>
        <v>1279.4000000000001</v>
      </c>
    </row>
    <row r="47" spans="1:23" ht="12.75" customHeight="1">
      <c r="A47" t="str">
        <f t="shared" si="3"/>
        <v>2016</v>
      </c>
      <c r="B47" s="46" t="s">
        <v>68</v>
      </c>
      <c r="C47" s="45">
        <f t="shared" si="26"/>
        <v>233</v>
      </c>
      <c r="D47" s="60">
        <v>400.8</v>
      </c>
      <c r="E47" s="61">
        <v>162.5</v>
      </c>
      <c r="F47" s="39">
        <v>10.9</v>
      </c>
      <c r="G47" s="39">
        <v>196.2</v>
      </c>
      <c r="H47" s="39">
        <f t="shared" si="4"/>
        <v>207.1</v>
      </c>
      <c r="I47" s="39">
        <f t="shared" si="5"/>
        <v>770.4</v>
      </c>
      <c r="K47" s="32">
        <v>330.6</v>
      </c>
      <c r="L47" s="32">
        <v>138.6</v>
      </c>
      <c r="M47" s="43">
        <f t="shared" si="6"/>
        <v>9.0157894736842117</v>
      </c>
      <c r="N47" s="43">
        <f t="shared" si="7"/>
        <v>162.2842105263158</v>
      </c>
      <c r="O47" s="32">
        <v>171.3</v>
      </c>
      <c r="P47">
        <f t="shared" si="8"/>
        <v>640.5</v>
      </c>
      <c r="R47" s="26">
        <f t="shared" si="9"/>
        <v>731.40000000000009</v>
      </c>
      <c r="S47" s="26">
        <f t="shared" si="10"/>
        <v>301.10000000000002</v>
      </c>
      <c r="T47" s="26">
        <f t="shared" si="11"/>
        <v>19.915789473684214</v>
      </c>
      <c r="U47" s="26">
        <f t="shared" si="12"/>
        <v>358.48421052631579</v>
      </c>
      <c r="V47" s="26">
        <f t="shared" si="13"/>
        <v>378.4</v>
      </c>
      <c r="W47" s="26">
        <f t="shared" si="14"/>
        <v>1410.9</v>
      </c>
    </row>
    <row r="48" spans="1:23" ht="12.75" customHeight="1">
      <c r="A48" t="str">
        <f t="shared" si="3"/>
        <v>2016</v>
      </c>
      <c r="B48" s="46" t="s">
        <v>69</v>
      </c>
      <c r="C48" s="45">
        <f t="shared" si="26"/>
        <v>232</v>
      </c>
      <c r="D48" s="60">
        <v>343.6</v>
      </c>
      <c r="E48" s="61">
        <v>144.1</v>
      </c>
      <c r="F48" s="39">
        <v>10.6</v>
      </c>
      <c r="G48" s="39">
        <v>157.9</v>
      </c>
      <c r="H48" s="39">
        <f t="shared" si="4"/>
        <v>168.5</v>
      </c>
      <c r="I48" s="39">
        <f t="shared" si="5"/>
        <v>656.2</v>
      </c>
      <c r="K48" s="32">
        <v>247.3</v>
      </c>
      <c r="L48" s="32">
        <v>112.8</v>
      </c>
      <c r="M48" s="43">
        <f t="shared" si="6"/>
        <v>7.4671810089020774</v>
      </c>
      <c r="N48" s="43">
        <f t="shared" si="7"/>
        <v>111.23281899109793</v>
      </c>
      <c r="O48" s="32">
        <v>118.7</v>
      </c>
      <c r="P48">
        <f t="shared" si="8"/>
        <v>478.8</v>
      </c>
      <c r="R48" s="26">
        <f t="shared" si="9"/>
        <v>590.90000000000009</v>
      </c>
      <c r="S48" s="26">
        <f t="shared" si="10"/>
        <v>256.89999999999998</v>
      </c>
      <c r="T48" s="26">
        <f t="shared" si="11"/>
        <v>18.067181008902075</v>
      </c>
      <c r="U48" s="26">
        <f t="shared" si="12"/>
        <v>269.13281899109791</v>
      </c>
      <c r="V48" s="26">
        <f t="shared" si="13"/>
        <v>287.2</v>
      </c>
      <c r="W48" s="26">
        <f t="shared" si="14"/>
        <v>1135</v>
      </c>
    </row>
    <row r="49" spans="1:23" ht="12.75" customHeight="1">
      <c r="A49" t="str">
        <f t="shared" si="3"/>
        <v>2016</v>
      </c>
      <c r="B49" s="46" t="s">
        <v>70</v>
      </c>
      <c r="C49" s="45">
        <f t="shared" si="26"/>
        <v>231</v>
      </c>
      <c r="D49" s="60">
        <v>287.2</v>
      </c>
      <c r="E49" s="61">
        <v>159.4</v>
      </c>
      <c r="F49" s="39">
        <v>9.6</v>
      </c>
      <c r="G49" s="39">
        <v>156.69999999999999</v>
      </c>
      <c r="H49" s="39">
        <f t="shared" si="4"/>
        <v>166.29999999999998</v>
      </c>
      <c r="I49" s="39">
        <f t="shared" si="5"/>
        <v>612.9</v>
      </c>
      <c r="K49" s="32">
        <v>207.6</v>
      </c>
      <c r="L49" s="32">
        <v>127.2</v>
      </c>
      <c r="M49" s="43">
        <f t="shared" si="6"/>
        <v>7.5045099218280225</v>
      </c>
      <c r="N49" s="43">
        <f t="shared" si="7"/>
        <v>122.49549007817198</v>
      </c>
      <c r="O49" s="32">
        <v>130</v>
      </c>
      <c r="P49">
        <f t="shared" si="8"/>
        <v>464.8</v>
      </c>
      <c r="R49" s="26">
        <f t="shared" si="9"/>
        <v>494.79999999999995</v>
      </c>
      <c r="S49" s="26">
        <f t="shared" si="10"/>
        <v>286.60000000000002</v>
      </c>
      <c r="T49" s="26">
        <f t="shared" si="11"/>
        <v>17.104509921828022</v>
      </c>
      <c r="U49" s="26">
        <f t="shared" si="12"/>
        <v>279.19549007817199</v>
      </c>
      <c r="V49" s="26">
        <f t="shared" si="13"/>
        <v>296.29999999999995</v>
      </c>
      <c r="W49" s="26">
        <f t="shared" si="14"/>
        <v>1077.7</v>
      </c>
    </row>
    <row r="50" spans="1:23" ht="12.75" customHeight="1">
      <c r="A50" t="str">
        <f t="shared" si="3"/>
        <v>2016</v>
      </c>
      <c r="B50" s="46" t="s">
        <v>71</v>
      </c>
      <c r="C50" s="45">
        <f t="shared" si="26"/>
        <v>230</v>
      </c>
      <c r="D50" s="60">
        <v>372.7</v>
      </c>
      <c r="E50" s="61">
        <v>146.5</v>
      </c>
      <c r="F50" s="39">
        <v>10.6</v>
      </c>
      <c r="G50" s="39">
        <v>183.9</v>
      </c>
      <c r="H50" s="39">
        <f t="shared" si="4"/>
        <v>194.5</v>
      </c>
      <c r="I50" s="39">
        <f t="shared" si="5"/>
        <v>713.7</v>
      </c>
      <c r="K50" s="32">
        <v>295.89999999999998</v>
      </c>
      <c r="L50" s="32">
        <v>123</v>
      </c>
      <c r="M50" s="43">
        <f t="shared" si="6"/>
        <v>7.7660668380462727</v>
      </c>
      <c r="N50" s="43">
        <f t="shared" si="7"/>
        <v>134.73393316195373</v>
      </c>
      <c r="O50" s="32">
        <v>142.5</v>
      </c>
      <c r="P50">
        <f t="shared" si="8"/>
        <v>561.4</v>
      </c>
      <c r="R50" s="26">
        <f t="shared" si="9"/>
        <v>668.59999999999991</v>
      </c>
      <c r="S50" s="26">
        <f t="shared" si="10"/>
        <v>269.5</v>
      </c>
      <c r="T50" s="26">
        <f t="shared" si="11"/>
        <v>18.366066838046272</v>
      </c>
      <c r="U50" s="26">
        <f t="shared" si="12"/>
        <v>318.63393316195373</v>
      </c>
      <c r="V50" s="26">
        <f t="shared" si="13"/>
        <v>337</v>
      </c>
      <c r="W50" s="26">
        <f t="shared" si="14"/>
        <v>1275.0999999999999</v>
      </c>
    </row>
    <row r="51" spans="1:23" ht="12.75" customHeight="1">
      <c r="A51" t="str">
        <f t="shared" si="3"/>
        <v>2016</v>
      </c>
      <c r="B51" s="46" t="s">
        <v>72</v>
      </c>
      <c r="C51" s="45">
        <f t="shared" si="26"/>
        <v>229</v>
      </c>
      <c r="D51" s="60">
        <v>367.2</v>
      </c>
      <c r="E51" s="61">
        <v>126.2</v>
      </c>
      <c r="F51" s="39">
        <v>8</v>
      </c>
      <c r="G51" s="39">
        <v>202.9</v>
      </c>
      <c r="H51" s="39">
        <f t="shared" si="4"/>
        <v>210.9</v>
      </c>
      <c r="I51" s="39">
        <f t="shared" si="5"/>
        <v>704.3</v>
      </c>
      <c r="K51" s="32">
        <v>278.5</v>
      </c>
      <c r="L51" s="32">
        <v>106.7</v>
      </c>
      <c r="M51" s="43">
        <f t="shared" si="6"/>
        <v>5.7278330962541482</v>
      </c>
      <c r="N51" s="43">
        <f t="shared" si="7"/>
        <v>145.27216690374584</v>
      </c>
      <c r="O51" s="32">
        <v>151</v>
      </c>
      <c r="P51">
        <f t="shared" si="8"/>
        <v>536.20000000000005</v>
      </c>
      <c r="R51" s="26">
        <f t="shared" si="9"/>
        <v>645.70000000000005</v>
      </c>
      <c r="S51" s="26">
        <f t="shared" si="10"/>
        <v>232.9</v>
      </c>
      <c r="T51" s="26">
        <f t="shared" si="11"/>
        <v>13.727833096254148</v>
      </c>
      <c r="U51" s="26">
        <f t="shared" si="12"/>
        <v>348.17216690374585</v>
      </c>
      <c r="V51" s="26">
        <f t="shared" si="13"/>
        <v>361.9</v>
      </c>
      <c r="W51" s="26">
        <f t="shared" si="14"/>
        <v>1240.5</v>
      </c>
    </row>
    <row r="52" spans="1:23" ht="12.75" customHeight="1">
      <c r="A52" t="str">
        <f t="shared" si="3"/>
        <v>2015</v>
      </c>
      <c r="B52" s="46" t="s">
        <v>73</v>
      </c>
      <c r="C52" s="45">
        <f t="shared" si="26"/>
        <v>228</v>
      </c>
      <c r="D52" s="60">
        <v>321.39999999999998</v>
      </c>
      <c r="E52" s="61">
        <v>131.19999999999999</v>
      </c>
      <c r="F52" s="39">
        <v>9.6</v>
      </c>
      <c r="G52" s="39">
        <v>164</v>
      </c>
      <c r="H52" s="39">
        <f t="shared" si="4"/>
        <v>173.6</v>
      </c>
      <c r="I52" s="39">
        <f t="shared" si="5"/>
        <v>626.19999999999993</v>
      </c>
      <c r="K52" s="32">
        <v>296</v>
      </c>
      <c r="L52" s="32">
        <v>126.1</v>
      </c>
      <c r="M52" s="43">
        <f t="shared" si="6"/>
        <v>9.6387096774193548</v>
      </c>
      <c r="N52" s="43">
        <f t="shared" si="7"/>
        <v>164.66129032258067</v>
      </c>
      <c r="O52" s="32">
        <v>174.3</v>
      </c>
      <c r="P52">
        <f t="shared" si="8"/>
        <v>596.40000000000009</v>
      </c>
      <c r="R52" s="26">
        <f t="shared" si="9"/>
        <v>617.4</v>
      </c>
      <c r="S52" s="26">
        <f t="shared" si="10"/>
        <v>257.29999999999995</v>
      </c>
      <c r="T52" s="26">
        <f t="shared" si="11"/>
        <v>19.238709677419354</v>
      </c>
      <c r="U52" s="26">
        <f t="shared" si="12"/>
        <v>328.66129032258067</v>
      </c>
      <c r="V52" s="26">
        <f t="shared" si="13"/>
        <v>347.9</v>
      </c>
      <c r="W52" s="26">
        <f t="shared" si="14"/>
        <v>1222.5999999999999</v>
      </c>
    </row>
    <row r="53" spans="1:23" ht="12.75" customHeight="1">
      <c r="A53" t="str">
        <f t="shared" si="3"/>
        <v>2015</v>
      </c>
      <c r="B53" s="46" t="s">
        <v>74</v>
      </c>
      <c r="C53" s="45">
        <f t="shared" si="26"/>
        <v>227</v>
      </c>
      <c r="D53" s="60">
        <v>358.4</v>
      </c>
      <c r="E53" s="61">
        <v>142</v>
      </c>
      <c r="F53" s="39">
        <v>10.3</v>
      </c>
      <c r="G53" s="39">
        <v>199.2</v>
      </c>
      <c r="H53" s="39">
        <f t="shared" si="4"/>
        <v>209.5</v>
      </c>
      <c r="I53" s="39">
        <f t="shared" si="5"/>
        <v>709.9</v>
      </c>
      <c r="K53" s="32">
        <v>306.7</v>
      </c>
      <c r="L53" s="32">
        <v>124.7</v>
      </c>
      <c r="M53" s="43">
        <f t="shared" si="6"/>
        <v>9.2577088305489266</v>
      </c>
      <c r="N53" s="43">
        <f t="shared" si="7"/>
        <v>179.04229116945106</v>
      </c>
      <c r="O53" s="32">
        <v>188.3</v>
      </c>
      <c r="P53">
        <f t="shared" si="8"/>
        <v>619.70000000000005</v>
      </c>
      <c r="R53" s="26">
        <f t="shared" si="9"/>
        <v>665.09999999999991</v>
      </c>
      <c r="S53" s="26">
        <f t="shared" si="10"/>
        <v>266.7</v>
      </c>
      <c r="T53" s="26">
        <f t="shared" si="11"/>
        <v>19.557708830548926</v>
      </c>
      <c r="U53" s="26">
        <f t="shared" si="12"/>
        <v>378.24229116945105</v>
      </c>
      <c r="V53" s="26">
        <f t="shared" si="13"/>
        <v>397.8</v>
      </c>
      <c r="W53" s="26">
        <f t="shared" si="14"/>
        <v>1329.6</v>
      </c>
    </row>
    <row r="54" spans="1:23" ht="12.75" customHeight="1">
      <c r="A54" t="str">
        <f t="shared" si="3"/>
        <v>2015</v>
      </c>
      <c r="B54" s="46" t="s">
        <v>75</v>
      </c>
      <c r="C54" s="45">
        <f t="shared" si="26"/>
        <v>226</v>
      </c>
      <c r="D54" s="60">
        <v>358.6</v>
      </c>
      <c r="E54" s="61">
        <v>135</v>
      </c>
      <c r="F54" s="39">
        <v>13.8</v>
      </c>
      <c r="G54" s="39">
        <v>197.2</v>
      </c>
      <c r="H54" s="39">
        <f t="shared" si="4"/>
        <v>211</v>
      </c>
      <c r="I54" s="39">
        <f t="shared" si="5"/>
        <v>704.6</v>
      </c>
      <c r="K54" s="32">
        <v>308</v>
      </c>
      <c r="L54" s="32">
        <v>128.30000000000001</v>
      </c>
      <c r="M54" s="43">
        <f t="shared" si="6"/>
        <v>12.014502369668248</v>
      </c>
      <c r="N54" s="43">
        <f t="shared" si="7"/>
        <v>171.68549763033175</v>
      </c>
      <c r="O54" s="32">
        <v>183.7</v>
      </c>
      <c r="P54">
        <f t="shared" si="8"/>
        <v>620</v>
      </c>
      <c r="R54" s="26">
        <f t="shared" si="9"/>
        <v>666.6</v>
      </c>
      <c r="S54" s="26">
        <f t="shared" si="10"/>
        <v>263.3</v>
      </c>
      <c r="T54" s="26">
        <f t="shared" si="11"/>
        <v>25.814502369668247</v>
      </c>
      <c r="U54" s="26">
        <f t="shared" si="12"/>
        <v>368.88549763033177</v>
      </c>
      <c r="V54" s="26">
        <f t="shared" si="13"/>
        <v>394.7</v>
      </c>
      <c r="W54" s="26">
        <f t="shared" si="14"/>
        <v>1324.6</v>
      </c>
    </row>
    <row r="55" spans="1:23" ht="12.75" customHeight="1">
      <c r="A55" t="str">
        <f t="shared" si="3"/>
        <v>2015</v>
      </c>
      <c r="B55" s="46" t="s">
        <v>76</v>
      </c>
      <c r="C55" s="45">
        <f t="shared" si="26"/>
        <v>225</v>
      </c>
      <c r="D55" s="60">
        <v>373</v>
      </c>
      <c r="E55" s="61">
        <v>124.3</v>
      </c>
      <c r="F55" s="39">
        <v>11</v>
      </c>
      <c r="G55" s="39">
        <v>222.1</v>
      </c>
      <c r="H55" s="39">
        <f t="shared" si="4"/>
        <v>233.1</v>
      </c>
      <c r="I55" s="39">
        <f t="shared" si="5"/>
        <v>730.4</v>
      </c>
      <c r="K55" s="32">
        <v>332.9</v>
      </c>
      <c r="L55" s="32">
        <v>125.6</v>
      </c>
      <c r="M55" s="43">
        <f t="shared" si="6"/>
        <v>9.301158301158301</v>
      </c>
      <c r="N55" s="43">
        <f t="shared" si="7"/>
        <v>187.7988416988417</v>
      </c>
      <c r="O55" s="32">
        <v>197.1</v>
      </c>
      <c r="P55">
        <f t="shared" si="8"/>
        <v>655.6</v>
      </c>
      <c r="R55" s="26">
        <f t="shared" si="9"/>
        <v>705.9</v>
      </c>
      <c r="S55" s="26">
        <f t="shared" si="10"/>
        <v>249.89999999999998</v>
      </c>
      <c r="T55" s="26">
        <f t="shared" si="11"/>
        <v>20.301158301158303</v>
      </c>
      <c r="U55" s="26">
        <f t="shared" si="12"/>
        <v>409.89884169884169</v>
      </c>
      <c r="V55" s="26">
        <f t="shared" si="13"/>
        <v>430.2</v>
      </c>
      <c r="W55" s="26">
        <f t="shared" si="14"/>
        <v>1386</v>
      </c>
    </row>
    <row r="56" spans="1:23" ht="12.75" customHeight="1">
      <c r="A56" t="str">
        <f t="shared" si="3"/>
        <v>2015</v>
      </c>
      <c r="B56" s="46" t="s">
        <v>77</v>
      </c>
      <c r="C56" s="45">
        <f t="shared" si="26"/>
        <v>224</v>
      </c>
      <c r="D56" s="60">
        <v>407.8</v>
      </c>
      <c r="E56" s="61">
        <v>143.9</v>
      </c>
      <c r="F56" s="39">
        <v>9.5</v>
      </c>
      <c r="G56" s="39">
        <v>225.4</v>
      </c>
      <c r="H56" s="39">
        <f t="shared" si="4"/>
        <v>234.9</v>
      </c>
      <c r="I56" s="39">
        <f t="shared" si="5"/>
        <v>786.6</v>
      </c>
      <c r="K56" s="32">
        <v>358.3</v>
      </c>
      <c r="L56" s="32">
        <v>138.80000000000001</v>
      </c>
      <c r="M56" s="43">
        <f t="shared" si="6"/>
        <v>8.3554704129416759</v>
      </c>
      <c r="N56" s="43">
        <f t="shared" si="7"/>
        <v>198.24452958705831</v>
      </c>
      <c r="O56" s="32">
        <v>206.6</v>
      </c>
      <c r="P56">
        <f t="shared" si="8"/>
        <v>703.7</v>
      </c>
      <c r="R56" s="26">
        <f t="shared" si="9"/>
        <v>766.1</v>
      </c>
      <c r="S56" s="26">
        <f t="shared" si="10"/>
        <v>282.70000000000005</v>
      </c>
      <c r="T56" s="26">
        <f t="shared" si="11"/>
        <v>17.855470412941678</v>
      </c>
      <c r="U56" s="26">
        <f t="shared" si="12"/>
        <v>423.64452958705829</v>
      </c>
      <c r="V56" s="26">
        <f t="shared" si="13"/>
        <v>441.5</v>
      </c>
      <c r="W56" s="26">
        <f t="shared" si="14"/>
        <v>1490.3000000000002</v>
      </c>
    </row>
    <row r="57" spans="1:23" ht="12.75" customHeight="1">
      <c r="A57" t="str">
        <f t="shared" si="3"/>
        <v>2015</v>
      </c>
      <c r="B57" s="46" t="s">
        <v>78</v>
      </c>
      <c r="C57" s="45">
        <f t="shared" si="26"/>
        <v>223</v>
      </c>
      <c r="D57" s="60">
        <v>350.6</v>
      </c>
      <c r="E57" s="61">
        <v>136.4</v>
      </c>
      <c r="F57" s="39">
        <v>11.4</v>
      </c>
      <c r="G57" s="39">
        <v>200.7</v>
      </c>
      <c r="H57" s="39">
        <f t="shared" si="4"/>
        <v>212.1</v>
      </c>
      <c r="I57" s="39">
        <f t="shared" si="5"/>
        <v>699.1</v>
      </c>
      <c r="K57" s="32">
        <v>345.9</v>
      </c>
      <c r="L57" s="32">
        <v>143.9</v>
      </c>
      <c r="M57" s="43">
        <f t="shared" si="6"/>
        <v>10.776520509193777</v>
      </c>
      <c r="N57" s="43">
        <f t="shared" si="7"/>
        <v>189.7234794908062</v>
      </c>
      <c r="O57" s="32">
        <v>200.5</v>
      </c>
      <c r="P57">
        <f t="shared" si="8"/>
        <v>690.3</v>
      </c>
      <c r="R57" s="26">
        <f t="shared" si="9"/>
        <v>696.5</v>
      </c>
      <c r="S57" s="26">
        <f t="shared" si="10"/>
        <v>280.3</v>
      </c>
      <c r="T57" s="26">
        <f t="shared" si="11"/>
        <v>22.176520509193779</v>
      </c>
      <c r="U57" s="26">
        <f t="shared" si="12"/>
        <v>390.42347949080619</v>
      </c>
      <c r="V57" s="26">
        <f t="shared" si="13"/>
        <v>412.6</v>
      </c>
      <c r="W57" s="26">
        <f t="shared" si="14"/>
        <v>1389.4</v>
      </c>
    </row>
    <row r="58" spans="1:23" ht="12.75" customHeight="1">
      <c r="A58" t="str">
        <f t="shared" si="3"/>
        <v>2015</v>
      </c>
      <c r="B58" s="46" t="s">
        <v>79</v>
      </c>
      <c r="C58" s="45">
        <f t="shared" si="26"/>
        <v>222</v>
      </c>
      <c r="D58" s="60">
        <v>368.7</v>
      </c>
      <c r="E58" s="61">
        <v>143.5</v>
      </c>
      <c r="F58" s="39">
        <v>9.1</v>
      </c>
      <c r="G58" s="39">
        <v>200.5</v>
      </c>
      <c r="H58" s="39">
        <f t="shared" si="4"/>
        <v>209.6</v>
      </c>
      <c r="I58" s="39">
        <f t="shared" si="5"/>
        <v>721.80000000000007</v>
      </c>
      <c r="K58" s="32">
        <v>297.2</v>
      </c>
      <c r="L58" s="32">
        <v>128.19999999999999</v>
      </c>
      <c r="M58" s="43">
        <f t="shared" si="6"/>
        <v>6.8684160305343509</v>
      </c>
      <c r="N58" s="43">
        <f t="shared" si="7"/>
        <v>151.33158396946564</v>
      </c>
      <c r="O58" s="32">
        <v>158.19999999999999</v>
      </c>
      <c r="P58">
        <f t="shared" si="8"/>
        <v>583.59999999999991</v>
      </c>
      <c r="R58" s="26">
        <f t="shared" si="9"/>
        <v>665.9</v>
      </c>
      <c r="S58" s="26">
        <f t="shared" si="10"/>
        <v>271.7</v>
      </c>
      <c r="T58" s="26">
        <f t="shared" si="11"/>
        <v>15.96841603053435</v>
      </c>
      <c r="U58" s="26">
        <f t="shared" si="12"/>
        <v>351.83158396946567</v>
      </c>
      <c r="V58" s="26">
        <f t="shared" si="13"/>
        <v>367.79999999999995</v>
      </c>
      <c r="W58" s="26">
        <f t="shared" si="14"/>
        <v>1305.4000000000001</v>
      </c>
    </row>
    <row r="59" spans="1:23" ht="12.75" customHeight="1">
      <c r="A59" t="str">
        <f t="shared" si="3"/>
        <v>2015</v>
      </c>
      <c r="B59" s="46" t="s">
        <v>80</v>
      </c>
      <c r="C59" s="45">
        <f t="shared" si="26"/>
        <v>221</v>
      </c>
      <c r="D59" s="60">
        <v>348.4</v>
      </c>
      <c r="E59" s="61">
        <v>152.9</v>
      </c>
      <c r="F59" s="39">
        <v>11.3</v>
      </c>
      <c r="G59" s="39">
        <v>182.2</v>
      </c>
      <c r="H59" s="39">
        <f t="shared" si="4"/>
        <v>193.5</v>
      </c>
      <c r="I59" s="39">
        <f t="shared" si="5"/>
        <v>694.8</v>
      </c>
      <c r="K59" s="32">
        <v>327.3</v>
      </c>
      <c r="L59" s="32">
        <v>135.9</v>
      </c>
      <c r="M59" s="43">
        <f t="shared" si="6"/>
        <v>10.050284237726098</v>
      </c>
      <c r="N59" s="43">
        <f t="shared" si="7"/>
        <v>162.04971576227391</v>
      </c>
      <c r="O59" s="32">
        <v>172.1</v>
      </c>
      <c r="P59">
        <f t="shared" si="8"/>
        <v>635.30000000000007</v>
      </c>
      <c r="R59" s="26">
        <f t="shared" si="9"/>
        <v>675.7</v>
      </c>
      <c r="S59" s="26">
        <f t="shared" si="10"/>
        <v>288.8</v>
      </c>
      <c r="T59" s="26">
        <f t="shared" si="11"/>
        <v>21.3502842377261</v>
      </c>
      <c r="U59" s="26">
        <f t="shared" si="12"/>
        <v>344.24971576227392</v>
      </c>
      <c r="V59" s="26">
        <f t="shared" si="13"/>
        <v>365.6</v>
      </c>
      <c r="W59" s="26">
        <f t="shared" si="14"/>
        <v>1330.1</v>
      </c>
    </row>
    <row r="60" spans="1:23" ht="12.75" customHeight="1">
      <c r="A60" t="str">
        <f t="shared" si="3"/>
        <v>2015</v>
      </c>
      <c r="B60" s="46" t="s">
        <v>81</v>
      </c>
      <c r="C60" s="45">
        <f t="shared" si="26"/>
        <v>220</v>
      </c>
      <c r="D60" s="60">
        <v>328.1</v>
      </c>
      <c r="E60" s="61">
        <v>145.69999999999999</v>
      </c>
      <c r="F60" s="39">
        <v>11.5</v>
      </c>
      <c r="G60" s="39">
        <v>177.7</v>
      </c>
      <c r="H60" s="39">
        <f t="shared" si="4"/>
        <v>189.2</v>
      </c>
      <c r="I60" s="39">
        <f t="shared" si="5"/>
        <v>663</v>
      </c>
      <c r="K60" s="32">
        <v>317.39999999999998</v>
      </c>
      <c r="L60" s="32">
        <v>137.5</v>
      </c>
      <c r="M60" s="43">
        <f t="shared" si="6"/>
        <v>9.7190803382663855</v>
      </c>
      <c r="N60" s="43">
        <f t="shared" si="7"/>
        <v>150.18091966173364</v>
      </c>
      <c r="O60" s="32">
        <v>159.9</v>
      </c>
      <c r="P60">
        <f t="shared" si="8"/>
        <v>614.79999999999995</v>
      </c>
      <c r="R60" s="26">
        <f t="shared" si="9"/>
        <v>645.5</v>
      </c>
      <c r="S60" s="26">
        <f t="shared" si="10"/>
        <v>283.2</v>
      </c>
      <c r="T60" s="26">
        <f t="shared" si="11"/>
        <v>21.219080338266387</v>
      </c>
      <c r="U60" s="26">
        <f t="shared" si="12"/>
        <v>327.88091966173363</v>
      </c>
      <c r="V60" s="26">
        <f t="shared" si="13"/>
        <v>349.1</v>
      </c>
      <c r="W60" s="26">
        <f t="shared" si="14"/>
        <v>1277.8</v>
      </c>
    </row>
    <row r="61" spans="1:23" ht="12.75" customHeight="1">
      <c r="A61" t="str">
        <f t="shared" si="3"/>
        <v>2015</v>
      </c>
      <c r="B61" s="46" t="s">
        <v>82</v>
      </c>
      <c r="C61" s="45">
        <f t="shared" si="26"/>
        <v>219</v>
      </c>
      <c r="D61" s="60">
        <v>430.9</v>
      </c>
      <c r="E61" s="61">
        <v>145.5</v>
      </c>
      <c r="F61" s="39">
        <v>8.3000000000000007</v>
      </c>
      <c r="G61" s="39">
        <v>207.1</v>
      </c>
      <c r="H61" s="39">
        <f t="shared" si="4"/>
        <v>215.4</v>
      </c>
      <c r="I61" s="39">
        <f t="shared" si="5"/>
        <v>791.8</v>
      </c>
      <c r="K61" s="32">
        <v>317.5</v>
      </c>
      <c r="L61" s="32">
        <v>127.3</v>
      </c>
      <c r="M61" s="43">
        <f t="shared" si="6"/>
        <v>7.1363045496750237</v>
      </c>
      <c r="N61" s="43">
        <f t="shared" si="7"/>
        <v>178.06369545032496</v>
      </c>
      <c r="O61" s="32">
        <v>185.2</v>
      </c>
      <c r="P61">
        <f t="shared" si="8"/>
        <v>630</v>
      </c>
      <c r="R61" s="26">
        <f t="shared" si="9"/>
        <v>748.4</v>
      </c>
      <c r="S61" s="26">
        <f t="shared" si="10"/>
        <v>272.8</v>
      </c>
      <c r="T61" s="26">
        <f t="shared" si="11"/>
        <v>15.436304549675025</v>
      </c>
      <c r="U61" s="26">
        <f t="shared" si="12"/>
        <v>385.16369545032495</v>
      </c>
      <c r="V61" s="26">
        <f t="shared" si="13"/>
        <v>400.6</v>
      </c>
      <c r="W61" s="26">
        <f t="shared" si="14"/>
        <v>1421.8</v>
      </c>
    </row>
    <row r="62" spans="1:23" ht="12.75" customHeight="1">
      <c r="A62" t="str">
        <f t="shared" si="3"/>
        <v>2015</v>
      </c>
      <c r="B62" s="46" t="s">
        <v>83</v>
      </c>
      <c r="C62" s="45">
        <f t="shared" si="26"/>
        <v>218</v>
      </c>
      <c r="D62" s="60">
        <v>254.2</v>
      </c>
      <c r="E62" s="61">
        <v>131.80000000000001</v>
      </c>
      <c r="F62" s="39">
        <v>5.7</v>
      </c>
      <c r="G62" s="39">
        <v>110.9</v>
      </c>
      <c r="H62" s="39">
        <f t="shared" si="4"/>
        <v>116.60000000000001</v>
      </c>
      <c r="I62" s="39">
        <f t="shared" si="5"/>
        <v>502.6</v>
      </c>
      <c r="K62" s="32">
        <v>204.5</v>
      </c>
      <c r="L62" s="32">
        <v>110.7</v>
      </c>
      <c r="M62" s="43">
        <f t="shared" si="6"/>
        <v>4.7858490566037739</v>
      </c>
      <c r="N62" s="43">
        <f t="shared" si="7"/>
        <v>93.114150943396226</v>
      </c>
      <c r="O62" s="32">
        <v>97.9</v>
      </c>
      <c r="P62">
        <f t="shared" si="8"/>
        <v>413.1</v>
      </c>
      <c r="R62" s="26">
        <f t="shared" si="9"/>
        <v>458.7</v>
      </c>
      <c r="S62" s="26">
        <f t="shared" si="10"/>
        <v>242.5</v>
      </c>
      <c r="T62" s="26">
        <f t="shared" si="11"/>
        <v>10.485849056603774</v>
      </c>
      <c r="U62" s="26">
        <f t="shared" si="12"/>
        <v>204.01415094339623</v>
      </c>
      <c r="V62" s="26">
        <f t="shared" si="13"/>
        <v>214.5</v>
      </c>
      <c r="W62" s="26">
        <f t="shared" si="14"/>
        <v>915.7</v>
      </c>
    </row>
    <row r="63" spans="1:23" ht="12.75" customHeight="1">
      <c r="A63" t="str">
        <f t="shared" si="3"/>
        <v>2015</v>
      </c>
      <c r="B63" s="46" t="s">
        <v>84</v>
      </c>
      <c r="C63" s="45">
        <f t="shared" si="26"/>
        <v>217</v>
      </c>
      <c r="D63" s="60">
        <v>259.2</v>
      </c>
      <c r="E63" s="61">
        <v>124.4</v>
      </c>
      <c r="F63" s="39">
        <v>8.6999999999999993</v>
      </c>
      <c r="G63" s="39">
        <v>137.1</v>
      </c>
      <c r="H63" s="39">
        <f t="shared" si="4"/>
        <v>145.79999999999998</v>
      </c>
      <c r="I63" s="39">
        <f t="shared" si="5"/>
        <v>529.4</v>
      </c>
      <c r="K63" s="32">
        <v>213.7</v>
      </c>
      <c r="L63" s="32">
        <v>98.5</v>
      </c>
      <c r="M63" s="43">
        <f t="shared" si="6"/>
        <v>7.0053497942386835</v>
      </c>
      <c r="N63" s="43">
        <f t="shared" si="7"/>
        <v>110.39465020576134</v>
      </c>
      <c r="O63" s="32">
        <v>117.4</v>
      </c>
      <c r="P63">
        <f t="shared" si="8"/>
        <v>429.6</v>
      </c>
      <c r="R63" s="26">
        <f t="shared" si="9"/>
        <v>472.9</v>
      </c>
      <c r="S63" s="26">
        <f t="shared" si="10"/>
        <v>222.9</v>
      </c>
      <c r="T63" s="26">
        <f t="shared" si="11"/>
        <v>15.705349794238682</v>
      </c>
      <c r="U63" s="26">
        <f t="shared" si="12"/>
        <v>247.49465020576133</v>
      </c>
      <c r="V63" s="26">
        <f t="shared" si="13"/>
        <v>263.2</v>
      </c>
      <c r="W63" s="26">
        <f t="shared" si="14"/>
        <v>959</v>
      </c>
    </row>
    <row r="64" spans="1:23" ht="12.75" customHeight="1">
      <c r="A64" t="str">
        <f t="shared" si="3"/>
        <v>2014</v>
      </c>
      <c r="B64" s="46" t="s">
        <v>85</v>
      </c>
      <c r="C64" s="45">
        <f t="shared" si="26"/>
        <v>216</v>
      </c>
      <c r="D64" s="60">
        <v>336.7</v>
      </c>
      <c r="E64" s="61">
        <v>152.1</v>
      </c>
      <c r="F64" s="39">
        <v>7.7</v>
      </c>
      <c r="G64" s="39">
        <v>162.1</v>
      </c>
      <c r="H64" s="39">
        <f t="shared" si="4"/>
        <v>169.79999999999998</v>
      </c>
      <c r="I64" s="39">
        <f t="shared" si="5"/>
        <v>658.59999999999991</v>
      </c>
      <c r="K64" s="32">
        <v>276.5</v>
      </c>
      <c r="L64" s="32">
        <v>131.5</v>
      </c>
      <c r="M64" s="43">
        <f t="shared" si="6"/>
        <v>7.219316843345112</v>
      </c>
      <c r="N64" s="43">
        <f t="shared" si="7"/>
        <v>151.98068315665489</v>
      </c>
      <c r="O64" s="32">
        <v>159.19999999999999</v>
      </c>
      <c r="P64">
        <f t="shared" si="8"/>
        <v>567.20000000000005</v>
      </c>
      <c r="R64" s="26">
        <f t="shared" si="9"/>
        <v>613.20000000000005</v>
      </c>
      <c r="S64" s="26">
        <f t="shared" si="10"/>
        <v>283.60000000000002</v>
      </c>
      <c r="T64" s="26">
        <f t="shared" si="11"/>
        <v>14.919316843345111</v>
      </c>
      <c r="U64" s="26">
        <f t="shared" si="12"/>
        <v>314.08068315665491</v>
      </c>
      <c r="V64" s="26">
        <f t="shared" si="13"/>
        <v>329</v>
      </c>
      <c r="W64" s="26">
        <f t="shared" si="14"/>
        <v>1225.8</v>
      </c>
    </row>
    <row r="65" spans="1:23" ht="12.75" customHeight="1">
      <c r="A65" t="str">
        <f t="shared" si="3"/>
        <v>2014</v>
      </c>
      <c r="B65" s="46" t="s">
        <v>86</v>
      </c>
      <c r="C65" s="45">
        <f t="shared" si="26"/>
        <v>215</v>
      </c>
      <c r="D65" s="60">
        <v>333.2</v>
      </c>
      <c r="E65" s="61">
        <v>150.6</v>
      </c>
      <c r="F65" s="39">
        <v>10.1</v>
      </c>
      <c r="G65" s="39">
        <v>169.5</v>
      </c>
      <c r="H65" s="39">
        <f t="shared" si="4"/>
        <v>179.6</v>
      </c>
      <c r="I65" s="39">
        <f t="shared" si="5"/>
        <v>663.4</v>
      </c>
      <c r="K65" s="32">
        <v>294</v>
      </c>
      <c r="L65" s="32">
        <v>130</v>
      </c>
      <c r="M65" s="43">
        <f t="shared" si="6"/>
        <v>8.8628062360801785</v>
      </c>
      <c r="N65" s="43">
        <f t="shared" si="7"/>
        <v>148.73719376391981</v>
      </c>
      <c r="O65" s="32">
        <v>157.6</v>
      </c>
      <c r="P65">
        <f t="shared" si="8"/>
        <v>581.6</v>
      </c>
      <c r="R65" s="26">
        <f t="shared" si="9"/>
        <v>627.20000000000005</v>
      </c>
      <c r="S65" s="26">
        <f t="shared" si="10"/>
        <v>280.60000000000002</v>
      </c>
      <c r="T65" s="26">
        <f t="shared" si="11"/>
        <v>18.962806236080176</v>
      </c>
      <c r="U65" s="26">
        <f t="shared" si="12"/>
        <v>318.23719376391978</v>
      </c>
      <c r="V65" s="26">
        <f t="shared" si="13"/>
        <v>337.2</v>
      </c>
      <c r="W65" s="26">
        <f t="shared" si="14"/>
        <v>1245</v>
      </c>
    </row>
    <row r="66" spans="1:23" ht="12.75" customHeight="1">
      <c r="A66" t="str">
        <f t="shared" si="3"/>
        <v>2014</v>
      </c>
      <c r="B66" s="46" t="s">
        <v>87</v>
      </c>
      <c r="C66" s="45">
        <f t="shared" si="26"/>
        <v>214</v>
      </c>
      <c r="D66" s="60">
        <v>370.9</v>
      </c>
      <c r="E66" s="61">
        <v>158.19999999999999</v>
      </c>
      <c r="F66" s="39">
        <v>10.6</v>
      </c>
      <c r="G66" s="39">
        <v>175.9</v>
      </c>
      <c r="H66" s="39">
        <f t="shared" si="4"/>
        <v>186.5</v>
      </c>
      <c r="I66" s="39">
        <f t="shared" si="5"/>
        <v>715.59999999999991</v>
      </c>
      <c r="K66" s="32">
        <v>310.5</v>
      </c>
      <c r="L66" s="32">
        <v>120.4</v>
      </c>
      <c r="M66" s="43">
        <f t="shared" si="6"/>
        <v>8.644825737265414</v>
      </c>
      <c r="N66" s="43">
        <f t="shared" si="7"/>
        <v>143.45517426273457</v>
      </c>
      <c r="O66" s="32">
        <v>152.1</v>
      </c>
      <c r="P66">
        <f t="shared" si="8"/>
        <v>583</v>
      </c>
      <c r="R66" s="26">
        <f t="shared" si="9"/>
        <v>681.4</v>
      </c>
      <c r="S66" s="26">
        <f t="shared" si="10"/>
        <v>278.60000000000002</v>
      </c>
      <c r="T66" s="26">
        <f t="shared" si="11"/>
        <v>19.244825737265415</v>
      </c>
      <c r="U66" s="26">
        <f t="shared" si="12"/>
        <v>319.35517426273458</v>
      </c>
      <c r="V66" s="26">
        <f t="shared" si="13"/>
        <v>338.6</v>
      </c>
      <c r="W66" s="26">
        <f t="shared" si="14"/>
        <v>1298.5999999999999</v>
      </c>
    </row>
    <row r="67" spans="1:23" ht="12.75" customHeight="1">
      <c r="A67" t="str">
        <f t="shared" si="3"/>
        <v>2014</v>
      </c>
      <c r="B67" s="46" t="s">
        <v>88</v>
      </c>
      <c r="C67" s="45">
        <f t="shared" si="26"/>
        <v>213</v>
      </c>
      <c r="D67" s="60">
        <v>411.5</v>
      </c>
      <c r="E67" s="61">
        <v>150.69999999999999</v>
      </c>
      <c r="F67" s="39">
        <v>12.7</v>
      </c>
      <c r="G67" s="39">
        <v>200.2</v>
      </c>
      <c r="H67" s="39">
        <f t="shared" si="4"/>
        <v>212.89999999999998</v>
      </c>
      <c r="I67" s="39">
        <f t="shared" si="5"/>
        <v>775.1</v>
      </c>
      <c r="K67" s="32">
        <v>339.3</v>
      </c>
      <c r="L67" s="32">
        <v>118.4</v>
      </c>
      <c r="M67" s="43">
        <f t="shared" si="6"/>
        <v>10.260216063879756</v>
      </c>
      <c r="N67" s="43">
        <f t="shared" si="7"/>
        <v>161.73978393612026</v>
      </c>
      <c r="O67" s="32">
        <v>172</v>
      </c>
      <c r="P67">
        <f t="shared" si="8"/>
        <v>629.70000000000005</v>
      </c>
      <c r="R67" s="26">
        <f t="shared" si="9"/>
        <v>750.8</v>
      </c>
      <c r="S67" s="26">
        <f t="shared" si="10"/>
        <v>269.10000000000002</v>
      </c>
      <c r="T67" s="26">
        <f t="shared" si="11"/>
        <v>22.960216063879756</v>
      </c>
      <c r="U67" s="26">
        <f t="shared" si="12"/>
        <v>361.93978393612025</v>
      </c>
      <c r="V67" s="26">
        <f t="shared" si="13"/>
        <v>384.9</v>
      </c>
      <c r="W67" s="26">
        <f t="shared" si="14"/>
        <v>1404.8000000000002</v>
      </c>
    </row>
    <row r="68" spans="1:23" ht="12.75" customHeight="1">
      <c r="A68" t="str">
        <f t="shared" si="3"/>
        <v>2014</v>
      </c>
      <c r="B68" s="46" t="s">
        <v>89</v>
      </c>
      <c r="C68" s="45">
        <f t="shared" si="26"/>
        <v>212</v>
      </c>
      <c r="D68" s="60">
        <v>383.6</v>
      </c>
      <c r="E68" s="61">
        <v>168.2</v>
      </c>
      <c r="F68" s="39">
        <v>19.5</v>
      </c>
      <c r="G68" s="39">
        <v>186.5</v>
      </c>
      <c r="H68" s="39">
        <f t="shared" si="4"/>
        <v>206</v>
      </c>
      <c r="I68" s="39">
        <f t="shared" si="5"/>
        <v>757.8</v>
      </c>
      <c r="K68" s="32">
        <v>300.89999999999998</v>
      </c>
      <c r="L68" s="32">
        <v>126.9</v>
      </c>
      <c r="M68" s="43">
        <f t="shared" si="6"/>
        <v>13.763592233009708</v>
      </c>
      <c r="N68" s="43">
        <f t="shared" si="7"/>
        <v>131.63640776699029</v>
      </c>
      <c r="O68" s="32">
        <v>145.4</v>
      </c>
      <c r="P68">
        <f t="shared" si="8"/>
        <v>573.19999999999993</v>
      </c>
      <c r="R68" s="26">
        <f t="shared" si="9"/>
        <v>684.5</v>
      </c>
      <c r="S68" s="26">
        <f t="shared" si="10"/>
        <v>295.10000000000002</v>
      </c>
      <c r="T68" s="26">
        <f t="shared" si="11"/>
        <v>33.26359223300971</v>
      </c>
      <c r="U68" s="26">
        <f t="shared" si="12"/>
        <v>318.13640776699026</v>
      </c>
      <c r="V68" s="26">
        <f t="shared" si="13"/>
        <v>351.4</v>
      </c>
      <c r="W68" s="26">
        <f t="shared" si="14"/>
        <v>1331</v>
      </c>
    </row>
    <row r="69" spans="1:23" ht="12.75" customHeight="1">
      <c r="A69" t="str">
        <f t="shared" ref="A69:A132" si="45">LEFT(B69,4)</f>
        <v>2014</v>
      </c>
      <c r="B69" s="46" t="s">
        <v>90</v>
      </c>
      <c r="C69" s="45">
        <f t="shared" si="26"/>
        <v>211</v>
      </c>
      <c r="D69" s="60">
        <v>363.4</v>
      </c>
      <c r="E69" s="61">
        <v>163.30000000000001</v>
      </c>
      <c r="F69" s="39">
        <v>16.8</v>
      </c>
      <c r="G69" s="39">
        <v>173.9</v>
      </c>
      <c r="H69" s="39">
        <f t="shared" ref="H69:H99" si="46">SUM(F69:G69)</f>
        <v>190.70000000000002</v>
      </c>
      <c r="I69" s="39">
        <f t="shared" ref="I69:I99" si="47">D69+E69+H69</f>
        <v>717.40000000000009</v>
      </c>
      <c r="K69" s="32">
        <v>297.60000000000002</v>
      </c>
      <c r="L69" s="32">
        <v>124.1</v>
      </c>
      <c r="M69" s="43">
        <f t="shared" ref="M69:M132" si="48">(F69/$H69)*$O69</f>
        <v>14.209963293130572</v>
      </c>
      <c r="N69" s="43">
        <f t="shared" ref="N69:N132" si="49">(G69/$H69)*$O69</f>
        <v>147.09003670686943</v>
      </c>
      <c r="O69" s="32">
        <v>161.30000000000001</v>
      </c>
      <c r="P69">
        <f t="shared" ref="P69:P99" si="50">K69+L69+O69</f>
        <v>583</v>
      </c>
      <c r="R69" s="26">
        <f t="shared" ref="R69:R99" si="51">D69+K69</f>
        <v>661</v>
      </c>
      <c r="S69" s="26">
        <f t="shared" ref="S69:S132" si="52">E69+L69</f>
        <v>287.39999999999998</v>
      </c>
      <c r="T69" s="26">
        <f t="shared" ref="T69:T132" si="53">F69+M69</f>
        <v>31.009963293130575</v>
      </c>
      <c r="U69" s="26">
        <f t="shared" ref="U69:U132" si="54">G69+N69</f>
        <v>320.99003670686943</v>
      </c>
      <c r="V69" s="26">
        <f t="shared" ref="V69:V99" si="55">H69+O69</f>
        <v>352</v>
      </c>
      <c r="W69" s="26">
        <f t="shared" ref="W69:W99" si="56">I69+P69</f>
        <v>1300.4000000000001</v>
      </c>
    </row>
    <row r="70" spans="1:23" ht="12.75" customHeight="1">
      <c r="A70" t="str">
        <f t="shared" si="45"/>
        <v>2014</v>
      </c>
      <c r="B70" s="46" t="s">
        <v>91</v>
      </c>
      <c r="C70" s="45">
        <f t="shared" ref="C70:C99" si="57">C69-1</f>
        <v>210</v>
      </c>
      <c r="D70" s="60">
        <v>382.7</v>
      </c>
      <c r="E70" s="61">
        <v>160.80000000000001</v>
      </c>
      <c r="F70" s="39">
        <v>13.4</v>
      </c>
      <c r="G70" s="39">
        <v>179.5</v>
      </c>
      <c r="H70" s="39">
        <f t="shared" si="46"/>
        <v>192.9</v>
      </c>
      <c r="I70" s="39">
        <f t="shared" si="47"/>
        <v>736.4</v>
      </c>
      <c r="K70" s="32">
        <v>316.10000000000002</v>
      </c>
      <c r="L70" s="32">
        <v>140</v>
      </c>
      <c r="M70" s="43">
        <f t="shared" si="48"/>
        <v>10.725557283566616</v>
      </c>
      <c r="N70" s="43">
        <f t="shared" si="49"/>
        <v>143.67444271643339</v>
      </c>
      <c r="O70" s="32">
        <v>154.4</v>
      </c>
      <c r="P70">
        <f t="shared" si="50"/>
        <v>610.5</v>
      </c>
      <c r="R70" s="26">
        <f t="shared" si="51"/>
        <v>698.8</v>
      </c>
      <c r="S70" s="26">
        <f t="shared" si="52"/>
        <v>300.8</v>
      </c>
      <c r="T70" s="26">
        <f t="shared" si="53"/>
        <v>24.125557283566614</v>
      </c>
      <c r="U70" s="26">
        <f t="shared" si="54"/>
        <v>323.17444271643342</v>
      </c>
      <c r="V70" s="26">
        <f t="shared" si="55"/>
        <v>347.3</v>
      </c>
      <c r="W70" s="26">
        <f t="shared" si="56"/>
        <v>1346.9</v>
      </c>
    </row>
    <row r="71" spans="1:23" ht="12.75" customHeight="1">
      <c r="A71" t="str">
        <f t="shared" si="45"/>
        <v>2014</v>
      </c>
      <c r="B71" s="46" t="s">
        <v>92</v>
      </c>
      <c r="C71" s="45">
        <f t="shared" si="57"/>
        <v>209</v>
      </c>
      <c r="D71" s="60">
        <v>351.4</v>
      </c>
      <c r="E71" s="61">
        <v>158.5</v>
      </c>
      <c r="F71" s="39">
        <v>16.600000000000001</v>
      </c>
      <c r="G71" s="39">
        <v>162.69999999999999</v>
      </c>
      <c r="H71" s="39">
        <f t="shared" si="46"/>
        <v>179.29999999999998</v>
      </c>
      <c r="I71" s="39">
        <f t="shared" si="47"/>
        <v>689.19999999999993</v>
      </c>
      <c r="K71" s="32">
        <v>312.39999999999998</v>
      </c>
      <c r="L71" s="32">
        <v>146.69999999999999</v>
      </c>
      <c r="M71" s="43">
        <f t="shared" si="48"/>
        <v>12.998549916341331</v>
      </c>
      <c r="N71" s="43">
        <f t="shared" si="49"/>
        <v>127.40145008365867</v>
      </c>
      <c r="O71" s="32">
        <v>140.4</v>
      </c>
      <c r="P71">
        <f t="shared" si="50"/>
        <v>599.5</v>
      </c>
      <c r="R71" s="26">
        <f t="shared" si="51"/>
        <v>663.8</v>
      </c>
      <c r="S71" s="26">
        <f t="shared" si="52"/>
        <v>305.2</v>
      </c>
      <c r="T71" s="26">
        <f t="shared" si="53"/>
        <v>29.598549916341334</v>
      </c>
      <c r="U71" s="26">
        <f t="shared" si="54"/>
        <v>290.10145008365868</v>
      </c>
      <c r="V71" s="26">
        <f t="shared" si="55"/>
        <v>319.7</v>
      </c>
      <c r="W71" s="26">
        <f t="shared" si="56"/>
        <v>1288.6999999999998</v>
      </c>
    </row>
    <row r="72" spans="1:23" ht="12.75" customHeight="1">
      <c r="A72" t="str">
        <f t="shared" si="45"/>
        <v>2014</v>
      </c>
      <c r="B72" s="46" t="s">
        <v>93</v>
      </c>
      <c r="C72" s="45">
        <f t="shared" si="57"/>
        <v>208</v>
      </c>
      <c r="D72" s="60">
        <v>364.1</v>
      </c>
      <c r="E72" s="61">
        <v>172.9</v>
      </c>
      <c r="F72" s="39">
        <v>13.9</v>
      </c>
      <c r="G72" s="39">
        <v>155</v>
      </c>
      <c r="H72" s="39">
        <f t="shared" si="46"/>
        <v>168.9</v>
      </c>
      <c r="I72" s="39">
        <f t="shared" si="47"/>
        <v>705.9</v>
      </c>
      <c r="K72" s="32">
        <v>295.7</v>
      </c>
      <c r="L72" s="32">
        <v>146.5</v>
      </c>
      <c r="M72" s="43">
        <f t="shared" si="48"/>
        <v>10.501124925991711</v>
      </c>
      <c r="N72" s="43">
        <f t="shared" si="49"/>
        <v>117.09887507400829</v>
      </c>
      <c r="O72" s="32">
        <v>127.6</v>
      </c>
      <c r="P72">
        <f t="shared" si="50"/>
        <v>569.79999999999995</v>
      </c>
      <c r="R72" s="26">
        <f t="shared" si="51"/>
        <v>659.8</v>
      </c>
      <c r="S72" s="26">
        <f t="shared" si="52"/>
        <v>319.39999999999998</v>
      </c>
      <c r="T72" s="26">
        <f t="shared" si="53"/>
        <v>24.401124925991709</v>
      </c>
      <c r="U72" s="26">
        <f t="shared" si="54"/>
        <v>272.09887507400828</v>
      </c>
      <c r="V72" s="26">
        <f t="shared" si="55"/>
        <v>296.5</v>
      </c>
      <c r="W72" s="26">
        <f t="shared" si="56"/>
        <v>1275.6999999999998</v>
      </c>
    </row>
    <row r="73" spans="1:23" ht="12.75" customHeight="1">
      <c r="A73" t="str">
        <f t="shared" si="45"/>
        <v>2014</v>
      </c>
      <c r="B73" s="46" t="s">
        <v>94</v>
      </c>
      <c r="C73" s="45">
        <f t="shared" si="57"/>
        <v>207</v>
      </c>
      <c r="D73" s="60">
        <v>327.5</v>
      </c>
      <c r="E73" s="61">
        <v>187.8</v>
      </c>
      <c r="F73" s="39">
        <v>15.4</v>
      </c>
      <c r="G73" s="39">
        <v>144.6</v>
      </c>
      <c r="H73" s="39">
        <f t="shared" si="46"/>
        <v>160</v>
      </c>
      <c r="I73" s="39">
        <f t="shared" si="47"/>
        <v>675.3</v>
      </c>
      <c r="K73" s="32">
        <v>223.4</v>
      </c>
      <c r="L73" s="32">
        <v>153.9</v>
      </c>
      <c r="M73" s="43">
        <f t="shared" si="48"/>
        <v>9.6153750000000002</v>
      </c>
      <c r="N73" s="43">
        <f t="shared" si="49"/>
        <v>90.284625000000005</v>
      </c>
      <c r="O73" s="32">
        <v>99.9</v>
      </c>
      <c r="P73">
        <f t="shared" si="50"/>
        <v>477.20000000000005</v>
      </c>
      <c r="R73" s="26">
        <f t="shared" si="51"/>
        <v>550.9</v>
      </c>
      <c r="S73" s="26">
        <f t="shared" si="52"/>
        <v>341.70000000000005</v>
      </c>
      <c r="T73" s="26">
        <f t="shared" si="53"/>
        <v>25.015374999999999</v>
      </c>
      <c r="U73" s="26">
        <f t="shared" si="54"/>
        <v>234.884625</v>
      </c>
      <c r="V73" s="26">
        <f t="shared" si="55"/>
        <v>259.89999999999998</v>
      </c>
      <c r="W73" s="26">
        <f t="shared" si="56"/>
        <v>1152.5</v>
      </c>
    </row>
    <row r="74" spans="1:23" ht="12.75" customHeight="1">
      <c r="A74" t="str">
        <f t="shared" si="45"/>
        <v>2014</v>
      </c>
      <c r="B74" s="46" t="s">
        <v>95</v>
      </c>
      <c r="C74" s="45">
        <f t="shared" si="57"/>
        <v>206</v>
      </c>
      <c r="D74" s="60">
        <v>284.8</v>
      </c>
      <c r="E74" s="61">
        <v>146.9</v>
      </c>
      <c r="F74" s="39">
        <v>11.7</v>
      </c>
      <c r="G74" s="39">
        <v>116.3</v>
      </c>
      <c r="H74" s="39">
        <f t="shared" si="46"/>
        <v>128</v>
      </c>
      <c r="I74" s="39">
        <f t="shared" si="47"/>
        <v>559.70000000000005</v>
      </c>
      <c r="K74" s="32">
        <v>271.7</v>
      </c>
      <c r="L74" s="32">
        <v>143.6</v>
      </c>
      <c r="M74" s="43">
        <f t="shared" si="48"/>
        <v>9.3142968750000001</v>
      </c>
      <c r="N74" s="43">
        <f t="shared" si="49"/>
        <v>92.585703125000009</v>
      </c>
      <c r="O74" s="32">
        <v>101.9</v>
      </c>
      <c r="P74">
        <f t="shared" si="50"/>
        <v>517.19999999999993</v>
      </c>
      <c r="R74" s="26">
        <f t="shared" si="51"/>
        <v>556.5</v>
      </c>
      <c r="S74" s="26">
        <f t="shared" si="52"/>
        <v>290.5</v>
      </c>
      <c r="T74" s="26">
        <f t="shared" si="53"/>
        <v>21.014296874999999</v>
      </c>
      <c r="U74" s="26">
        <f t="shared" si="54"/>
        <v>208.88570312500002</v>
      </c>
      <c r="V74" s="26">
        <f t="shared" si="55"/>
        <v>229.9</v>
      </c>
      <c r="W74" s="26">
        <f t="shared" si="56"/>
        <v>1076.9000000000001</v>
      </c>
    </row>
    <row r="75" spans="1:23" ht="12.75" customHeight="1">
      <c r="A75" t="str">
        <f t="shared" si="45"/>
        <v>2014</v>
      </c>
      <c r="B75" s="46" t="s">
        <v>96</v>
      </c>
      <c r="C75" s="45">
        <f t="shared" si="57"/>
        <v>205</v>
      </c>
      <c r="D75" s="60">
        <v>360</v>
      </c>
      <c r="E75" s="61">
        <v>161.9</v>
      </c>
      <c r="F75" s="39">
        <v>11.7</v>
      </c>
      <c r="G75" s="39">
        <v>151.9</v>
      </c>
      <c r="H75" s="39">
        <f t="shared" si="46"/>
        <v>163.6</v>
      </c>
      <c r="I75" s="39">
        <f t="shared" si="47"/>
        <v>685.5</v>
      </c>
      <c r="K75" s="32">
        <v>279.39999999999998</v>
      </c>
      <c r="L75" s="32">
        <v>122.4</v>
      </c>
      <c r="M75" s="43">
        <f t="shared" si="48"/>
        <v>9.089669926650366</v>
      </c>
      <c r="N75" s="43">
        <f t="shared" si="49"/>
        <v>118.01033007334964</v>
      </c>
      <c r="O75" s="32">
        <v>127.1</v>
      </c>
      <c r="P75">
        <f t="shared" si="50"/>
        <v>528.9</v>
      </c>
      <c r="R75" s="26">
        <f t="shared" si="51"/>
        <v>639.4</v>
      </c>
      <c r="S75" s="26">
        <f t="shared" si="52"/>
        <v>284.3</v>
      </c>
      <c r="T75" s="26">
        <f t="shared" si="53"/>
        <v>20.789669926650365</v>
      </c>
      <c r="U75" s="26">
        <f t="shared" si="54"/>
        <v>269.91033007334966</v>
      </c>
      <c r="V75" s="26">
        <f t="shared" si="55"/>
        <v>290.7</v>
      </c>
      <c r="W75" s="26">
        <f t="shared" si="56"/>
        <v>1214.4000000000001</v>
      </c>
    </row>
    <row r="76" spans="1:23" ht="12.75" customHeight="1">
      <c r="A76" t="str">
        <f t="shared" si="45"/>
        <v>2013</v>
      </c>
      <c r="B76" s="46" t="s">
        <v>97</v>
      </c>
      <c r="C76" s="45">
        <f t="shared" si="57"/>
        <v>204</v>
      </c>
      <c r="D76" s="60">
        <v>322.5</v>
      </c>
      <c r="E76" s="61">
        <v>172.3</v>
      </c>
      <c r="F76" s="39">
        <v>10.6</v>
      </c>
      <c r="G76" s="39">
        <v>148</v>
      </c>
      <c r="H76" s="39">
        <f t="shared" si="46"/>
        <v>158.6</v>
      </c>
      <c r="I76" s="39">
        <f t="shared" si="47"/>
        <v>653.4</v>
      </c>
      <c r="K76" s="32">
        <v>291.39999999999998</v>
      </c>
      <c r="L76" s="32">
        <v>148.19999999999999</v>
      </c>
      <c r="M76" s="43">
        <f t="shared" si="48"/>
        <v>9.5506935687263557</v>
      </c>
      <c r="N76" s="43">
        <f t="shared" si="49"/>
        <v>133.34930643127365</v>
      </c>
      <c r="O76" s="32">
        <v>142.9</v>
      </c>
      <c r="P76">
        <f t="shared" si="50"/>
        <v>582.5</v>
      </c>
      <c r="R76" s="26">
        <f t="shared" si="51"/>
        <v>613.9</v>
      </c>
      <c r="S76" s="26">
        <f t="shared" si="52"/>
        <v>320.5</v>
      </c>
      <c r="T76" s="26">
        <f t="shared" si="53"/>
        <v>20.150693568726354</v>
      </c>
      <c r="U76" s="26">
        <f t="shared" si="54"/>
        <v>281.34930643127365</v>
      </c>
      <c r="V76" s="26">
        <f t="shared" si="55"/>
        <v>301.5</v>
      </c>
      <c r="W76" s="26">
        <f t="shared" si="56"/>
        <v>1235.9000000000001</v>
      </c>
    </row>
    <row r="77" spans="1:23" ht="12.75" customHeight="1">
      <c r="A77" t="str">
        <f t="shared" si="45"/>
        <v>2013</v>
      </c>
      <c r="B77" s="46" t="s">
        <v>98</v>
      </c>
      <c r="C77" s="45">
        <f t="shared" si="57"/>
        <v>203</v>
      </c>
      <c r="D77" s="60">
        <v>342.2</v>
      </c>
      <c r="E77" s="61">
        <v>179.2</v>
      </c>
      <c r="F77" s="39">
        <v>9.6999999999999993</v>
      </c>
      <c r="G77" s="39">
        <v>152.69999999999999</v>
      </c>
      <c r="H77" s="39">
        <f t="shared" si="46"/>
        <v>162.39999999999998</v>
      </c>
      <c r="I77" s="39">
        <f t="shared" si="47"/>
        <v>683.8</v>
      </c>
      <c r="K77" s="32">
        <v>296.60000000000002</v>
      </c>
      <c r="L77" s="32">
        <v>152</v>
      </c>
      <c r="M77" s="43">
        <f t="shared" si="48"/>
        <v>7.2272167487684733</v>
      </c>
      <c r="N77" s="43">
        <f t="shared" si="49"/>
        <v>113.77278325123153</v>
      </c>
      <c r="O77" s="32">
        <v>121</v>
      </c>
      <c r="P77">
        <f t="shared" si="50"/>
        <v>569.6</v>
      </c>
      <c r="R77" s="26">
        <f t="shared" si="51"/>
        <v>638.79999999999995</v>
      </c>
      <c r="S77" s="26">
        <f t="shared" si="52"/>
        <v>331.2</v>
      </c>
      <c r="T77" s="26">
        <f t="shared" si="53"/>
        <v>16.927216748768473</v>
      </c>
      <c r="U77" s="26">
        <f t="shared" si="54"/>
        <v>266.47278325123153</v>
      </c>
      <c r="V77" s="26">
        <f t="shared" si="55"/>
        <v>283.39999999999998</v>
      </c>
      <c r="W77" s="26">
        <f t="shared" si="56"/>
        <v>1253.4000000000001</v>
      </c>
    </row>
    <row r="78" spans="1:23" ht="12.75" customHeight="1">
      <c r="A78" t="str">
        <f t="shared" si="45"/>
        <v>2013</v>
      </c>
      <c r="B78" s="46" t="s">
        <v>99</v>
      </c>
      <c r="C78" s="45">
        <f t="shared" si="57"/>
        <v>202</v>
      </c>
      <c r="D78" s="60">
        <v>346.1</v>
      </c>
      <c r="E78" s="61">
        <v>169.6</v>
      </c>
      <c r="F78" s="39">
        <v>16.3</v>
      </c>
      <c r="G78" s="39">
        <v>152.19999999999999</v>
      </c>
      <c r="H78" s="39">
        <f t="shared" si="46"/>
        <v>168.5</v>
      </c>
      <c r="I78" s="39">
        <f t="shared" si="47"/>
        <v>684.2</v>
      </c>
      <c r="K78" s="32">
        <v>298.3</v>
      </c>
      <c r="L78" s="32">
        <v>141.5</v>
      </c>
      <c r="M78" s="43">
        <f t="shared" si="48"/>
        <v>13.233471810089023</v>
      </c>
      <c r="N78" s="43">
        <f t="shared" si="49"/>
        <v>123.56652818991098</v>
      </c>
      <c r="O78" s="32">
        <v>136.80000000000001</v>
      </c>
      <c r="P78">
        <f t="shared" si="50"/>
        <v>576.6</v>
      </c>
      <c r="R78" s="26">
        <f t="shared" si="51"/>
        <v>644.40000000000009</v>
      </c>
      <c r="S78" s="26">
        <f t="shared" si="52"/>
        <v>311.10000000000002</v>
      </c>
      <c r="T78" s="26">
        <f t="shared" si="53"/>
        <v>29.533471810089026</v>
      </c>
      <c r="U78" s="26">
        <f t="shared" si="54"/>
        <v>275.76652818991096</v>
      </c>
      <c r="V78" s="26">
        <f t="shared" si="55"/>
        <v>305.3</v>
      </c>
      <c r="W78" s="26">
        <f t="shared" si="56"/>
        <v>1260.8000000000002</v>
      </c>
    </row>
    <row r="79" spans="1:23" ht="12.75" customHeight="1">
      <c r="A79" t="str">
        <f t="shared" si="45"/>
        <v>2013</v>
      </c>
      <c r="B79" s="46" t="s">
        <v>100</v>
      </c>
      <c r="C79" s="45">
        <f t="shared" si="57"/>
        <v>201</v>
      </c>
      <c r="D79" s="60">
        <v>370.8</v>
      </c>
      <c r="E79" s="61">
        <v>150.4</v>
      </c>
      <c r="F79" s="39">
        <v>11.9</v>
      </c>
      <c r="G79" s="39">
        <v>177.8</v>
      </c>
      <c r="H79" s="39">
        <f t="shared" si="46"/>
        <v>189.70000000000002</v>
      </c>
      <c r="I79" s="39">
        <f t="shared" si="47"/>
        <v>710.90000000000009</v>
      </c>
      <c r="K79" s="32">
        <v>308</v>
      </c>
      <c r="L79" s="32">
        <v>134.69999999999999</v>
      </c>
      <c r="M79" s="43">
        <f t="shared" si="48"/>
        <v>9.0645756457564577</v>
      </c>
      <c r="N79" s="43">
        <f t="shared" si="49"/>
        <v>135.43542435424354</v>
      </c>
      <c r="O79" s="32">
        <v>144.5</v>
      </c>
      <c r="P79">
        <f t="shared" si="50"/>
        <v>587.20000000000005</v>
      </c>
      <c r="R79" s="26">
        <f t="shared" si="51"/>
        <v>678.8</v>
      </c>
      <c r="S79" s="26">
        <f t="shared" si="52"/>
        <v>285.10000000000002</v>
      </c>
      <c r="T79" s="26">
        <f t="shared" si="53"/>
        <v>20.964575645756458</v>
      </c>
      <c r="U79" s="26">
        <f t="shared" si="54"/>
        <v>313.23542435424355</v>
      </c>
      <c r="V79" s="26">
        <f t="shared" si="55"/>
        <v>334.20000000000005</v>
      </c>
      <c r="W79" s="26">
        <f t="shared" si="56"/>
        <v>1298.1000000000001</v>
      </c>
    </row>
    <row r="80" spans="1:23" ht="12.75" customHeight="1">
      <c r="A80" t="str">
        <f t="shared" si="45"/>
        <v>2013</v>
      </c>
      <c r="B80" s="46" t="s">
        <v>101</v>
      </c>
      <c r="C80" s="45">
        <f t="shared" si="57"/>
        <v>200</v>
      </c>
      <c r="D80" s="60">
        <v>355.7</v>
      </c>
      <c r="E80" s="61">
        <v>158.5</v>
      </c>
      <c r="F80" s="39">
        <v>13</v>
      </c>
      <c r="G80" s="39">
        <v>182.5</v>
      </c>
      <c r="H80" s="39">
        <f t="shared" si="46"/>
        <v>195.5</v>
      </c>
      <c r="I80" s="39">
        <f t="shared" si="47"/>
        <v>709.7</v>
      </c>
      <c r="K80" s="32">
        <v>327.8</v>
      </c>
      <c r="L80" s="32">
        <v>154.1</v>
      </c>
      <c r="M80" s="43">
        <f t="shared" si="48"/>
        <v>9.8680306905370863</v>
      </c>
      <c r="N80" s="43">
        <f t="shared" si="49"/>
        <v>138.53196930946291</v>
      </c>
      <c r="O80" s="32">
        <v>148.4</v>
      </c>
      <c r="P80">
        <f t="shared" si="50"/>
        <v>630.29999999999995</v>
      </c>
      <c r="R80" s="26">
        <f t="shared" si="51"/>
        <v>683.5</v>
      </c>
      <c r="S80" s="26">
        <f t="shared" si="52"/>
        <v>312.60000000000002</v>
      </c>
      <c r="T80" s="26">
        <f t="shared" si="53"/>
        <v>22.868030690537086</v>
      </c>
      <c r="U80" s="26">
        <f t="shared" si="54"/>
        <v>321.03196930946291</v>
      </c>
      <c r="V80" s="26">
        <f t="shared" si="55"/>
        <v>343.9</v>
      </c>
      <c r="W80" s="26">
        <f t="shared" si="56"/>
        <v>1340</v>
      </c>
    </row>
    <row r="81" spans="1:23" ht="12.75" customHeight="1">
      <c r="A81" t="str">
        <f t="shared" si="45"/>
        <v>2013</v>
      </c>
      <c r="B81" s="46" t="s">
        <v>102</v>
      </c>
      <c r="C81" s="45">
        <f t="shared" si="57"/>
        <v>199</v>
      </c>
      <c r="D81" s="60">
        <v>370.7</v>
      </c>
      <c r="E81" s="61">
        <v>157.6</v>
      </c>
      <c r="F81" s="39">
        <v>12</v>
      </c>
      <c r="G81" s="39">
        <v>175.3</v>
      </c>
      <c r="H81" s="39">
        <f t="shared" si="46"/>
        <v>187.3</v>
      </c>
      <c r="I81" s="39">
        <f t="shared" si="47"/>
        <v>715.59999999999991</v>
      </c>
      <c r="K81" s="32">
        <v>294.89999999999998</v>
      </c>
      <c r="L81" s="32">
        <v>132.30000000000001</v>
      </c>
      <c r="M81" s="43">
        <f t="shared" si="48"/>
        <v>8.6492258408969569</v>
      </c>
      <c r="N81" s="43">
        <f t="shared" si="49"/>
        <v>126.35077415910304</v>
      </c>
      <c r="O81" s="32">
        <v>135</v>
      </c>
      <c r="P81">
        <f t="shared" si="50"/>
        <v>562.20000000000005</v>
      </c>
      <c r="R81" s="26">
        <f t="shared" si="51"/>
        <v>665.59999999999991</v>
      </c>
      <c r="S81" s="26">
        <f t="shared" si="52"/>
        <v>289.89999999999998</v>
      </c>
      <c r="T81" s="26">
        <f t="shared" si="53"/>
        <v>20.649225840896957</v>
      </c>
      <c r="U81" s="26">
        <f t="shared" si="54"/>
        <v>301.65077415910304</v>
      </c>
      <c r="V81" s="26">
        <f t="shared" si="55"/>
        <v>322.3</v>
      </c>
      <c r="W81" s="26">
        <f t="shared" si="56"/>
        <v>1277.8</v>
      </c>
    </row>
    <row r="82" spans="1:23" ht="12.75" customHeight="1">
      <c r="A82" t="str">
        <f t="shared" si="45"/>
        <v>2013</v>
      </c>
      <c r="B82" s="46" t="s">
        <v>103</v>
      </c>
      <c r="C82" s="45">
        <f t="shared" si="57"/>
        <v>198</v>
      </c>
      <c r="D82" s="60">
        <v>328.3</v>
      </c>
      <c r="E82" s="61">
        <v>148.19999999999999</v>
      </c>
      <c r="F82" s="39">
        <v>10.3</v>
      </c>
      <c r="G82" s="39">
        <v>159.80000000000001</v>
      </c>
      <c r="H82" s="39">
        <f t="shared" si="46"/>
        <v>170.10000000000002</v>
      </c>
      <c r="I82" s="39">
        <f t="shared" si="47"/>
        <v>646.6</v>
      </c>
      <c r="K82" s="32">
        <v>290.39999999999998</v>
      </c>
      <c r="L82" s="32">
        <v>133.80000000000001</v>
      </c>
      <c r="M82" s="43">
        <f t="shared" si="48"/>
        <v>8.5500293944738388</v>
      </c>
      <c r="N82" s="43">
        <f t="shared" si="49"/>
        <v>132.64997060552614</v>
      </c>
      <c r="O82" s="32">
        <v>141.19999999999999</v>
      </c>
      <c r="P82">
        <f t="shared" si="50"/>
        <v>565.4</v>
      </c>
      <c r="R82" s="26">
        <f t="shared" si="51"/>
        <v>618.70000000000005</v>
      </c>
      <c r="S82" s="26">
        <f t="shared" si="52"/>
        <v>282</v>
      </c>
      <c r="T82" s="26">
        <f t="shared" si="53"/>
        <v>18.85002939447384</v>
      </c>
      <c r="U82" s="26">
        <f t="shared" si="54"/>
        <v>292.44997060552612</v>
      </c>
      <c r="V82" s="26">
        <f t="shared" si="55"/>
        <v>311.3</v>
      </c>
      <c r="W82" s="26">
        <f t="shared" si="56"/>
        <v>1212</v>
      </c>
    </row>
    <row r="83" spans="1:23" ht="12.75" customHeight="1">
      <c r="A83" t="str">
        <f t="shared" si="45"/>
        <v>2013</v>
      </c>
      <c r="B83" s="46" t="s">
        <v>104</v>
      </c>
      <c r="C83" s="45">
        <f t="shared" si="57"/>
        <v>197</v>
      </c>
      <c r="D83" s="60">
        <v>326.10000000000002</v>
      </c>
      <c r="E83" s="61">
        <v>154.9</v>
      </c>
      <c r="F83" s="39">
        <v>12</v>
      </c>
      <c r="G83" s="39">
        <v>143.80000000000001</v>
      </c>
      <c r="H83" s="39">
        <f t="shared" si="46"/>
        <v>155.80000000000001</v>
      </c>
      <c r="I83" s="39">
        <f t="shared" si="47"/>
        <v>636.79999999999995</v>
      </c>
      <c r="K83" s="32">
        <v>305.5</v>
      </c>
      <c r="L83" s="32">
        <v>147.1</v>
      </c>
      <c r="M83" s="43">
        <f t="shared" si="48"/>
        <v>10.089858793324774</v>
      </c>
      <c r="N83" s="43">
        <f t="shared" si="49"/>
        <v>120.91014120667523</v>
      </c>
      <c r="O83" s="32">
        <v>131</v>
      </c>
      <c r="P83">
        <f t="shared" si="50"/>
        <v>583.6</v>
      </c>
      <c r="R83" s="26">
        <f t="shared" si="51"/>
        <v>631.6</v>
      </c>
      <c r="S83" s="26">
        <f t="shared" si="52"/>
        <v>302</v>
      </c>
      <c r="T83" s="26">
        <f t="shared" si="53"/>
        <v>22.089858793324773</v>
      </c>
      <c r="U83" s="26">
        <f t="shared" si="54"/>
        <v>264.71014120667525</v>
      </c>
      <c r="V83" s="26">
        <f t="shared" si="55"/>
        <v>286.8</v>
      </c>
      <c r="W83" s="26">
        <f t="shared" si="56"/>
        <v>1220.4000000000001</v>
      </c>
    </row>
    <row r="84" spans="1:23" ht="12.75" customHeight="1">
      <c r="A84" t="str">
        <f t="shared" si="45"/>
        <v>2013</v>
      </c>
      <c r="B84" s="46" t="s">
        <v>105</v>
      </c>
      <c r="C84" s="45">
        <f t="shared" si="57"/>
        <v>196</v>
      </c>
      <c r="D84" s="60">
        <v>326.8</v>
      </c>
      <c r="E84" s="61">
        <v>160.1</v>
      </c>
      <c r="F84" s="39">
        <v>8.3000000000000007</v>
      </c>
      <c r="G84" s="39">
        <v>145.19999999999999</v>
      </c>
      <c r="H84" s="39">
        <f t="shared" si="46"/>
        <v>153.5</v>
      </c>
      <c r="I84" s="39">
        <f t="shared" si="47"/>
        <v>640.4</v>
      </c>
      <c r="K84" s="32">
        <v>264.3</v>
      </c>
      <c r="L84" s="32">
        <v>137.9</v>
      </c>
      <c r="M84" s="43">
        <f t="shared" si="48"/>
        <v>6.3426058631921824</v>
      </c>
      <c r="N84" s="43">
        <f t="shared" si="49"/>
        <v>110.95739413680781</v>
      </c>
      <c r="O84" s="32">
        <v>117.3</v>
      </c>
      <c r="P84">
        <f t="shared" si="50"/>
        <v>519.5</v>
      </c>
      <c r="R84" s="26">
        <f t="shared" si="51"/>
        <v>591.1</v>
      </c>
      <c r="S84" s="26">
        <f t="shared" si="52"/>
        <v>298</v>
      </c>
      <c r="T84" s="26">
        <f t="shared" si="53"/>
        <v>14.642605863192184</v>
      </c>
      <c r="U84" s="26">
        <f t="shared" si="54"/>
        <v>256.1573941368078</v>
      </c>
      <c r="V84" s="26">
        <f t="shared" si="55"/>
        <v>270.8</v>
      </c>
      <c r="W84" s="26">
        <f t="shared" si="56"/>
        <v>1159.9000000000001</v>
      </c>
    </row>
    <row r="85" spans="1:23" ht="12.75" customHeight="1">
      <c r="A85" t="str">
        <f t="shared" si="45"/>
        <v>2013</v>
      </c>
      <c r="B85" s="46" t="s">
        <v>106</v>
      </c>
      <c r="C85" s="45">
        <f t="shared" si="57"/>
        <v>195</v>
      </c>
      <c r="D85" s="60">
        <v>231.4</v>
      </c>
      <c r="E85" s="61">
        <v>154.4</v>
      </c>
      <c r="F85" s="39">
        <v>11.2</v>
      </c>
      <c r="G85" s="39">
        <v>106.2</v>
      </c>
      <c r="H85" s="39">
        <f t="shared" si="46"/>
        <v>117.4</v>
      </c>
      <c r="I85" s="39">
        <f t="shared" si="47"/>
        <v>503.20000000000005</v>
      </c>
      <c r="K85" s="32">
        <v>224.9</v>
      </c>
      <c r="L85" s="32">
        <v>156.19999999999999</v>
      </c>
      <c r="M85" s="43">
        <f t="shared" si="48"/>
        <v>10.074275979557068</v>
      </c>
      <c r="N85" s="43">
        <f t="shared" si="49"/>
        <v>95.525724020442922</v>
      </c>
      <c r="O85" s="32">
        <v>105.6</v>
      </c>
      <c r="P85">
        <f t="shared" si="50"/>
        <v>486.70000000000005</v>
      </c>
      <c r="R85" s="26">
        <f t="shared" si="51"/>
        <v>456.3</v>
      </c>
      <c r="S85" s="26">
        <f t="shared" si="52"/>
        <v>310.60000000000002</v>
      </c>
      <c r="T85" s="26">
        <f t="shared" si="53"/>
        <v>21.274275979557068</v>
      </c>
      <c r="U85" s="26">
        <f t="shared" si="54"/>
        <v>201.72572402044293</v>
      </c>
      <c r="V85" s="26">
        <f t="shared" si="55"/>
        <v>223</v>
      </c>
      <c r="W85" s="26">
        <f t="shared" si="56"/>
        <v>989.90000000000009</v>
      </c>
    </row>
    <row r="86" spans="1:23" ht="12.75" customHeight="1">
      <c r="A86" t="str">
        <f t="shared" si="45"/>
        <v>2013</v>
      </c>
      <c r="B86" s="46" t="s">
        <v>107</v>
      </c>
      <c r="C86" s="45">
        <f t="shared" si="57"/>
        <v>194</v>
      </c>
      <c r="D86" s="60">
        <v>318.5</v>
      </c>
      <c r="E86" s="61">
        <v>156.69999999999999</v>
      </c>
      <c r="F86" s="39">
        <v>7</v>
      </c>
      <c r="G86" s="39">
        <v>132.80000000000001</v>
      </c>
      <c r="H86" s="39">
        <f t="shared" si="46"/>
        <v>139.80000000000001</v>
      </c>
      <c r="I86" s="39">
        <f t="shared" si="47"/>
        <v>615</v>
      </c>
      <c r="K86" s="32">
        <v>279.10000000000002</v>
      </c>
      <c r="L86" s="32">
        <v>140.6</v>
      </c>
      <c r="M86" s="43">
        <f t="shared" si="48"/>
        <v>5.5679542203147347</v>
      </c>
      <c r="N86" s="43">
        <f t="shared" si="49"/>
        <v>105.63204577968527</v>
      </c>
      <c r="O86" s="32">
        <v>111.2</v>
      </c>
      <c r="P86">
        <f t="shared" si="50"/>
        <v>530.90000000000009</v>
      </c>
      <c r="R86" s="26">
        <f t="shared" si="51"/>
        <v>597.6</v>
      </c>
      <c r="S86" s="26">
        <f t="shared" si="52"/>
        <v>297.29999999999995</v>
      </c>
      <c r="T86" s="26">
        <f t="shared" si="53"/>
        <v>12.567954220314736</v>
      </c>
      <c r="U86" s="26">
        <f t="shared" si="54"/>
        <v>238.43204577968527</v>
      </c>
      <c r="V86" s="26">
        <f t="shared" si="55"/>
        <v>251</v>
      </c>
      <c r="W86" s="26">
        <f t="shared" si="56"/>
        <v>1145.9000000000001</v>
      </c>
    </row>
    <row r="87" spans="1:23" ht="12.75" customHeight="1">
      <c r="A87" t="str">
        <f t="shared" si="45"/>
        <v>2013</v>
      </c>
      <c r="B87" s="46" t="s">
        <v>108</v>
      </c>
      <c r="C87" s="45">
        <f t="shared" si="57"/>
        <v>193</v>
      </c>
      <c r="D87" s="60">
        <v>337.4</v>
      </c>
      <c r="E87" s="61">
        <v>159.30000000000001</v>
      </c>
      <c r="F87" s="39">
        <v>11.7</v>
      </c>
      <c r="G87" s="39">
        <v>160.6</v>
      </c>
      <c r="H87" s="39">
        <f t="shared" si="46"/>
        <v>172.29999999999998</v>
      </c>
      <c r="I87" s="39">
        <f t="shared" si="47"/>
        <v>669</v>
      </c>
      <c r="K87" s="32">
        <v>273.89999999999998</v>
      </c>
      <c r="L87" s="32">
        <v>126.7</v>
      </c>
      <c r="M87" s="43">
        <f t="shared" si="48"/>
        <v>9.2078932095182822</v>
      </c>
      <c r="N87" s="43">
        <f t="shared" si="49"/>
        <v>126.39210679048172</v>
      </c>
      <c r="O87" s="32">
        <v>135.6</v>
      </c>
      <c r="P87">
        <f t="shared" si="50"/>
        <v>536.19999999999993</v>
      </c>
      <c r="R87" s="26">
        <f t="shared" si="51"/>
        <v>611.29999999999995</v>
      </c>
      <c r="S87" s="26">
        <f t="shared" si="52"/>
        <v>286</v>
      </c>
      <c r="T87" s="26">
        <f t="shared" si="53"/>
        <v>20.907893209518281</v>
      </c>
      <c r="U87" s="26">
        <f t="shared" si="54"/>
        <v>286.99210679048173</v>
      </c>
      <c r="V87" s="26">
        <f t="shared" si="55"/>
        <v>307.89999999999998</v>
      </c>
      <c r="W87" s="26">
        <f t="shared" si="56"/>
        <v>1205.1999999999998</v>
      </c>
    </row>
    <row r="88" spans="1:23" ht="12.75" customHeight="1">
      <c r="A88" t="str">
        <f t="shared" si="45"/>
        <v>2012</v>
      </c>
      <c r="B88" s="46" t="s">
        <v>109</v>
      </c>
      <c r="C88" s="45">
        <f t="shared" si="57"/>
        <v>192</v>
      </c>
      <c r="D88" s="60">
        <v>296.89999999999998</v>
      </c>
      <c r="E88" s="61">
        <v>147.4</v>
      </c>
      <c r="F88" s="39">
        <v>8.1</v>
      </c>
      <c r="G88" s="39">
        <v>135.80000000000001</v>
      </c>
      <c r="H88" s="39">
        <f t="shared" si="46"/>
        <v>143.9</v>
      </c>
      <c r="I88" s="39">
        <f t="shared" si="47"/>
        <v>588.19999999999993</v>
      </c>
      <c r="K88" s="32">
        <v>295.60000000000002</v>
      </c>
      <c r="L88" s="32">
        <v>135.6</v>
      </c>
      <c r="M88" s="43">
        <f t="shared" si="48"/>
        <v>7.2612925642807502</v>
      </c>
      <c r="N88" s="43">
        <f t="shared" si="49"/>
        <v>121.73870743571925</v>
      </c>
      <c r="O88" s="32">
        <v>129</v>
      </c>
      <c r="P88">
        <f t="shared" si="50"/>
        <v>560.20000000000005</v>
      </c>
      <c r="R88" s="26">
        <f t="shared" si="51"/>
        <v>592.5</v>
      </c>
      <c r="S88" s="26">
        <f t="shared" si="52"/>
        <v>283</v>
      </c>
      <c r="T88" s="26">
        <f t="shared" si="53"/>
        <v>15.361292564280749</v>
      </c>
      <c r="U88" s="26">
        <f t="shared" si="54"/>
        <v>257.53870743571929</v>
      </c>
      <c r="V88" s="26">
        <f t="shared" si="55"/>
        <v>272.89999999999998</v>
      </c>
      <c r="W88" s="26">
        <f t="shared" si="56"/>
        <v>1148.4000000000001</v>
      </c>
    </row>
    <row r="89" spans="1:23" ht="12.75" customHeight="1">
      <c r="A89" t="str">
        <f t="shared" si="45"/>
        <v>2012</v>
      </c>
      <c r="B89" s="46" t="s">
        <v>110</v>
      </c>
      <c r="C89" s="45">
        <f t="shared" si="57"/>
        <v>191</v>
      </c>
      <c r="D89" s="60">
        <v>288.3</v>
      </c>
      <c r="E89" s="61">
        <v>145.30000000000001</v>
      </c>
      <c r="F89" s="39">
        <v>10.5</v>
      </c>
      <c r="G89" s="39">
        <v>138.9</v>
      </c>
      <c r="H89" s="39">
        <f t="shared" si="46"/>
        <v>149.4</v>
      </c>
      <c r="I89" s="39">
        <f t="shared" si="47"/>
        <v>583</v>
      </c>
      <c r="K89" s="32">
        <v>278.5</v>
      </c>
      <c r="L89" s="32">
        <v>138.30000000000001</v>
      </c>
      <c r="M89" s="43">
        <f t="shared" si="48"/>
        <v>9.747991967871485</v>
      </c>
      <c r="N89" s="43">
        <f t="shared" si="49"/>
        <v>128.9520080321285</v>
      </c>
      <c r="O89" s="32">
        <v>138.69999999999999</v>
      </c>
      <c r="P89">
        <f t="shared" si="50"/>
        <v>555.5</v>
      </c>
      <c r="R89" s="26">
        <f t="shared" si="51"/>
        <v>566.79999999999995</v>
      </c>
      <c r="S89" s="26">
        <f t="shared" si="52"/>
        <v>283.60000000000002</v>
      </c>
      <c r="T89" s="26">
        <f t="shared" si="53"/>
        <v>20.247991967871485</v>
      </c>
      <c r="U89" s="26">
        <f t="shared" si="54"/>
        <v>267.85200803212854</v>
      </c>
      <c r="V89" s="26">
        <f t="shared" si="55"/>
        <v>288.10000000000002</v>
      </c>
      <c r="W89" s="26">
        <f t="shared" si="56"/>
        <v>1138.5</v>
      </c>
    </row>
    <row r="90" spans="1:23" ht="12.75" customHeight="1">
      <c r="A90" t="str">
        <f t="shared" si="45"/>
        <v>2012</v>
      </c>
      <c r="B90" s="46" t="s">
        <v>111</v>
      </c>
      <c r="C90" s="45">
        <f t="shared" si="57"/>
        <v>190</v>
      </c>
      <c r="D90" s="60">
        <v>364.9</v>
      </c>
      <c r="E90" s="61">
        <v>179.8</v>
      </c>
      <c r="F90" s="39">
        <v>9.5</v>
      </c>
      <c r="G90" s="39">
        <v>164.2</v>
      </c>
      <c r="H90" s="39">
        <f t="shared" si="46"/>
        <v>173.7</v>
      </c>
      <c r="I90" s="39">
        <f t="shared" si="47"/>
        <v>718.40000000000009</v>
      </c>
      <c r="K90" s="32">
        <v>276.7</v>
      </c>
      <c r="L90" s="32">
        <v>133.5</v>
      </c>
      <c r="M90" s="43">
        <f t="shared" si="48"/>
        <v>6.568508923431204</v>
      </c>
      <c r="N90" s="43">
        <f t="shared" si="49"/>
        <v>113.5314910765688</v>
      </c>
      <c r="O90" s="32">
        <v>120.1</v>
      </c>
      <c r="P90">
        <f t="shared" si="50"/>
        <v>530.29999999999995</v>
      </c>
      <c r="R90" s="26">
        <f t="shared" si="51"/>
        <v>641.59999999999991</v>
      </c>
      <c r="S90" s="26">
        <f t="shared" si="52"/>
        <v>313.3</v>
      </c>
      <c r="T90" s="26">
        <f t="shared" si="53"/>
        <v>16.068508923431203</v>
      </c>
      <c r="U90" s="26">
        <f t="shared" si="54"/>
        <v>277.73149107656877</v>
      </c>
      <c r="V90" s="26">
        <f t="shared" si="55"/>
        <v>293.79999999999995</v>
      </c>
      <c r="W90" s="26">
        <f t="shared" si="56"/>
        <v>1248.7</v>
      </c>
    </row>
    <row r="91" spans="1:23" ht="12.75" customHeight="1">
      <c r="A91" t="str">
        <f t="shared" si="45"/>
        <v>2012</v>
      </c>
      <c r="B91" s="46" t="s">
        <v>112</v>
      </c>
      <c r="C91" s="45">
        <f t="shared" si="57"/>
        <v>189</v>
      </c>
      <c r="D91" s="60">
        <v>385.3</v>
      </c>
      <c r="E91" s="61">
        <v>172.4</v>
      </c>
      <c r="F91" s="39">
        <v>8.6999999999999993</v>
      </c>
      <c r="G91" s="39">
        <v>178.5</v>
      </c>
      <c r="H91" s="39">
        <f t="shared" si="46"/>
        <v>187.2</v>
      </c>
      <c r="I91" s="39">
        <f t="shared" si="47"/>
        <v>744.90000000000009</v>
      </c>
      <c r="K91" s="32">
        <v>265.10000000000002</v>
      </c>
      <c r="L91" s="32">
        <v>114.9</v>
      </c>
      <c r="M91" s="43">
        <f t="shared" si="48"/>
        <v>6.134615384615385</v>
      </c>
      <c r="N91" s="43">
        <f t="shared" si="49"/>
        <v>125.86538461538463</v>
      </c>
      <c r="O91" s="32">
        <v>132</v>
      </c>
      <c r="P91">
        <f t="shared" si="50"/>
        <v>512</v>
      </c>
      <c r="R91" s="26">
        <f t="shared" si="51"/>
        <v>650.40000000000009</v>
      </c>
      <c r="S91" s="26">
        <f t="shared" si="52"/>
        <v>287.3</v>
      </c>
      <c r="T91" s="26">
        <f t="shared" si="53"/>
        <v>14.834615384615384</v>
      </c>
      <c r="U91" s="26">
        <f t="shared" si="54"/>
        <v>304.36538461538464</v>
      </c>
      <c r="V91" s="26">
        <f t="shared" si="55"/>
        <v>319.2</v>
      </c>
      <c r="W91" s="26">
        <f t="shared" si="56"/>
        <v>1256.9000000000001</v>
      </c>
    </row>
    <row r="92" spans="1:23" ht="12.75" customHeight="1">
      <c r="A92" t="str">
        <f t="shared" si="45"/>
        <v>2012</v>
      </c>
      <c r="B92" s="46" t="s">
        <v>113</v>
      </c>
      <c r="C92" s="45">
        <f t="shared" si="57"/>
        <v>188</v>
      </c>
      <c r="D92" s="60">
        <v>360.8</v>
      </c>
      <c r="E92" s="61">
        <v>164.8</v>
      </c>
      <c r="F92" s="39">
        <v>10.8</v>
      </c>
      <c r="G92" s="39">
        <v>170.3</v>
      </c>
      <c r="H92" s="39">
        <f t="shared" si="46"/>
        <v>181.10000000000002</v>
      </c>
      <c r="I92" s="39">
        <f t="shared" si="47"/>
        <v>706.7</v>
      </c>
      <c r="K92" s="32">
        <v>275</v>
      </c>
      <c r="L92" s="32">
        <v>128.19999999999999</v>
      </c>
      <c r="M92" s="43">
        <f t="shared" si="48"/>
        <v>8.3609055770292642</v>
      </c>
      <c r="N92" s="43">
        <f t="shared" si="49"/>
        <v>131.8390944229707</v>
      </c>
      <c r="O92" s="32">
        <v>140.19999999999999</v>
      </c>
      <c r="P92">
        <f t="shared" si="50"/>
        <v>543.4</v>
      </c>
      <c r="R92" s="26">
        <f t="shared" si="51"/>
        <v>635.79999999999995</v>
      </c>
      <c r="S92" s="26">
        <f t="shared" si="52"/>
        <v>293</v>
      </c>
      <c r="T92" s="26">
        <f t="shared" si="53"/>
        <v>19.160905577029265</v>
      </c>
      <c r="U92" s="26">
        <f t="shared" si="54"/>
        <v>302.13909442297074</v>
      </c>
      <c r="V92" s="26">
        <f t="shared" si="55"/>
        <v>321.3</v>
      </c>
      <c r="W92" s="26">
        <f t="shared" si="56"/>
        <v>1250.0999999999999</v>
      </c>
    </row>
    <row r="93" spans="1:23" ht="12.75" customHeight="1">
      <c r="A93" t="str">
        <f t="shared" si="45"/>
        <v>2012</v>
      </c>
      <c r="B93" s="46" t="s">
        <v>114</v>
      </c>
      <c r="C93" s="45">
        <f t="shared" si="57"/>
        <v>187</v>
      </c>
      <c r="D93" s="60">
        <v>371.9</v>
      </c>
      <c r="E93" s="61">
        <v>165.6</v>
      </c>
      <c r="F93" s="39">
        <v>9.1</v>
      </c>
      <c r="G93" s="39">
        <v>179.9</v>
      </c>
      <c r="H93" s="39">
        <f t="shared" si="46"/>
        <v>189</v>
      </c>
      <c r="I93" s="39">
        <f t="shared" si="47"/>
        <v>726.5</v>
      </c>
      <c r="K93" s="32">
        <v>261.2</v>
      </c>
      <c r="L93" s="32">
        <v>124.6</v>
      </c>
      <c r="M93" s="43">
        <f t="shared" si="48"/>
        <v>6.5818518518518516</v>
      </c>
      <c r="N93" s="43">
        <f t="shared" si="49"/>
        <v>130.11814814814812</v>
      </c>
      <c r="O93" s="32">
        <v>136.69999999999999</v>
      </c>
      <c r="P93">
        <f t="shared" si="50"/>
        <v>522.5</v>
      </c>
      <c r="R93" s="26">
        <f t="shared" si="51"/>
        <v>633.09999999999991</v>
      </c>
      <c r="S93" s="26">
        <f t="shared" si="52"/>
        <v>290.2</v>
      </c>
      <c r="T93" s="26">
        <f t="shared" si="53"/>
        <v>15.681851851851851</v>
      </c>
      <c r="U93" s="26">
        <f t="shared" si="54"/>
        <v>310.01814814814816</v>
      </c>
      <c r="V93" s="26">
        <f t="shared" si="55"/>
        <v>325.7</v>
      </c>
      <c r="W93" s="26">
        <f t="shared" si="56"/>
        <v>1249</v>
      </c>
    </row>
    <row r="94" spans="1:23" ht="12.75" customHeight="1">
      <c r="A94" t="str">
        <f t="shared" si="45"/>
        <v>2012</v>
      </c>
      <c r="B94" s="46" t="s">
        <v>115</v>
      </c>
      <c r="C94" s="45">
        <f t="shared" si="57"/>
        <v>186</v>
      </c>
      <c r="D94" s="60">
        <v>353.9</v>
      </c>
      <c r="E94" s="61">
        <v>174.4</v>
      </c>
      <c r="F94" s="39">
        <v>9.6999999999999993</v>
      </c>
      <c r="G94" s="39">
        <v>158.80000000000001</v>
      </c>
      <c r="H94" s="39">
        <f t="shared" si="46"/>
        <v>168.5</v>
      </c>
      <c r="I94" s="39">
        <f t="shared" si="47"/>
        <v>696.8</v>
      </c>
      <c r="K94" s="32">
        <v>280.5</v>
      </c>
      <c r="L94" s="32">
        <v>133.6</v>
      </c>
      <c r="M94" s="43">
        <f t="shared" si="48"/>
        <v>8.1284272997032634</v>
      </c>
      <c r="N94" s="43">
        <f t="shared" si="49"/>
        <v>133.07157270029674</v>
      </c>
      <c r="O94" s="32">
        <v>141.19999999999999</v>
      </c>
      <c r="P94">
        <f t="shared" si="50"/>
        <v>555.29999999999995</v>
      </c>
      <c r="R94" s="26">
        <f t="shared" si="51"/>
        <v>634.4</v>
      </c>
      <c r="S94" s="26">
        <f t="shared" si="52"/>
        <v>308</v>
      </c>
      <c r="T94" s="26">
        <f t="shared" si="53"/>
        <v>17.828427299703264</v>
      </c>
      <c r="U94" s="26">
        <f t="shared" si="54"/>
        <v>291.87157270029672</v>
      </c>
      <c r="V94" s="26">
        <f t="shared" si="55"/>
        <v>309.7</v>
      </c>
      <c r="W94" s="26">
        <f t="shared" si="56"/>
        <v>1252.0999999999999</v>
      </c>
    </row>
    <row r="95" spans="1:23" ht="12.75" customHeight="1">
      <c r="A95" t="str">
        <f t="shared" si="45"/>
        <v>2012</v>
      </c>
      <c r="B95" s="46" t="s">
        <v>116</v>
      </c>
      <c r="C95" s="45">
        <f t="shared" si="57"/>
        <v>185</v>
      </c>
      <c r="D95" s="60">
        <v>370.7</v>
      </c>
      <c r="E95" s="61">
        <v>185.1</v>
      </c>
      <c r="F95" s="39">
        <v>8.9</v>
      </c>
      <c r="G95" s="39">
        <v>166.7</v>
      </c>
      <c r="H95" s="39">
        <f t="shared" si="46"/>
        <v>175.6</v>
      </c>
      <c r="I95" s="39">
        <f t="shared" si="47"/>
        <v>731.4</v>
      </c>
      <c r="K95" s="32">
        <v>249.9</v>
      </c>
      <c r="L95" s="32">
        <v>129.1</v>
      </c>
      <c r="M95" s="43">
        <f t="shared" si="48"/>
        <v>6.0262528473804107</v>
      </c>
      <c r="N95" s="43">
        <f t="shared" si="49"/>
        <v>112.87374715261959</v>
      </c>
      <c r="O95" s="32">
        <v>118.9</v>
      </c>
      <c r="P95">
        <f t="shared" si="50"/>
        <v>497.9</v>
      </c>
      <c r="R95" s="26">
        <f t="shared" si="51"/>
        <v>620.6</v>
      </c>
      <c r="S95" s="26">
        <f t="shared" si="52"/>
        <v>314.2</v>
      </c>
      <c r="T95" s="26">
        <f t="shared" si="53"/>
        <v>14.926252847380411</v>
      </c>
      <c r="U95" s="26">
        <f t="shared" si="54"/>
        <v>279.5737471526196</v>
      </c>
      <c r="V95" s="26">
        <f t="shared" si="55"/>
        <v>294.5</v>
      </c>
      <c r="W95" s="26">
        <f t="shared" si="56"/>
        <v>1229.3</v>
      </c>
    </row>
    <row r="96" spans="1:23" ht="12.75" customHeight="1">
      <c r="A96" t="str">
        <f t="shared" si="45"/>
        <v>2012</v>
      </c>
      <c r="B96" s="46" t="s">
        <v>117</v>
      </c>
      <c r="C96" s="45">
        <f t="shared" si="57"/>
        <v>184</v>
      </c>
      <c r="D96" s="60">
        <v>364.6</v>
      </c>
      <c r="E96" s="61">
        <v>186.8</v>
      </c>
      <c r="F96" s="39">
        <v>9.5</v>
      </c>
      <c r="G96" s="39">
        <v>146.30000000000001</v>
      </c>
      <c r="H96" s="39">
        <f t="shared" si="46"/>
        <v>155.80000000000001</v>
      </c>
      <c r="I96" s="39">
        <f t="shared" si="47"/>
        <v>707.2</v>
      </c>
      <c r="K96" s="32">
        <v>233</v>
      </c>
      <c r="L96" s="32">
        <v>120.5</v>
      </c>
      <c r="M96" s="43">
        <f t="shared" si="48"/>
        <v>6.6158536585365848</v>
      </c>
      <c r="N96" s="43">
        <f t="shared" si="49"/>
        <v>101.88414634146342</v>
      </c>
      <c r="O96" s="32">
        <v>108.5</v>
      </c>
      <c r="P96">
        <f t="shared" si="50"/>
        <v>462</v>
      </c>
      <c r="R96" s="26">
        <f t="shared" si="51"/>
        <v>597.6</v>
      </c>
      <c r="S96" s="26">
        <f t="shared" si="52"/>
        <v>307.3</v>
      </c>
      <c r="T96" s="26">
        <f t="shared" si="53"/>
        <v>16.115853658536587</v>
      </c>
      <c r="U96" s="26">
        <f t="shared" si="54"/>
        <v>248.18414634146342</v>
      </c>
      <c r="V96" s="26">
        <f t="shared" si="55"/>
        <v>264.3</v>
      </c>
      <c r="W96" s="26">
        <f t="shared" si="56"/>
        <v>1169.2</v>
      </c>
    </row>
    <row r="97" spans="1:23" ht="12.75" customHeight="1">
      <c r="A97" t="str">
        <f t="shared" si="45"/>
        <v>2012</v>
      </c>
      <c r="B97" s="46" t="s">
        <v>118</v>
      </c>
      <c r="C97" s="45">
        <f t="shared" si="57"/>
        <v>183</v>
      </c>
      <c r="D97" s="60">
        <v>324.8</v>
      </c>
      <c r="E97" s="61">
        <v>188.2</v>
      </c>
      <c r="F97" s="39">
        <v>14</v>
      </c>
      <c r="G97" s="39">
        <v>123.6</v>
      </c>
      <c r="H97" s="39">
        <f t="shared" si="46"/>
        <v>137.6</v>
      </c>
      <c r="I97" s="39">
        <f t="shared" si="47"/>
        <v>650.6</v>
      </c>
      <c r="K97" s="32">
        <v>226.1</v>
      </c>
      <c r="L97" s="32">
        <v>144.80000000000001</v>
      </c>
      <c r="M97" s="43">
        <f t="shared" si="48"/>
        <v>9.2180232558139537</v>
      </c>
      <c r="N97" s="43">
        <f t="shared" si="49"/>
        <v>81.381976744186048</v>
      </c>
      <c r="O97" s="32">
        <v>90.6</v>
      </c>
      <c r="P97">
        <f t="shared" si="50"/>
        <v>461.5</v>
      </c>
      <c r="R97" s="26">
        <f t="shared" si="51"/>
        <v>550.9</v>
      </c>
      <c r="S97" s="26">
        <f t="shared" si="52"/>
        <v>333</v>
      </c>
      <c r="T97" s="26">
        <f t="shared" si="53"/>
        <v>23.218023255813954</v>
      </c>
      <c r="U97" s="26">
        <f t="shared" si="54"/>
        <v>204.98197674418606</v>
      </c>
      <c r="V97" s="26">
        <f t="shared" si="55"/>
        <v>228.2</v>
      </c>
      <c r="W97" s="26">
        <f t="shared" si="56"/>
        <v>1112.0999999999999</v>
      </c>
    </row>
    <row r="98" spans="1:23" ht="12.75" customHeight="1">
      <c r="A98" t="str">
        <f t="shared" si="45"/>
        <v>2012</v>
      </c>
      <c r="B98" s="46" t="s">
        <v>119</v>
      </c>
      <c r="C98" s="45">
        <f t="shared" si="57"/>
        <v>182</v>
      </c>
      <c r="D98" s="60">
        <v>254.4</v>
      </c>
      <c r="E98" s="61">
        <v>164.7</v>
      </c>
      <c r="F98" s="39">
        <v>9.1</v>
      </c>
      <c r="G98" s="39">
        <v>97.5</v>
      </c>
      <c r="H98" s="39">
        <f t="shared" si="46"/>
        <v>106.6</v>
      </c>
      <c r="I98" s="39">
        <f t="shared" si="47"/>
        <v>525.70000000000005</v>
      </c>
      <c r="K98" s="32">
        <v>191.5</v>
      </c>
      <c r="L98" s="32">
        <v>120</v>
      </c>
      <c r="M98" s="43">
        <f t="shared" si="48"/>
        <v>6.581707317073171</v>
      </c>
      <c r="N98" s="43">
        <f t="shared" si="49"/>
        <v>70.518292682926827</v>
      </c>
      <c r="O98" s="32">
        <v>77.099999999999994</v>
      </c>
      <c r="P98">
        <f t="shared" si="50"/>
        <v>388.6</v>
      </c>
      <c r="R98" s="26">
        <f t="shared" si="51"/>
        <v>445.9</v>
      </c>
      <c r="S98" s="26">
        <f t="shared" si="52"/>
        <v>284.7</v>
      </c>
      <c r="T98" s="26">
        <f t="shared" si="53"/>
        <v>15.681707317073171</v>
      </c>
      <c r="U98" s="26">
        <f t="shared" si="54"/>
        <v>168.01829268292681</v>
      </c>
      <c r="V98" s="26">
        <f t="shared" si="55"/>
        <v>183.7</v>
      </c>
      <c r="W98" s="26">
        <f t="shared" si="56"/>
        <v>914.30000000000007</v>
      </c>
    </row>
    <row r="99" spans="1:23" ht="12.75" customHeight="1" thickBot="1">
      <c r="A99" t="str">
        <f t="shared" si="45"/>
        <v>2012</v>
      </c>
      <c r="B99" s="46" t="s">
        <v>120</v>
      </c>
      <c r="C99" s="45">
        <f t="shared" si="57"/>
        <v>181</v>
      </c>
      <c r="D99" s="60">
        <v>356.4</v>
      </c>
      <c r="E99" s="61">
        <v>168.4</v>
      </c>
      <c r="F99" s="39">
        <v>9.4</v>
      </c>
      <c r="G99" s="39">
        <v>164.5</v>
      </c>
      <c r="H99" s="39">
        <f t="shared" si="46"/>
        <v>173.9</v>
      </c>
      <c r="I99" s="39">
        <f t="shared" si="47"/>
        <v>698.69999999999993</v>
      </c>
      <c r="K99" s="32">
        <v>229.1</v>
      </c>
      <c r="L99" s="32">
        <v>117.1</v>
      </c>
      <c r="M99" s="43">
        <f t="shared" si="48"/>
        <v>5.9567567567567572</v>
      </c>
      <c r="N99" s="43">
        <f t="shared" si="49"/>
        <v>104.24324324324324</v>
      </c>
      <c r="O99" s="32">
        <v>110.2</v>
      </c>
      <c r="P99">
        <f t="shared" si="50"/>
        <v>456.4</v>
      </c>
      <c r="R99" s="26">
        <f t="shared" si="51"/>
        <v>585.5</v>
      </c>
      <c r="S99" s="26">
        <f t="shared" si="52"/>
        <v>285.5</v>
      </c>
      <c r="T99" s="26">
        <f t="shared" si="53"/>
        <v>15.356756756756758</v>
      </c>
      <c r="U99" s="26">
        <f t="shared" si="54"/>
        <v>268.74324324324323</v>
      </c>
      <c r="V99" s="26">
        <f t="shared" si="55"/>
        <v>284.10000000000002</v>
      </c>
      <c r="W99" s="26">
        <f t="shared" si="56"/>
        <v>1155.0999999999999</v>
      </c>
    </row>
    <row r="100" spans="1:23" ht="12.75" customHeight="1">
      <c r="A100" t="str">
        <f t="shared" si="45"/>
        <v>2011</v>
      </c>
      <c r="B100" s="47" t="s">
        <v>121</v>
      </c>
      <c r="C100" s="48">
        <v>180</v>
      </c>
      <c r="D100" s="62">
        <v>318.39999999999998</v>
      </c>
      <c r="E100" s="63">
        <v>176.5</v>
      </c>
      <c r="F100" s="53">
        <v>14.8</v>
      </c>
      <c r="G100" s="52">
        <v>139.80000000000001</v>
      </c>
      <c r="H100" s="52">
        <f>F100+G100</f>
        <v>154.60000000000002</v>
      </c>
      <c r="I100" s="53">
        <f>D100+E100+H100</f>
        <v>649.5</v>
      </c>
      <c r="J100" s="6"/>
      <c r="K100" s="20">
        <v>248.6</v>
      </c>
      <c r="L100" s="4">
        <v>129.19999999999999</v>
      </c>
      <c r="M100" s="43">
        <f t="shared" si="48"/>
        <v>12.646054333764551</v>
      </c>
      <c r="N100" s="43">
        <f t="shared" si="49"/>
        <v>119.45394566623544</v>
      </c>
      <c r="O100" s="4">
        <v>132.1</v>
      </c>
      <c r="P100" s="2">
        <f>K100+L100+O100</f>
        <v>509.9</v>
      </c>
      <c r="R100" s="13">
        <f>D100+K100</f>
        <v>567</v>
      </c>
      <c r="S100" s="26">
        <f t="shared" si="52"/>
        <v>305.7</v>
      </c>
      <c r="T100" s="26">
        <f t="shared" si="53"/>
        <v>27.44605433376455</v>
      </c>
      <c r="U100" s="26">
        <f t="shared" si="54"/>
        <v>259.25394566623544</v>
      </c>
      <c r="V100" s="14">
        <f t="shared" ref="V100:V115" si="58">H100+O100</f>
        <v>286.70000000000005</v>
      </c>
      <c r="W100" s="24">
        <f>R100+S100+V100</f>
        <v>1159.4000000000001</v>
      </c>
    </row>
    <row r="101" spans="1:23" ht="12.75" customHeight="1">
      <c r="A101" t="str">
        <f t="shared" si="45"/>
        <v>2011</v>
      </c>
      <c r="B101" s="47" t="s">
        <v>122</v>
      </c>
      <c r="C101" s="48">
        <v>179</v>
      </c>
      <c r="D101" s="62">
        <v>354.3</v>
      </c>
      <c r="E101" s="63">
        <v>195.9</v>
      </c>
      <c r="F101" s="55">
        <v>14</v>
      </c>
      <c r="G101" s="54">
        <v>129.9</v>
      </c>
      <c r="H101" s="54">
        <f>F101+G101</f>
        <v>143.9</v>
      </c>
      <c r="I101" s="55">
        <f>D101+E101+H101</f>
        <v>694.1</v>
      </c>
      <c r="J101" s="5"/>
      <c r="K101" s="21">
        <v>231.7</v>
      </c>
      <c r="L101" s="5">
        <v>111</v>
      </c>
      <c r="M101" s="43">
        <f t="shared" si="48"/>
        <v>11.392633773453786</v>
      </c>
      <c r="N101" s="43">
        <f t="shared" si="49"/>
        <v>105.70736622654621</v>
      </c>
      <c r="O101" s="5">
        <v>117.1</v>
      </c>
      <c r="P101" s="2">
        <f>K101+L101+O101</f>
        <v>459.79999999999995</v>
      </c>
      <c r="R101" s="13">
        <f>D101+K101</f>
        <v>586</v>
      </c>
      <c r="S101" s="26">
        <f t="shared" si="52"/>
        <v>306.89999999999998</v>
      </c>
      <c r="T101" s="26">
        <f t="shared" si="53"/>
        <v>25.392633773453788</v>
      </c>
      <c r="U101" s="26">
        <f t="shared" si="54"/>
        <v>235.60736622654622</v>
      </c>
      <c r="V101" s="14">
        <f t="shared" si="58"/>
        <v>261</v>
      </c>
      <c r="W101" s="18">
        <f>R101+S101+V101</f>
        <v>1153.9000000000001</v>
      </c>
    </row>
    <row r="102" spans="1:23" ht="12.75" customHeight="1">
      <c r="A102" t="str">
        <f t="shared" si="45"/>
        <v>2011</v>
      </c>
      <c r="B102" s="47" t="s">
        <v>123</v>
      </c>
      <c r="C102" s="48">
        <v>178</v>
      </c>
      <c r="D102" s="62">
        <v>368.8</v>
      </c>
      <c r="E102" s="63">
        <v>193.5</v>
      </c>
      <c r="F102" s="55">
        <v>11.6</v>
      </c>
      <c r="G102" s="54">
        <v>138.6</v>
      </c>
      <c r="H102" s="54">
        <f>F102+G102</f>
        <v>150.19999999999999</v>
      </c>
      <c r="I102" s="55">
        <f t="shared" ref="I102" si="59">D102+E102+H102</f>
        <v>712.5</v>
      </c>
      <c r="J102" s="6"/>
      <c r="K102" s="22">
        <v>240.2</v>
      </c>
      <c r="L102" s="6">
        <v>118.3</v>
      </c>
      <c r="M102" s="43">
        <f t="shared" si="48"/>
        <v>9.9704394141145141</v>
      </c>
      <c r="N102" s="43">
        <f t="shared" si="49"/>
        <v>119.12956058588547</v>
      </c>
      <c r="O102" s="6">
        <v>129.1</v>
      </c>
      <c r="P102" s="2">
        <f t="shared" ref="P102" si="60">K102+L102+O102</f>
        <v>487.6</v>
      </c>
      <c r="R102" s="13">
        <f t="shared" ref="R102:R165" si="61">D102+K102</f>
        <v>609</v>
      </c>
      <c r="S102" s="26">
        <f t="shared" si="52"/>
        <v>311.8</v>
      </c>
      <c r="T102" s="26">
        <f t="shared" si="53"/>
        <v>21.570439414114514</v>
      </c>
      <c r="U102" s="26">
        <f t="shared" si="54"/>
        <v>257.72956058588545</v>
      </c>
      <c r="V102" s="14">
        <f t="shared" si="58"/>
        <v>279.29999999999995</v>
      </c>
      <c r="W102" s="18">
        <f t="shared" ref="W102:W165" si="62">R102+S102+V102</f>
        <v>1200.0999999999999</v>
      </c>
    </row>
    <row r="103" spans="1:23" ht="12.75" customHeight="1">
      <c r="A103" t="str">
        <f t="shared" si="45"/>
        <v>2011</v>
      </c>
      <c r="B103" s="47" t="s">
        <v>124</v>
      </c>
      <c r="C103" s="48">
        <v>177</v>
      </c>
      <c r="D103" s="62">
        <v>372.7</v>
      </c>
      <c r="E103" s="63">
        <v>177</v>
      </c>
      <c r="F103" s="55">
        <v>10.8</v>
      </c>
      <c r="G103" s="54">
        <v>145.19999999999999</v>
      </c>
      <c r="H103" s="54">
        <f t="shared" ref="H103:H165" si="63">F103+G103</f>
        <v>156</v>
      </c>
      <c r="I103" s="55">
        <f>D103+E103+H103</f>
        <v>705.7</v>
      </c>
      <c r="J103" s="5"/>
      <c r="K103" s="21">
        <v>263.2</v>
      </c>
      <c r="L103" s="5">
        <v>118.2</v>
      </c>
      <c r="M103" s="43">
        <f t="shared" si="48"/>
        <v>10.086923076923076</v>
      </c>
      <c r="N103" s="43">
        <f t="shared" si="49"/>
        <v>135.6130769230769</v>
      </c>
      <c r="O103" s="5">
        <v>145.69999999999999</v>
      </c>
      <c r="P103" s="2">
        <f>K103+L103+O103</f>
        <v>527.09999999999991</v>
      </c>
      <c r="R103" s="13">
        <f t="shared" si="61"/>
        <v>635.9</v>
      </c>
      <c r="S103" s="26">
        <f t="shared" si="52"/>
        <v>295.2</v>
      </c>
      <c r="T103" s="26">
        <f t="shared" si="53"/>
        <v>20.886923076923075</v>
      </c>
      <c r="U103" s="26">
        <f t="shared" si="54"/>
        <v>280.81307692307689</v>
      </c>
      <c r="V103" s="14">
        <f t="shared" si="58"/>
        <v>301.7</v>
      </c>
      <c r="W103" s="18">
        <f t="shared" si="62"/>
        <v>1232.8</v>
      </c>
    </row>
    <row r="104" spans="1:23" ht="12.75" customHeight="1">
      <c r="A104" t="str">
        <f t="shared" si="45"/>
        <v>2011</v>
      </c>
      <c r="B104" s="47" t="s">
        <v>125</v>
      </c>
      <c r="C104" s="48">
        <v>176</v>
      </c>
      <c r="D104" s="62">
        <v>376.2</v>
      </c>
      <c r="E104" s="63">
        <v>184.2</v>
      </c>
      <c r="F104" s="55">
        <v>14.7</v>
      </c>
      <c r="G104" s="54">
        <v>148.1</v>
      </c>
      <c r="H104" s="54">
        <f t="shared" si="63"/>
        <v>162.79999999999998</v>
      </c>
      <c r="I104" s="55">
        <f t="shared" ref="I104:I167" si="64">D104+E104+H104</f>
        <v>723.19999999999993</v>
      </c>
      <c r="J104" s="6"/>
      <c r="K104" s="22">
        <v>267.2</v>
      </c>
      <c r="L104" s="6">
        <v>121.3</v>
      </c>
      <c r="M104" s="43">
        <f t="shared" si="48"/>
        <v>13.318488943488946</v>
      </c>
      <c r="N104" s="43">
        <f t="shared" si="49"/>
        <v>134.18151105651106</v>
      </c>
      <c r="O104" s="6">
        <v>147.5</v>
      </c>
      <c r="P104" s="2">
        <f t="shared" ref="P104:P167" si="65">K104+L104+O104</f>
        <v>536</v>
      </c>
      <c r="R104" s="13">
        <f t="shared" si="61"/>
        <v>643.4</v>
      </c>
      <c r="S104" s="26">
        <f t="shared" si="52"/>
        <v>305.5</v>
      </c>
      <c r="T104" s="26">
        <f t="shared" si="53"/>
        <v>28.018488943488947</v>
      </c>
      <c r="U104" s="26">
        <f t="shared" si="54"/>
        <v>282.28151105651102</v>
      </c>
      <c r="V104" s="14">
        <f t="shared" si="58"/>
        <v>310.29999999999995</v>
      </c>
      <c r="W104" s="18">
        <f t="shared" si="62"/>
        <v>1259.1999999999998</v>
      </c>
    </row>
    <row r="105" spans="1:23" ht="12.75" customHeight="1">
      <c r="A105" t="str">
        <f t="shared" si="45"/>
        <v>2011</v>
      </c>
      <c r="B105" s="47" t="s">
        <v>126</v>
      </c>
      <c r="C105" s="48">
        <v>175</v>
      </c>
      <c r="D105" s="62">
        <v>357.7</v>
      </c>
      <c r="E105" s="63">
        <v>165.1</v>
      </c>
      <c r="F105" s="55">
        <v>17.600000000000001</v>
      </c>
      <c r="G105" s="54">
        <v>147.9</v>
      </c>
      <c r="H105" s="54">
        <f t="shared" si="63"/>
        <v>165.5</v>
      </c>
      <c r="I105" s="55">
        <f t="shared" si="64"/>
        <v>688.3</v>
      </c>
      <c r="J105" s="5"/>
      <c r="K105" s="21">
        <v>290.3</v>
      </c>
      <c r="L105" s="5">
        <v>127</v>
      </c>
      <c r="M105" s="43">
        <f t="shared" si="48"/>
        <v>16.547190332326284</v>
      </c>
      <c r="N105" s="43">
        <f t="shared" si="49"/>
        <v>139.05280966767373</v>
      </c>
      <c r="O105" s="5">
        <v>155.6</v>
      </c>
      <c r="P105" s="2">
        <f t="shared" si="65"/>
        <v>572.9</v>
      </c>
      <c r="R105" s="13">
        <f t="shared" si="61"/>
        <v>648</v>
      </c>
      <c r="S105" s="26">
        <f t="shared" si="52"/>
        <v>292.10000000000002</v>
      </c>
      <c r="T105" s="26">
        <f t="shared" si="53"/>
        <v>34.147190332326289</v>
      </c>
      <c r="U105" s="26">
        <f t="shared" si="54"/>
        <v>286.95280966767371</v>
      </c>
      <c r="V105" s="14">
        <f t="shared" si="58"/>
        <v>321.10000000000002</v>
      </c>
      <c r="W105" s="18">
        <f t="shared" si="62"/>
        <v>1261.2</v>
      </c>
    </row>
    <row r="106" spans="1:23" ht="12.75" customHeight="1">
      <c r="A106" t="str">
        <f t="shared" si="45"/>
        <v>2011</v>
      </c>
      <c r="B106" s="47" t="s">
        <v>127</v>
      </c>
      <c r="C106" s="48">
        <v>174</v>
      </c>
      <c r="D106" s="62">
        <v>333.9</v>
      </c>
      <c r="E106" s="63">
        <v>163.1</v>
      </c>
      <c r="F106" s="55">
        <v>15.5</v>
      </c>
      <c r="G106" s="54">
        <v>128.19999999999999</v>
      </c>
      <c r="H106" s="54">
        <f t="shared" si="63"/>
        <v>143.69999999999999</v>
      </c>
      <c r="I106" s="55">
        <f t="shared" si="64"/>
        <v>640.70000000000005</v>
      </c>
      <c r="J106" s="6"/>
      <c r="K106" s="22">
        <v>271.10000000000002</v>
      </c>
      <c r="L106" s="6">
        <v>126.6</v>
      </c>
      <c r="M106" s="43">
        <f t="shared" si="48"/>
        <v>16.891440501043842</v>
      </c>
      <c r="N106" s="43">
        <f t="shared" si="49"/>
        <v>139.70855949895613</v>
      </c>
      <c r="O106" s="6">
        <v>156.6</v>
      </c>
      <c r="P106" s="2">
        <f t="shared" si="65"/>
        <v>554.30000000000007</v>
      </c>
      <c r="R106" s="13">
        <f t="shared" si="61"/>
        <v>605</v>
      </c>
      <c r="S106" s="26">
        <f t="shared" si="52"/>
        <v>289.7</v>
      </c>
      <c r="T106" s="26">
        <f t="shared" si="53"/>
        <v>32.391440501043846</v>
      </c>
      <c r="U106" s="26">
        <f t="shared" si="54"/>
        <v>267.90855949895615</v>
      </c>
      <c r="V106" s="14">
        <f t="shared" si="58"/>
        <v>300.29999999999995</v>
      </c>
      <c r="W106" s="18">
        <f t="shared" si="62"/>
        <v>1195</v>
      </c>
    </row>
    <row r="107" spans="1:23" ht="12.75" customHeight="1">
      <c r="A107" t="str">
        <f t="shared" si="45"/>
        <v>2011</v>
      </c>
      <c r="B107" s="47" t="s">
        <v>128</v>
      </c>
      <c r="C107" s="48">
        <v>173</v>
      </c>
      <c r="D107" s="62">
        <v>361</v>
      </c>
      <c r="E107" s="63">
        <v>184.3</v>
      </c>
      <c r="F107" s="55">
        <v>14.2</v>
      </c>
      <c r="G107" s="54">
        <v>133.5</v>
      </c>
      <c r="H107" s="54">
        <f t="shared" si="63"/>
        <v>147.69999999999999</v>
      </c>
      <c r="I107" s="55">
        <f t="shared" si="64"/>
        <v>693</v>
      </c>
      <c r="J107" s="5"/>
      <c r="K107" s="21">
        <v>275.10000000000002</v>
      </c>
      <c r="L107" s="5">
        <v>130.19999999999999</v>
      </c>
      <c r="M107" s="43">
        <f t="shared" si="48"/>
        <v>12.632904536222071</v>
      </c>
      <c r="N107" s="43">
        <f t="shared" si="49"/>
        <v>118.76709546377795</v>
      </c>
      <c r="O107" s="5">
        <v>131.4</v>
      </c>
      <c r="P107" s="2">
        <f t="shared" si="65"/>
        <v>536.70000000000005</v>
      </c>
      <c r="R107" s="13">
        <f t="shared" si="61"/>
        <v>636.1</v>
      </c>
      <c r="S107" s="26">
        <f t="shared" si="52"/>
        <v>314.5</v>
      </c>
      <c r="T107" s="26">
        <f t="shared" si="53"/>
        <v>26.83290453622207</v>
      </c>
      <c r="U107" s="26">
        <f t="shared" si="54"/>
        <v>252.26709546377793</v>
      </c>
      <c r="V107" s="14">
        <f t="shared" si="58"/>
        <v>279.10000000000002</v>
      </c>
      <c r="W107" s="18">
        <f t="shared" si="62"/>
        <v>1229.7</v>
      </c>
    </row>
    <row r="108" spans="1:23" ht="12.75" customHeight="1">
      <c r="A108" t="str">
        <f t="shared" si="45"/>
        <v>2011</v>
      </c>
      <c r="B108" s="47" t="s">
        <v>129</v>
      </c>
      <c r="C108" s="48">
        <v>172</v>
      </c>
      <c r="D108" s="62">
        <v>312.39999999999998</v>
      </c>
      <c r="E108" s="63">
        <v>167.4</v>
      </c>
      <c r="F108" s="55">
        <v>14.5</v>
      </c>
      <c r="G108" s="54">
        <v>123</v>
      </c>
      <c r="H108" s="54">
        <f t="shared" si="63"/>
        <v>137.5</v>
      </c>
      <c r="I108" s="55">
        <f t="shared" si="64"/>
        <v>617.29999999999995</v>
      </c>
      <c r="J108" s="6"/>
      <c r="K108" s="22">
        <v>270.10000000000002</v>
      </c>
      <c r="L108" s="6">
        <v>143.69999999999999</v>
      </c>
      <c r="M108" s="43">
        <f t="shared" si="48"/>
        <v>12.369818181818182</v>
      </c>
      <c r="N108" s="43">
        <f t="shared" si="49"/>
        <v>104.93018181818181</v>
      </c>
      <c r="O108" s="6">
        <v>117.3</v>
      </c>
      <c r="P108" s="2">
        <f t="shared" si="65"/>
        <v>531.1</v>
      </c>
      <c r="R108" s="13">
        <f t="shared" si="61"/>
        <v>582.5</v>
      </c>
      <c r="S108" s="26">
        <f t="shared" si="52"/>
        <v>311.10000000000002</v>
      </c>
      <c r="T108" s="26">
        <f t="shared" si="53"/>
        <v>26.869818181818182</v>
      </c>
      <c r="U108" s="26">
        <f t="shared" si="54"/>
        <v>227.93018181818181</v>
      </c>
      <c r="V108" s="14">
        <f t="shared" si="58"/>
        <v>254.8</v>
      </c>
      <c r="W108" s="18">
        <f t="shared" si="62"/>
        <v>1148.4000000000001</v>
      </c>
    </row>
    <row r="109" spans="1:23" ht="12.75" customHeight="1">
      <c r="A109" t="str">
        <f t="shared" si="45"/>
        <v>2011</v>
      </c>
      <c r="B109" s="47" t="s">
        <v>130</v>
      </c>
      <c r="C109" s="48">
        <v>171</v>
      </c>
      <c r="D109" s="62">
        <v>297</v>
      </c>
      <c r="E109" s="63">
        <v>192.8</v>
      </c>
      <c r="F109" s="55">
        <v>15.8</v>
      </c>
      <c r="G109" s="54">
        <v>95.1</v>
      </c>
      <c r="H109" s="54">
        <f t="shared" si="63"/>
        <v>110.89999999999999</v>
      </c>
      <c r="I109" s="55">
        <f t="shared" si="64"/>
        <v>600.70000000000005</v>
      </c>
      <c r="J109" s="5"/>
      <c r="K109" s="21">
        <v>191.2</v>
      </c>
      <c r="L109" s="5">
        <v>131.80000000000001</v>
      </c>
      <c r="M109" s="43">
        <f t="shared" si="48"/>
        <v>12.722633002705141</v>
      </c>
      <c r="N109" s="43">
        <f t="shared" si="49"/>
        <v>76.57736699729486</v>
      </c>
      <c r="O109" s="5">
        <v>89.3</v>
      </c>
      <c r="P109" s="2">
        <f t="shared" si="65"/>
        <v>412.3</v>
      </c>
      <c r="R109" s="13">
        <f t="shared" si="61"/>
        <v>488.2</v>
      </c>
      <c r="S109" s="26">
        <f t="shared" si="52"/>
        <v>324.60000000000002</v>
      </c>
      <c r="T109" s="26">
        <f t="shared" si="53"/>
        <v>28.522633002705142</v>
      </c>
      <c r="U109" s="26">
        <f t="shared" si="54"/>
        <v>171.67736699729485</v>
      </c>
      <c r="V109" s="14">
        <f t="shared" si="58"/>
        <v>200.2</v>
      </c>
      <c r="W109" s="18">
        <f t="shared" si="62"/>
        <v>1013</v>
      </c>
    </row>
    <row r="110" spans="1:23" ht="12.75" customHeight="1">
      <c r="A110" t="str">
        <f t="shared" si="45"/>
        <v>2011</v>
      </c>
      <c r="B110" s="47" t="s">
        <v>131</v>
      </c>
      <c r="C110" s="48">
        <v>170</v>
      </c>
      <c r="D110" s="62">
        <v>275.89999999999998</v>
      </c>
      <c r="E110" s="63">
        <v>150.4</v>
      </c>
      <c r="F110" s="55">
        <v>13.3</v>
      </c>
      <c r="G110" s="54">
        <v>115.4</v>
      </c>
      <c r="H110" s="54">
        <f t="shared" si="63"/>
        <v>128.70000000000002</v>
      </c>
      <c r="I110" s="55">
        <f t="shared" si="64"/>
        <v>555</v>
      </c>
      <c r="J110" s="6"/>
      <c r="K110" s="22">
        <v>233.7</v>
      </c>
      <c r="L110" s="6">
        <v>121.9</v>
      </c>
      <c r="M110" s="43">
        <f t="shared" si="48"/>
        <v>10.613131313131312</v>
      </c>
      <c r="N110" s="43">
        <f t="shared" si="49"/>
        <v>92.086868686868669</v>
      </c>
      <c r="O110" s="6">
        <v>102.7</v>
      </c>
      <c r="P110" s="2">
        <f t="shared" si="65"/>
        <v>458.3</v>
      </c>
      <c r="R110" s="13">
        <f t="shared" si="61"/>
        <v>509.59999999999997</v>
      </c>
      <c r="S110" s="26">
        <f t="shared" si="52"/>
        <v>272.3</v>
      </c>
      <c r="T110" s="26">
        <f t="shared" si="53"/>
        <v>23.913131313131313</v>
      </c>
      <c r="U110" s="26">
        <f t="shared" si="54"/>
        <v>207.48686868686866</v>
      </c>
      <c r="V110" s="14">
        <f t="shared" si="58"/>
        <v>231.40000000000003</v>
      </c>
      <c r="W110" s="18">
        <f t="shared" si="62"/>
        <v>1013.3</v>
      </c>
    </row>
    <row r="111" spans="1:23" ht="12.75" customHeight="1">
      <c r="A111" t="str">
        <f t="shared" si="45"/>
        <v>2011</v>
      </c>
      <c r="B111" s="47" t="s">
        <v>132</v>
      </c>
      <c r="C111" s="48">
        <v>169</v>
      </c>
      <c r="D111" s="62">
        <v>338.6</v>
      </c>
      <c r="E111" s="63">
        <v>159.1</v>
      </c>
      <c r="F111" s="55">
        <v>16.5</v>
      </c>
      <c r="G111" s="54">
        <v>146.30000000000001</v>
      </c>
      <c r="H111" s="54">
        <f t="shared" si="63"/>
        <v>162.80000000000001</v>
      </c>
      <c r="I111" s="55">
        <f t="shared" si="64"/>
        <v>660.5</v>
      </c>
      <c r="J111" s="5"/>
      <c r="K111" s="21">
        <v>242.4</v>
      </c>
      <c r="L111" s="5">
        <v>127.5</v>
      </c>
      <c r="M111" s="43">
        <f t="shared" si="48"/>
        <v>10.641891891891891</v>
      </c>
      <c r="N111" s="43">
        <f t="shared" si="49"/>
        <v>94.358108108108112</v>
      </c>
      <c r="O111" s="5">
        <v>105</v>
      </c>
      <c r="P111" s="2">
        <f t="shared" si="65"/>
        <v>474.9</v>
      </c>
      <c r="R111" s="13">
        <f t="shared" si="61"/>
        <v>581</v>
      </c>
      <c r="S111" s="26">
        <f t="shared" si="52"/>
        <v>286.60000000000002</v>
      </c>
      <c r="T111" s="26">
        <f t="shared" si="53"/>
        <v>27.141891891891891</v>
      </c>
      <c r="U111" s="26">
        <f t="shared" si="54"/>
        <v>240.65810810810814</v>
      </c>
      <c r="V111" s="14">
        <f t="shared" si="58"/>
        <v>267.8</v>
      </c>
      <c r="W111" s="18">
        <f t="shared" si="62"/>
        <v>1135.4000000000001</v>
      </c>
    </row>
    <row r="112" spans="1:23" ht="12.75" customHeight="1">
      <c r="A112" t="str">
        <f t="shared" si="45"/>
        <v>2010</v>
      </c>
      <c r="B112" s="47" t="s">
        <v>133</v>
      </c>
      <c r="C112" s="48">
        <v>168</v>
      </c>
      <c r="D112" s="62">
        <v>299.3</v>
      </c>
      <c r="E112" s="63">
        <v>161.6</v>
      </c>
      <c r="F112" s="55">
        <v>13.6</v>
      </c>
      <c r="G112" s="54">
        <v>138.19999999999999</v>
      </c>
      <c r="H112" s="54">
        <f t="shared" si="63"/>
        <v>151.79999999999998</v>
      </c>
      <c r="I112" s="55">
        <f t="shared" si="64"/>
        <v>612.69999999999993</v>
      </c>
      <c r="J112" s="6"/>
      <c r="K112" s="22">
        <v>256.89999999999998</v>
      </c>
      <c r="L112" s="6">
        <v>141.1</v>
      </c>
      <c r="M112" s="43">
        <f t="shared" si="48"/>
        <v>11.22582345191041</v>
      </c>
      <c r="N112" s="43">
        <f t="shared" si="49"/>
        <v>114.0741765480896</v>
      </c>
      <c r="O112" s="6">
        <v>125.3</v>
      </c>
      <c r="P112" s="2">
        <f t="shared" si="65"/>
        <v>523.29999999999995</v>
      </c>
      <c r="R112" s="13">
        <f t="shared" si="61"/>
        <v>556.20000000000005</v>
      </c>
      <c r="S112" s="26">
        <f t="shared" si="52"/>
        <v>302.7</v>
      </c>
      <c r="T112" s="26">
        <f t="shared" si="53"/>
        <v>24.825823451910409</v>
      </c>
      <c r="U112" s="26">
        <f t="shared" si="54"/>
        <v>252.2741765480896</v>
      </c>
      <c r="V112" s="14">
        <f t="shared" si="58"/>
        <v>277.09999999999997</v>
      </c>
      <c r="W112" s="18">
        <f t="shared" si="62"/>
        <v>1136</v>
      </c>
    </row>
    <row r="113" spans="1:23" ht="12.75" customHeight="1">
      <c r="A113" t="str">
        <f t="shared" si="45"/>
        <v>2010</v>
      </c>
      <c r="B113" s="47" t="s">
        <v>134</v>
      </c>
      <c r="C113" s="48">
        <v>167</v>
      </c>
      <c r="D113" s="62">
        <v>333.7</v>
      </c>
      <c r="E113" s="63">
        <v>170.3</v>
      </c>
      <c r="F113" s="55">
        <v>10.6</v>
      </c>
      <c r="G113" s="54">
        <v>152.30000000000001</v>
      </c>
      <c r="H113" s="54">
        <f t="shared" si="63"/>
        <v>162.9</v>
      </c>
      <c r="I113" s="55">
        <f t="shared" si="64"/>
        <v>666.9</v>
      </c>
      <c r="J113" s="5"/>
      <c r="K113" s="21">
        <v>274.5</v>
      </c>
      <c r="L113" s="5">
        <v>142.6</v>
      </c>
      <c r="M113" s="43">
        <f t="shared" si="48"/>
        <v>9.1879680785758122</v>
      </c>
      <c r="N113" s="43">
        <f t="shared" si="49"/>
        <v>132.01203192142418</v>
      </c>
      <c r="O113" s="5">
        <v>141.19999999999999</v>
      </c>
      <c r="P113" s="2">
        <f t="shared" si="65"/>
        <v>558.29999999999995</v>
      </c>
      <c r="R113" s="13">
        <f t="shared" si="61"/>
        <v>608.20000000000005</v>
      </c>
      <c r="S113" s="26">
        <f t="shared" si="52"/>
        <v>312.89999999999998</v>
      </c>
      <c r="T113" s="26">
        <f t="shared" si="53"/>
        <v>19.787968078575812</v>
      </c>
      <c r="U113" s="26">
        <f t="shared" si="54"/>
        <v>284.31203192142419</v>
      </c>
      <c r="V113" s="14">
        <f t="shared" si="58"/>
        <v>304.10000000000002</v>
      </c>
      <c r="W113" s="18">
        <f t="shared" si="62"/>
        <v>1225.2</v>
      </c>
    </row>
    <row r="114" spans="1:23" ht="12.75" customHeight="1">
      <c r="A114" t="str">
        <f t="shared" si="45"/>
        <v>2010</v>
      </c>
      <c r="B114" s="47" t="s">
        <v>135</v>
      </c>
      <c r="C114" s="48">
        <v>166</v>
      </c>
      <c r="D114" s="62">
        <v>349.5</v>
      </c>
      <c r="E114" s="63">
        <v>151</v>
      </c>
      <c r="F114" s="55">
        <v>8.6999999999999993</v>
      </c>
      <c r="G114" s="54">
        <v>173.1</v>
      </c>
      <c r="H114" s="54">
        <f t="shared" si="63"/>
        <v>181.79999999999998</v>
      </c>
      <c r="I114" s="55">
        <f t="shared" si="64"/>
        <v>682.3</v>
      </c>
      <c r="J114" s="6"/>
      <c r="K114" s="22">
        <v>303.2</v>
      </c>
      <c r="L114" s="6">
        <v>150.6</v>
      </c>
      <c r="M114" s="43">
        <f t="shared" si="48"/>
        <v>7.6519801980198023</v>
      </c>
      <c r="N114" s="43">
        <f t="shared" si="49"/>
        <v>152.24801980198021</v>
      </c>
      <c r="O114" s="6">
        <v>159.9</v>
      </c>
      <c r="P114" s="2">
        <f t="shared" si="65"/>
        <v>613.69999999999993</v>
      </c>
      <c r="R114" s="13">
        <f t="shared" si="61"/>
        <v>652.70000000000005</v>
      </c>
      <c r="S114" s="26">
        <f t="shared" si="52"/>
        <v>301.60000000000002</v>
      </c>
      <c r="T114" s="26">
        <f t="shared" si="53"/>
        <v>16.351980198019803</v>
      </c>
      <c r="U114" s="26">
        <f t="shared" si="54"/>
        <v>325.34801980198017</v>
      </c>
      <c r="V114" s="14">
        <f t="shared" si="58"/>
        <v>341.7</v>
      </c>
      <c r="W114" s="18">
        <f t="shared" si="62"/>
        <v>1296</v>
      </c>
    </row>
    <row r="115" spans="1:23" ht="12.75" customHeight="1">
      <c r="A115" t="str">
        <f t="shared" si="45"/>
        <v>2010</v>
      </c>
      <c r="B115" s="47" t="s">
        <v>136</v>
      </c>
      <c r="C115" s="48">
        <v>165</v>
      </c>
      <c r="D115" s="62">
        <v>373.2</v>
      </c>
      <c r="E115" s="63">
        <v>139.80000000000001</v>
      </c>
      <c r="F115" s="55">
        <v>6.5</v>
      </c>
      <c r="G115" s="54">
        <v>192</v>
      </c>
      <c r="H115" s="54">
        <f t="shared" si="63"/>
        <v>198.5</v>
      </c>
      <c r="I115" s="55">
        <f t="shared" si="64"/>
        <v>711.5</v>
      </c>
      <c r="J115" s="5"/>
      <c r="K115" s="21">
        <v>288.89999999999998</v>
      </c>
      <c r="L115" s="5">
        <v>124</v>
      </c>
      <c r="M115" s="43">
        <f t="shared" si="48"/>
        <v>5.3015113350125942</v>
      </c>
      <c r="N115" s="43">
        <f t="shared" si="49"/>
        <v>156.5984886649874</v>
      </c>
      <c r="O115" s="5">
        <v>161.9</v>
      </c>
      <c r="P115" s="2">
        <f t="shared" si="65"/>
        <v>574.79999999999995</v>
      </c>
      <c r="R115" s="13">
        <f t="shared" si="61"/>
        <v>662.09999999999991</v>
      </c>
      <c r="S115" s="26">
        <f t="shared" si="52"/>
        <v>263.8</v>
      </c>
      <c r="T115" s="26">
        <f t="shared" si="53"/>
        <v>11.801511335012595</v>
      </c>
      <c r="U115" s="26">
        <f t="shared" si="54"/>
        <v>348.59848866498737</v>
      </c>
      <c r="V115" s="14">
        <f t="shared" si="58"/>
        <v>360.4</v>
      </c>
      <c r="W115" s="18">
        <f t="shared" si="62"/>
        <v>1286.2999999999997</v>
      </c>
    </row>
    <row r="116" spans="1:23" ht="12.75" customHeight="1">
      <c r="A116" t="str">
        <f t="shared" si="45"/>
        <v>2010</v>
      </c>
      <c r="B116" s="47" t="s">
        <v>137</v>
      </c>
      <c r="C116" s="48">
        <v>164</v>
      </c>
      <c r="D116" s="62">
        <v>399.2</v>
      </c>
      <c r="E116" s="63">
        <v>147.6</v>
      </c>
      <c r="F116" s="55">
        <v>7.5</v>
      </c>
      <c r="G116" s="54">
        <v>209.5</v>
      </c>
      <c r="H116" s="54">
        <f t="shared" si="63"/>
        <v>217</v>
      </c>
      <c r="I116" s="55">
        <f t="shared" si="64"/>
        <v>763.8</v>
      </c>
      <c r="J116" s="6"/>
      <c r="K116" s="22">
        <v>311.2</v>
      </c>
      <c r="L116" s="6">
        <v>126</v>
      </c>
      <c r="M116" s="43">
        <f t="shared" si="48"/>
        <v>6.0034562211981566</v>
      </c>
      <c r="N116" s="43">
        <f t="shared" si="49"/>
        <v>167.69654377880184</v>
      </c>
      <c r="O116" s="6">
        <v>173.7</v>
      </c>
      <c r="P116" s="2">
        <f t="shared" si="65"/>
        <v>610.9</v>
      </c>
      <c r="R116" s="13">
        <f t="shared" si="61"/>
        <v>710.4</v>
      </c>
      <c r="S116" s="26">
        <f t="shared" si="52"/>
        <v>273.60000000000002</v>
      </c>
      <c r="T116" s="26">
        <f t="shared" si="53"/>
        <v>13.503456221198157</v>
      </c>
      <c r="U116" s="26">
        <f t="shared" si="54"/>
        <v>377.19654377880181</v>
      </c>
      <c r="V116" s="14">
        <f t="shared" ref="V116:V179" si="66">H116+O116</f>
        <v>390.7</v>
      </c>
      <c r="W116" s="18">
        <f t="shared" si="62"/>
        <v>1374.7</v>
      </c>
    </row>
    <row r="117" spans="1:23" ht="12.75" customHeight="1">
      <c r="A117" t="str">
        <f t="shared" si="45"/>
        <v>2010</v>
      </c>
      <c r="B117" s="47" t="s">
        <v>138</v>
      </c>
      <c r="C117" s="48">
        <v>163</v>
      </c>
      <c r="D117" s="62">
        <v>369.4</v>
      </c>
      <c r="E117" s="63">
        <v>146.4</v>
      </c>
      <c r="F117" s="55">
        <v>6.4</v>
      </c>
      <c r="G117" s="54">
        <v>208.6</v>
      </c>
      <c r="H117" s="54">
        <f t="shared" si="63"/>
        <v>215</v>
      </c>
      <c r="I117" s="55">
        <f t="shared" si="64"/>
        <v>730.8</v>
      </c>
      <c r="J117" s="5"/>
      <c r="K117" s="21">
        <v>293.89999999999998</v>
      </c>
      <c r="L117" s="5">
        <v>126.2</v>
      </c>
      <c r="M117" s="43">
        <f t="shared" si="48"/>
        <v>4.9949767441860473</v>
      </c>
      <c r="N117" s="43">
        <f t="shared" si="49"/>
        <v>162.80502325581398</v>
      </c>
      <c r="O117" s="5">
        <v>167.8</v>
      </c>
      <c r="P117" s="2">
        <f t="shared" si="65"/>
        <v>587.9</v>
      </c>
      <c r="R117" s="13">
        <f t="shared" si="61"/>
        <v>663.3</v>
      </c>
      <c r="S117" s="26">
        <f t="shared" si="52"/>
        <v>272.60000000000002</v>
      </c>
      <c r="T117" s="26">
        <f t="shared" si="53"/>
        <v>11.394976744186048</v>
      </c>
      <c r="U117" s="26">
        <f t="shared" si="54"/>
        <v>371.40502325581394</v>
      </c>
      <c r="V117" s="14">
        <f t="shared" si="66"/>
        <v>382.8</v>
      </c>
      <c r="W117" s="18">
        <f t="shared" si="62"/>
        <v>1318.7</v>
      </c>
    </row>
    <row r="118" spans="1:23" ht="12.75" customHeight="1">
      <c r="A118" t="str">
        <f t="shared" si="45"/>
        <v>2010</v>
      </c>
      <c r="B118" s="47" t="s">
        <v>139</v>
      </c>
      <c r="C118" s="48">
        <v>162</v>
      </c>
      <c r="D118" s="62">
        <v>371.9</v>
      </c>
      <c r="E118" s="63">
        <v>154.6</v>
      </c>
      <c r="F118" s="55">
        <v>7.1</v>
      </c>
      <c r="G118" s="54">
        <v>196.8</v>
      </c>
      <c r="H118" s="54">
        <f t="shared" si="63"/>
        <v>203.9</v>
      </c>
      <c r="I118" s="55">
        <f t="shared" si="64"/>
        <v>730.4</v>
      </c>
      <c r="J118" s="6"/>
      <c r="K118" s="22">
        <v>262.10000000000002</v>
      </c>
      <c r="L118" s="6">
        <v>116.1</v>
      </c>
      <c r="M118" s="43">
        <f t="shared" si="48"/>
        <v>4.9410985777341834</v>
      </c>
      <c r="N118" s="43">
        <f t="shared" si="49"/>
        <v>136.95890142226582</v>
      </c>
      <c r="O118" s="6">
        <v>141.9</v>
      </c>
      <c r="P118" s="2">
        <f t="shared" si="65"/>
        <v>520.1</v>
      </c>
      <c r="R118" s="13">
        <f t="shared" si="61"/>
        <v>634</v>
      </c>
      <c r="S118" s="26">
        <f t="shared" si="52"/>
        <v>270.7</v>
      </c>
      <c r="T118" s="26">
        <f t="shared" si="53"/>
        <v>12.041098577734182</v>
      </c>
      <c r="U118" s="26">
        <f t="shared" si="54"/>
        <v>333.75890142226581</v>
      </c>
      <c r="V118" s="14">
        <f t="shared" si="66"/>
        <v>345.8</v>
      </c>
      <c r="W118" s="18">
        <f t="shared" si="62"/>
        <v>1250.5</v>
      </c>
    </row>
    <row r="119" spans="1:23" ht="12.75" customHeight="1">
      <c r="A119" t="str">
        <f t="shared" si="45"/>
        <v>2010</v>
      </c>
      <c r="B119" s="47" t="s">
        <v>140</v>
      </c>
      <c r="C119" s="48">
        <v>161</v>
      </c>
      <c r="D119" s="62">
        <v>342.2</v>
      </c>
      <c r="E119" s="63">
        <v>160.6</v>
      </c>
      <c r="F119" s="55">
        <v>9.6</v>
      </c>
      <c r="G119" s="54">
        <v>177.1</v>
      </c>
      <c r="H119" s="54">
        <f t="shared" si="63"/>
        <v>186.7</v>
      </c>
      <c r="I119" s="55">
        <f t="shared" si="64"/>
        <v>689.5</v>
      </c>
      <c r="J119" s="5"/>
      <c r="K119" s="21">
        <v>264.5</v>
      </c>
      <c r="L119" s="5">
        <v>138.69999999999999</v>
      </c>
      <c r="M119" s="43">
        <f t="shared" si="48"/>
        <v>6.2525977504017138</v>
      </c>
      <c r="N119" s="43">
        <f t="shared" si="49"/>
        <v>115.34740224959829</v>
      </c>
      <c r="O119" s="5">
        <v>121.6</v>
      </c>
      <c r="P119" s="2">
        <f t="shared" si="65"/>
        <v>524.79999999999995</v>
      </c>
      <c r="R119" s="13">
        <f t="shared" si="61"/>
        <v>606.70000000000005</v>
      </c>
      <c r="S119" s="26">
        <f t="shared" si="52"/>
        <v>299.29999999999995</v>
      </c>
      <c r="T119" s="26">
        <f t="shared" si="53"/>
        <v>15.852597750401713</v>
      </c>
      <c r="U119" s="26">
        <f t="shared" si="54"/>
        <v>292.44740224959827</v>
      </c>
      <c r="V119" s="14">
        <f t="shared" si="66"/>
        <v>308.29999999999995</v>
      </c>
      <c r="W119" s="18">
        <f t="shared" si="62"/>
        <v>1214.3</v>
      </c>
    </row>
    <row r="120" spans="1:23" ht="12.75" customHeight="1">
      <c r="A120" t="str">
        <f t="shared" si="45"/>
        <v>2010</v>
      </c>
      <c r="B120" s="47" t="s">
        <v>141</v>
      </c>
      <c r="C120" s="48">
        <v>160</v>
      </c>
      <c r="D120" s="62">
        <v>302.2</v>
      </c>
      <c r="E120" s="63">
        <v>158.30000000000001</v>
      </c>
      <c r="F120" s="55">
        <v>9.1</v>
      </c>
      <c r="G120" s="54">
        <v>125.6</v>
      </c>
      <c r="H120" s="54">
        <f t="shared" si="63"/>
        <v>134.69999999999999</v>
      </c>
      <c r="I120" s="55">
        <f t="shared" si="64"/>
        <v>595.20000000000005</v>
      </c>
      <c r="J120" s="6"/>
      <c r="K120" s="22">
        <v>241.2</v>
      </c>
      <c r="L120" s="6">
        <v>130.19999999999999</v>
      </c>
      <c r="M120" s="43">
        <f t="shared" si="48"/>
        <v>7.6812917594654797</v>
      </c>
      <c r="N120" s="43">
        <f t="shared" si="49"/>
        <v>106.01870824053454</v>
      </c>
      <c r="O120" s="6">
        <v>113.7</v>
      </c>
      <c r="P120" s="2">
        <f t="shared" si="65"/>
        <v>485.09999999999997</v>
      </c>
      <c r="R120" s="13">
        <f t="shared" si="61"/>
        <v>543.4</v>
      </c>
      <c r="S120" s="26">
        <f t="shared" si="52"/>
        <v>288.5</v>
      </c>
      <c r="T120" s="26">
        <f t="shared" si="53"/>
        <v>16.781291759465478</v>
      </c>
      <c r="U120" s="26">
        <f t="shared" si="54"/>
        <v>231.61870824053454</v>
      </c>
      <c r="V120" s="14">
        <f t="shared" si="66"/>
        <v>248.39999999999998</v>
      </c>
      <c r="W120" s="18">
        <f t="shared" si="62"/>
        <v>1080.3</v>
      </c>
    </row>
    <row r="121" spans="1:23" ht="12.75" customHeight="1">
      <c r="A121" t="str">
        <f t="shared" si="45"/>
        <v>2010</v>
      </c>
      <c r="B121" s="47" t="s">
        <v>142</v>
      </c>
      <c r="C121" s="48">
        <v>159</v>
      </c>
      <c r="D121" s="62">
        <v>269.60000000000002</v>
      </c>
      <c r="E121" s="63">
        <v>161.80000000000001</v>
      </c>
      <c r="F121" s="55">
        <v>12.1</v>
      </c>
      <c r="G121" s="54">
        <v>106.7</v>
      </c>
      <c r="H121" s="54">
        <f t="shared" si="63"/>
        <v>118.8</v>
      </c>
      <c r="I121" s="55">
        <f t="shared" si="64"/>
        <v>550.20000000000005</v>
      </c>
      <c r="J121" s="5"/>
      <c r="K121" s="21">
        <v>206.7</v>
      </c>
      <c r="L121" s="5">
        <v>130.5</v>
      </c>
      <c r="M121" s="43">
        <f t="shared" si="48"/>
        <v>8.7185185185185183</v>
      </c>
      <c r="N121" s="43">
        <f t="shared" si="49"/>
        <v>76.881481481481472</v>
      </c>
      <c r="O121" s="5">
        <v>85.6</v>
      </c>
      <c r="P121" s="2">
        <f t="shared" si="65"/>
        <v>422.79999999999995</v>
      </c>
      <c r="R121" s="13">
        <f t="shared" si="61"/>
        <v>476.3</v>
      </c>
      <c r="S121" s="26">
        <f t="shared" si="52"/>
        <v>292.3</v>
      </c>
      <c r="T121" s="26">
        <f t="shared" si="53"/>
        <v>20.818518518518516</v>
      </c>
      <c r="U121" s="26">
        <f t="shared" si="54"/>
        <v>183.58148148148149</v>
      </c>
      <c r="V121" s="14">
        <f t="shared" si="66"/>
        <v>204.39999999999998</v>
      </c>
      <c r="W121" s="18">
        <f t="shared" si="62"/>
        <v>973</v>
      </c>
    </row>
    <row r="122" spans="1:23" ht="12.75" customHeight="1">
      <c r="A122" t="str">
        <f t="shared" si="45"/>
        <v>2010</v>
      </c>
      <c r="B122" s="47" t="s">
        <v>143</v>
      </c>
      <c r="C122" s="48">
        <v>158</v>
      </c>
      <c r="D122" s="62">
        <v>267.39999999999998</v>
      </c>
      <c r="E122" s="63">
        <v>147.9</v>
      </c>
      <c r="F122" s="55">
        <v>7.6</v>
      </c>
      <c r="G122" s="54">
        <v>102.6</v>
      </c>
      <c r="H122" s="54">
        <f t="shared" si="63"/>
        <v>110.19999999999999</v>
      </c>
      <c r="I122" s="55">
        <f t="shared" si="64"/>
        <v>525.5</v>
      </c>
      <c r="J122" s="6"/>
      <c r="K122" s="22">
        <v>207.9</v>
      </c>
      <c r="L122" s="6">
        <v>123.2</v>
      </c>
      <c r="M122" s="43">
        <f t="shared" si="48"/>
        <v>5.6551724137931032</v>
      </c>
      <c r="N122" s="43">
        <f t="shared" si="49"/>
        <v>76.344827586206904</v>
      </c>
      <c r="O122" s="6">
        <v>82</v>
      </c>
      <c r="P122" s="2">
        <f t="shared" si="65"/>
        <v>413.1</v>
      </c>
      <c r="R122" s="13">
        <f t="shared" si="61"/>
        <v>475.29999999999995</v>
      </c>
      <c r="S122" s="26">
        <f t="shared" si="52"/>
        <v>271.10000000000002</v>
      </c>
      <c r="T122" s="26">
        <f t="shared" si="53"/>
        <v>13.255172413793103</v>
      </c>
      <c r="U122" s="26">
        <f t="shared" si="54"/>
        <v>178.94482758620688</v>
      </c>
      <c r="V122" s="14">
        <f t="shared" si="66"/>
        <v>192.2</v>
      </c>
      <c r="W122" s="18">
        <f t="shared" si="62"/>
        <v>938.59999999999991</v>
      </c>
    </row>
    <row r="123" spans="1:23" ht="12.75" customHeight="1">
      <c r="A123" t="str">
        <f t="shared" si="45"/>
        <v>2010</v>
      </c>
      <c r="B123" s="47" t="s">
        <v>144</v>
      </c>
      <c r="C123" s="48">
        <v>157</v>
      </c>
      <c r="D123" s="62">
        <v>296.3</v>
      </c>
      <c r="E123" s="63">
        <v>141.19999999999999</v>
      </c>
      <c r="F123" s="55">
        <v>6.4</v>
      </c>
      <c r="G123" s="54">
        <v>129</v>
      </c>
      <c r="H123" s="54">
        <f t="shared" si="63"/>
        <v>135.4</v>
      </c>
      <c r="I123" s="55">
        <f t="shared" si="64"/>
        <v>572.9</v>
      </c>
      <c r="J123" s="5"/>
      <c r="K123" s="21">
        <v>217.9</v>
      </c>
      <c r="L123" s="5">
        <v>113.2</v>
      </c>
      <c r="M123" s="43">
        <f t="shared" si="48"/>
        <v>4.618020679468243</v>
      </c>
      <c r="N123" s="43">
        <f t="shared" si="49"/>
        <v>93.081979320531758</v>
      </c>
      <c r="O123" s="5">
        <v>97.7</v>
      </c>
      <c r="P123" s="2">
        <f t="shared" si="65"/>
        <v>428.8</v>
      </c>
      <c r="R123" s="13">
        <f t="shared" si="61"/>
        <v>514.20000000000005</v>
      </c>
      <c r="S123" s="26">
        <f t="shared" si="52"/>
        <v>254.39999999999998</v>
      </c>
      <c r="T123" s="26">
        <f t="shared" si="53"/>
        <v>11.018020679468243</v>
      </c>
      <c r="U123" s="26">
        <f t="shared" si="54"/>
        <v>222.08197932053176</v>
      </c>
      <c r="V123" s="14">
        <f t="shared" si="66"/>
        <v>233.10000000000002</v>
      </c>
      <c r="W123" s="18">
        <f t="shared" si="62"/>
        <v>1001.7</v>
      </c>
    </row>
    <row r="124" spans="1:23" ht="12.75" customHeight="1">
      <c r="A124" t="str">
        <f t="shared" si="45"/>
        <v>2009</v>
      </c>
      <c r="B124" s="47" t="s">
        <v>145</v>
      </c>
      <c r="C124" s="48">
        <v>156</v>
      </c>
      <c r="D124" s="62">
        <v>283.39999999999998</v>
      </c>
      <c r="E124" s="63">
        <v>153.80000000000001</v>
      </c>
      <c r="F124" s="55">
        <v>5.6</v>
      </c>
      <c r="G124" s="54">
        <v>120.1</v>
      </c>
      <c r="H124" s="54">
        <f t="shared" si="63"/>
        <v>125.69999999999999</v>
      </c>
      <c r="I124" s="55">
        <f t="shared" si="64"/>
        <v>562.9</v>
      </c>
      <c r="J124" s="6"/>
      <c r="K124" s="22">
        <v>232.6</v>
      </c>
      <c r="L124" s="6">
        <v>123.1</v>
      </c>
      <c r="M124" s="43">
        <f t="shared" si="48"/>
        <v>4.9718377088305488</v>
      </c>
      <c r="N124" s="43">
        <f t="shared" si="49"/>
        <v>106.62816229116946</v>
      </c>
      <c r="O124" s="6">
        <v>111.6</v>
      </c>
      <c r="P124" s="2">
        <f t="shared" si="65"/>
        <v>467.29999999999995</v>
      </c>
      <c r="R124" s="13">
        <f t="shared" si="61"/>
        <v>516</v>
      </c>
      <c r="S124" s="26">
        <f t="shared" si="52"/>
        <v>276.89999999999998</v>
      </c>
      <c r="T124" s="26">
        <f t="shared" si="53"/>
        <v>10.571837708830548</v>
      </c>
      <c r="U124" s="26">
        <f t="shared" si="54"/>
        <v>226.72816229116944</v>
      </c>
      <c r="V124" s="14">
        <f t="shared" si="66"/>
        <v>237.29999999999998</v>
      </c>
      <c r="W124" s="18">
        <f t="shared" si="62"/>
        <v>1030.2</v>
      </c>
    </row>
    <row r="125" spans="1:23" ht="12.75" customHeight="1">
      <c r="A125" t="str">
        <f t="shared" si="45"/>
        <v>2009</v>
      </c>
      <c r="B125" s="47" t="s">
        <v>146</v>
      </c>
      <c r="C125" s="48">
        <v>155</v>
      </c>
      <c r="D125" s="62">
        <v>298.8</v>
      </c>
      <c r="E125" s="63">
        <v>149.1</v>
      </c>
      <c r="F125" s="55">
        <v>4.7</v>
      </c>
      <c r="G125" s="54">
        <v>127.6</v>
      </c>
      <c r="H125" s="54">
        <f t="shared" si="63"/>
        <v>132.29999999999998</v>
      </c>
      <c r="I125" s="55">
        <f t="shared" si="64"/>
        <v>580.19999999999993</v>
      </c>
      <c r="J125" s="5"/>
      <c r="K125" s="21">
        <v>228.3</v>
      </c>
      <c r="L125" s="5">
        <v>114.3</v>
      </c>
      <c r="M125" s="43">
        <f t="shared" si="48"/>
        <v>3.7479213907785343</v>
      </c>
      <c r="N125" s="43">
        <f t="shared" si="49"/>
        <v>101.75207860922148</v>
      </c>
      <c r="O125" s="5">
        <v>105.5</v>
      </c>
      <c r="P125" s="2">
        <f t="shared" si="65"/>
        <v>448.1</v>
      </c>
      <c r="R125" s="13">
        <f t="shared" si="61"/>
        <v>527.1</v>
      </c>
      <c r="S125" s="26">
        <f t="shared" si="52"/>
        <v>263.39999999999998</v>
      </c>
      <c r="T125" s="26">
        <f t="shared" si="53"/>
        <v>8.447921390778534</v>
      </c>
      <c r="U125" s="26">
        <f t="shared" si="54"/>
        <v>229.35207860922148</v>
      </c>
      <c r="V125" s="14">
        <f t="shared" si="66"/>
        <v>237.79999999999998</v>
      </c>
      <c r="W125" s="18">
        <f t="shared" si="62"/>
        <v>1028.3</v>
      </c>
    </row>
    <row r="126" spans="1:23" ht="12.75" customHeight="1">
      <c r="A126" t="str">
        <f t="shared" si="45"/>
        <v>2009</v>
      </c>
      <c r="B126" s="47" t="s">
        <v>147</v>
      </c>
      <c r="C126" s="48">
        <v>154</v>
      </c>
      <c r="D126" s="62">
        <v>338.7</v>
      </c>
      <c r="E126" s="63">
        <v>150.69999999999999</v>
      </c>
      <c r="F126" s="55">
        <v>3.7</v>
      </c>
      <c r="G126" s="54">
        <v>154.4</v>
      </c>
      <c r="H126" s="54">
        <f t="shared" si="63"/>
        <v>158.1</v>
      </c>
      <c r="I126" s="55">
        <f t="shared" si="64"/>
        <v>647.5</v>
      </c>
      <c r="J126" s="6"/>
      <c r="K126" s="22">
        <v>227.1</v>
      </c>
      <c r="L126" s="6">
        <v>119.2</v>
      </c>
      <c r="M126" s="43">
        <f t="shared" si="48"/>
        <v>2.4853889943074003</v>
      </c>
      <c r="N126" s="43">
        <f t="shared" si="49"/>
        <v>103.71461100569262</v>
      </c>
      <c r="O126" s="6">
        <v>106.2</v>
      </c>
      <c r="P126" s="2">
        <f t="shared" si="65"/>
        <v>452.5</v>
      </c>
      <c r="R126" s="13">
        <f t="shared" si="61"/>
        <v>565.79999999999995</v>
      </c>
      <c r="S126" s="26">
        <f t="shared" si="52"/>
        <v>269.89999999999998</v>
      </c>
      <c r="T126" s="26">
        <f t="shared" si="53"/>
        <v>6.1853889943074005</v>
      </c>
      <c r="U126" s="26">
        <f t="shared" si="54"/>
        <v>258.11461100569261</v>
      </c>
      <c r="V126" s="14">
        <f t="shared" si="66"/>
        <v>264.3</v>
      </c>
      <c r="W126" s="18">
        <f t="shared" si="62"/>
        <v>1100</v>
      </c>
    </row>
    <row r="127" spans="1:23" ht="12.75" customHeight="1">
      <c r="A127" t="str">
        <f t="shared" si="45"/>
        <v>2009</v>
      </c>
      <c r="B127" s="47" t="s">
        <v>148</v>
      </c>
      <c r="C127" s="48">
        <v>153</v>
      </c>
      <c r="D127" s="62">
        <v>309.10000000000002</v>
      </c>
      <c r="E127" s="63">
        <v>140.30000000000001</v>
      </c>
      <c r="F127" s="55">
        <v>4.2</v>
      </c>
      <c r="G127" s="54">
        <v>130</v>
      </c>
      <c r="H127" s="54">
        <f t="shared" si="63"/>
        <v>134.19999999999999</v>
      </c>
      <c r="I127" s="55">
        <f t="shared" si="64"/>
        <v>583.6</v>
      </c>
      <c r="J127" s="5"/>
      <c r="K127" s="21">
        <v>224.9</v>
      </c>
      <c r="L127" s="5">
        <v>109.3</v>
      </c>
      <c r="M127" s="43">
        <f t="shared" si="48"/>
        <v>3.320566318926975</v>
      </c>
      <c r="N127" s="43">
        <f t="shared" si="49"/>
        <v>102.77943368107303</v>
      </c>
      <c r="O127" s="5">
        <v>106.1</v>
      </c>
      <c r="P127" s="2">
        <f t="shared" si="65"/>
        <v>440.29999999999995</v>
      </c>
      <c r="R127" s="13">
        <f t="shared" si="61"/>
        <v>534</v>
      </c>
      <c r="S127" s="26">
        <f t="shared" si="52"/>
        <v>249.60000000000002</v>
      </c>
      <c r="T127" s="26">
        <f t="shared" si="53"/>
        <v>7.5205663189269751</v>
      </c>
      <c r="U127" s="26">
        <f t="shared" si="54"/>
        <v>232.77943368107304</v>
      </c>
      <c r="V127" s="14">
        <f t="shared" si="66"/>
        <v>240.29999999999998</v>
      </c>
      <c r="W127" s="18">
        <f t="shared" si="62"/>
        <v>1023.9</v>
      </c>
    </row>
    <row r="128" spans="1:23" ht="12.75" customHeight="1">
      <c r="A128" t="str">
        <f t="shared" si="45"/>
        <v>2009</v>
      </c>
      <c r="B128" s="47" t="s">
        <v>149</v>
      </c>
      <c r="C128" s="48">
        <v>152</v>
      </c>
      <c r="D128" s="62">
        <v>323.60000000000002</v>
      </c>
      <c r="E128" s="63">
        <v>150.30000000000001</v>
      </c>
      <c r="F128" s="55">
        <v>3.3</v>
      </c>
      <c r="G128" s="54">
        <v>135.30000000000001</v>
      </c>
      <c r="H128" s="54">
        <f t="shared" si="63"/>
        <v>138.60000000000002</v>
      </c>
      <c r="I128" s="55">
        <f t="shared" si="64"/>
        <v>612.5</v>
      </c>
      <c r="J128" s="6"/>
      <c r="K128" s="22">
        <v>249.9</v>
      </c>
      <c r="L128" s="6">
        <v>130.6</v>
      </c>
      <c r="M128" s="43">
        <f t="shared" si="48"/>
        <v>2.6857142857142851</v>
      </c>
      <c r="N128" s="43">
        <f t="shared" si="49"/>
        <v>110.11428571428571</v>
      </c>
      <c r="O128" s="6">
        <v>112.8</v>
      </c>
      <c r="P128" s="2">
        <f t="shared" si="65"/>
        <v>493.3</v>
      </c>
      <c r="R128" s="13">
        <f t="shared" si="61"/>
        <v>573.5</v>
      </c>
      <c r="S128" s="26">
        <f t="shared" si="52"/>
        <v>280.89999999999998</v>
      </c>
      <c r="T128" s="26">
        <f t="shared" si="53"/>
        <v>5.9857142857142849</v>
      </c>
      <c r="U128" s="26">
        <f t="shared" si="54"/>
        <v>245.41428571428571</v>
      </c>
      <c r="V128" s="14">
        <f t="shared" si="66"/>
        <v>251.40000000000003</v>
      </c>
      <c r="W128" s="18">
        <f t="shared" si="62"/>
        <v>1105.8</v>
      </c>
    </row>
    <row r="129" spans="1:23" ht="12.75" customHeight="1">
      <c r="A129" t="str">
        <f t="shared" si="45"/>
        <v>2009</v>
      </c>
      <c r="B129" s="47" t="s">
        <v>150</v>
      </c>
      <c r="C129" s="48">
        <v>151</v>
      </c>
      <c r="D129" s="62">
        <v>305.2</v>
      </c>
      <c r="E129" s="63">
        <v>138.30000000000001</v>
      </c>
      <c r="F129" s="55">
        <v>2.7</v>
      </c>
      <c r="G129" s="54">
        <v>130</v>
      </c>
      <c r="H129" s="54">
        <f t="shared" si="63"/>
        <v>132.69999999999999</v>
      </c>
      <c r="I129" s="55">
        <f t="shared" si="64"/>
        <v>576.20000000000005</v>
      </c>
      <c r="J129" s="5"/>
      <c r="K129" s="21">
        <v>221.7</v>
      </c>
      <c r="L129" s="5">
        <v>108.4</v>
      </c>
      <c r="M129" s="43">
        <f t="shared" si="48"/>
        <v>2.0936699321778454</v>
      </c>
      <c r="N129" s="43">
        <f t="shared" si="49"/>
        <v>100.80633006782216</v>
      </c>
      <c r="O129" s="5">
        <v>102.9</v>
      </c>
      <c r="P129" s="2">
        <f t="shared" si="65"/>
        <v>433</v>
      </c>
      <c r="R129" s="13">
        <f t="shared" si="61"/>
        <v>526.9</v>
      </c>
      <c r="S129" s="26">
        <f t="shared" si="52"/>
        <v>246.70000000000002</v>
      </c>
      <c r="T129" s="26">
        <f t="shared" si="53"/>
        <v>4.7936699321778455</v>
      </c>
      <c r="U129" s="26">
        <f t="shared" si="54"/>
        <v>230.80633006782216</v>
      </c>
      <c r="V129" s="14">
        <f t="shared" si="66"/>
        <v>235.6</v>
      </c>
      <c r="W129" s="18">
        <f t="shared" si="62"/>
        <v>1009.2</v>
      </c>
    </row>
    <row r="130" spans="1:23" ht="12.75" customHeight="1">
      <c r="A130" t="str">
        <f t="shared" si="45"/>
        <v>2009</v>
      </c>
      <c r="B130" s="47" t="s">
        <v>151</v>
      </c>
      <c r="C130" s="48">
        <v>150</v>
      </c>
      <c r="D130" s="62">
        <v>281.2</v>
      </c>
      <c r="E130" s="63">
        <v>137.19999999999999</v>
      </c>
      <c r="F130" s="55">
        <v>2.8</v>
      </c>
      <c r="G130" s="54">
        <v>130.5</v>
      </c>
      <c r="H130" s="54">
        <f t="shared" si="63"/>
        <v>133.30000000000001</v>
      </c>
      <c r="I130" s="55">
        <f t="shared" si="64"/>
        <v>551.70000000000005</v>
      </c>
      <c r="J130" s="6"/>
      <c r="K130" s="22">
        <v>206.4</v>
      </c>
      <c r="L130" s="6">
        <v>114.1</v>
      </c>
      <c r="M130" s="43">
        <f t="shared" si="48"/>
        <v>1.9513878469617403</v>
      </c>
      <c r="N130" s="43">
        <f t="shared" si="49"/>
        <v>90.948612153038255</v>
      </c>
      <c r="O130" s="6">
        <v>92.9</v>
      </c>
      <c r="P130" s="2">
        <f t="shared" si="65"/>
        <v>413.4</v>
      </c>
      <c r="R130" s="13">
        <f t="shared" si="61"/>
        <v>487.6</v>
      </c>
      <c r="S130" s="26">
        <f t="shared" si="52"/>
        <v>251.29999999999998</v>
      </c>
      <c r="T130" s="26">
        <f t="shared" si="53"/>
        <v>4.7513878469617401</v>
      </c>
      <c r="U130" s="26">
        <f t="shared" si="54"/>
        <v>221.44861215303825</v>
      </c>
      <c r="V130" s="14">
        <f t="shared" si="66"/>
        <v>226.20000000000002</v>
      </c>
      <c r="W130" s="18">
        <f t="shared" si="62"/>
        <v>965.1</v>
      </c>
    </row>
    <row r="131" spans="1:23" ht="12.75" customHeight="1">
      <c r="A131" t="str">
        <f t="shared" si="45"/>
        <v>2009</v>
      </c>
      <c r="B131" s="47" t="s">
        <v>152</v>
      </c>
      <c r="C131" s="48">
        <v>149</v>
      </c>
      <c r="D131" s="62">
        <v>304.10000000000002</v>
      </c>
      <c r="E131" s="63">
        <v>152.5</v>
      </c>
      <c r="F131" s="55">
        <v>2.1</v>
      </c>
      <c r="G131" s="54">
        <v>116.2</v>
      </c>
      <c r="H131" s="54">
        <f t="shared" si="63"/>
        <v>118.3</v>
      </c>
      <c r="I131" s="55">
        <f t="shared" si="64"/>
        <v>574.9</v>
      </c>
      <c r="J131" s="5"/>
      <c r="K131" s="21">
        <v>208.6</v>
      </c>
      <c r="L131" s="5">
        <v>121.1</v>
      </c>
      <c r="M131" s="43">
        <f t="shared" si="48"/>
        <v>1.5958579881656807</v>
      </c>
      <c r="N131" s="43">
        <f t="shared" si="49"/>
        <v>88.30414201183433</v>
      </c>
      <c r="O131" s="5">
        <v>89.9</v>
      </c>
      <c r="P131" s="2">
        <f t="shared" si="65"/>
        <v>419.6</v>
      </c>
      <c r="R131" s="13">
        <f t="shared" si="61"/>
        <v>512.70000000000005</v>
      </c>
      <c r="S131" s="26">
        <f t="shared" si="52"/>
        <v>273.60000000000002</v>
      </c>
      <c r="T131" s="26">
        <f t="shared" si="53"/>
        <v>3.695857988165681</v>
      </c>
      <c r="U131" s="26">
        <f t="shared" si="54"/>
        <v>204.50414201183435</v>
      </c>
      <c r="V131" s="14">
        <f t="shared" si="66"/>
        <v>208.2</v>
      </c>
      <c r="W131" s="18">
        <f t="shared" si="62"/>
        <v>994.5</v>
      </c>
    </row>
    <row r="132" spans="1:23" ht="12.75" customHeight="1">
      <c r="A132" t="str">
        <f t="shared" si="45"/>
        <v>2009</v>
      </c>
      <c r="B132" s="47" t="s">
        <v>153</v>
      </c>
      <c r="C132" s="48">
        <v>148</v>
      </c>
      <c r="D132" s="62">
        <v>279.2</v>
      </c>
      <c r="E132" s="63">
        <v>140.80000000000001</v>
      </c>
      <c r="F132" s="55">
        <v>2.5</v>
      </c>
      <c r="G132" s="54">
        <v>109.6</v>
      </c>
      <c r="H132" s="54">
        <f t="shared" si="63"/>
        <v>112.1</v>
      </c>
      <c r="I132" s="55">
        <f t="shared" si="64"/>
        <v>532.1</v>
      </c>
      <c r="J132" s="6"/>
      <c r="K132" s="22">
        <v>199.1</v>
      </c>
      <c r="L132" s="6">
        <v>113</v>
      </c>
      <c r="M132" s="43">
        <f t="shared" si="48"/>
        <v>2.1565566458519183</v>
      </c>
      <c r="N132" s="43">
        <f t="shared" si="49"/>
        <v>94.543443354148081</v>
      </c>
      <c r="O132" s="6">
        <v>96.7</v>
      </c>
      <c r="P132" s="2">
        <f t="shared" si="65"/>
        <v>408.8</v>
      </c>
      <c r="R132" s="13">
        <f t="shared" si="61"/>
        <v>478.29999999999995</v>
      </c>
      <c r="S132" s="26">
        <f t="shared" si="52"/>
        <v>253.8</v>
      </c>
      <c r="T132" s="26">
        <f t="shared" si="53"/>
        <v>4.6565566458519179</v>
      </c>
      <c r="U132" s="26">
        <f t="shared" si="54"/>
        <v>204.14344335414808</v>
      </c>
      <c r="V132" s="14">
        <f t="shared" si="66"/>
        <v>208.8</v>
      </c>
      <c r="W132" s="18">
        <f t="shared" si="62"/>
        <v>940.89999999999986</v>
      </c>
    </row>
    <row r="133" spans="1:23" ht="12.75" customHeight="1">
      <c r="A133" t="str">
        <f t="shared" ref="A133:A196" si="67">LEFT(B133,4)</f>
        <v>2009</v>
      </c>
      <c r="B133" s="47" t="s">
        <v>154</v>
      </c>
      <c r="C133" s="48">
        <v>147</v>
      </c>
      <c r="D133" s="62">
        <v>277.60000000000002</v>
      </c>
      <c r="E133" s="63">
        <v>139.80000000000001</v>
      </c>
      <c r="F133" s="55">
        <v>4.0999999999999996</v>
      </c>
      <c r="G133" s="54">
        <v>105</v>
      </c>
      <c r="H133" s="54">
        <f t="shared" si="63"/>
        <v>109.1</v>
      </c>
      <c r="I133" s="55">
        <f t="shared" si="64"/>
        <v>526.5</v>
      </c>
      <c r="J133" s="5"/>
      <c r="K133" s="21">
        <v>186.5</v>
      </c>
      <c r="L133" s="5">
        <v>117.7</v>
      </c>
      <c r="M133" s="43">
        <f t="shared" ref="M133:M196" si="68">(F133/$H133)*$O133</f>
        <v>2.6306141154903759</v>
      </c>
      <c r="N133" s="43">
        <f t="shared" ref="N133:N196" si="69">(G133/$H133)*$O133</f>
        <v>67.369385884509626</v>
      </c>
      <c r="O133" s="5">
        <v>70</v>
      </c>
      <c r="P133" s="2">
        <f t="shared" si="65"/>
        <v>374.2</v>
      </c>
      <c r="R133" s="13">
        <f t="shared" si="61"/>
        <v>464.1</v>
      </c>
      <c r="S133" s="26">
        <f t="shared" ref="S133:S196" si="70">E133+L133</f>
        <v>257.5</v>
      </c>
      <c r="T133" s="26">
        <f t="shared" ref="T133:T196" si="71">F133+M133</f>
        <v>6.7306141154903756</v>
      </c>
      <c r="U133" s="26">
        <f t="shared" ref="U133:U196" si="72">G133+N133</f>
        <v>172.36938588450963</v>
      </c>
      <c r="V133" s="14">
        <f t="shared" si="66"/>
        <v>179.1</v>
      </c>
      <c r="W133" s="18">
        <f t="shared" si="62"/>
        <v>900.7</v>
      </c>
    </row>
    <row r="134" spans="1:23" ht="12.75" customHeight="1">
      <c r="A134" t="str">
        <f t="shared" si="67"/>
        <v>2009</v>
      </c>
      <c r="B134" s="47" t="s">
        <v>155</v>
      </c>
      <c r="C134" s="48">
        <v>146</v>
      </c>
      <c r="D134" s="62">
        <v>206</v>
      </c>
      <c r="E134" s="63">
        <v>111.6</v>
      </c>
      <c r="F134" s="55">
        <v>2.1</v>
      </c>
      <c r="G134" s="54">
        <v>94.1</v>
      </c>
      <c r="H134" s="54">
        <f t="shared" si="63"/>
        <v>96.199999999999989</v>
      </c>
      <c r="I134" s="55">
        <f t="shared" si="64"/>
        <v>413.8</v>
      </c>
      <c r="J134" s="6"/>
      <c r="K134" s="22">
        <v>149.30000000000001</v>
      </c>
      <c r="L134" s="6">
        <v>92.8</v>
      </c>
      <c r="M134" s="43">
        <f t="shared" si="68"/>
        <v>1.6590436590436595</v>
      </c>
      <c r="N134" s="43">
        <f t="shared" si="69"/>
        <v>74.340956340956339</v>
      </c>
      <c r="O134" s="6">
        <v>76</v>
      </c>
      <c r="P134" s="2">
        <f t="shared" si="65"/>
        <v>318.10000000000002</v>
      </c>
      <c r="R134" s="13">
        <f t="shared" si="61"/>
        <v>355.3</v>
      </c>
      <c r="S134" s="26">
        <f t="shared" si="70"/>
        <v>204.39999999999998</v>
      </c>
      <c r="T134" s="26">
        <f t="shared" si="71"/>
        <v>3.7590436590436598</v>
      </c>
      <c r="U134" s="26">
        <f t="shared" si="72"/>
        <v>168.44095634095635</v>
      </c>
      <c r="V134" s="14">
        <f t="shared" si="66"/>
        <v>172.2</v>
      </c>
      <c r="W134" s="18">
        <f t="shared" si="62"/>
        <v>731.90000000000009</v>
      </c>
    </row>
    <row r="135" spans="1:23" ht="12.75" customHeight="1">
      <c r="A135" t="str">
        <f t="shared" si="67"/>
        <v>2009</v>
      </c>
      <c r="B135" s="47" t="s">
        <v>156</v>
      </c>
      <c r="C135" s="48">
        <v>145</v>
      </c>
      <c r="D135" s="62">
        <v>317.5</v>
      </c>
      <c r="E135" s="63">
        <v>104.5</v>
      </c>
      <c r="F135" s="55">
        <v>2.9</v>
      </c>
      <c r="G135" s="54">
        <v>162.1</v>
      </c>
      <c r="H135" s="54">
        <f t="shared" si="63"/>
        <v>165</v>
      </c>
      <c r="I135" s="55">
        <f t="shared" si="64"/>
        <v>587</v>
      </c>
      <c r="J135" s="5"/>
      <c r="K135" s="21">
        <v>200.6</v>
      </c>
      <c r="L135" s="5">
        <v>88.5</v>
      </c>
      <c r="M135" s="43">
        <f t="shared" si="68"/>
        <v>1.9368484848484848</v>
      </c>
      <c r="N135" s="43">
        <f t="shared" si="69"/>
        <v>108.26315151515152</v>
      </c>
      <c r="O135" s="5">
        <v>110.2</v>
      </c>
      <c r="P135" s="2">
        <f t="shared" si="65"/>
        <v>399.3</v>
      </c>
      <c r="R135" s="13">
        <f t="shared" si="61"/>
        <v>518.1</v>
      </c>
      <c r="S135" s="26">
        <f t="shared" si="70"/>
        <v>193</v>
      </c>
      <c r="T135" s="26">
        <f t="shared" si="71"/>
        <v>4.8368484848484847</v>
      </c>
      <c r="U135" s="26">
        <f t="shared" si="72"/>
        <v>270.36315151515151</v>
      </c>
      <c r="V135" s="14">
        <f t="shared" si="66"/>
        <v>275.2</v>
      </c>
      <c r="W135" s="18">
        <f t="shared" si="62"/>
        <v>986.3</v>
      </c>
    </row>
    <row r="136" spans="1:23" ht="12.75" customHeight="1">
      <c r="A136" t="str">
        <f t="shared" si="67"/>
        <v>2008</v>
      </c>
      <c r="B136" s="47" t="s">
        <v>157</v>
      </c>
      <c r="C136" s="48">
        <v>144</v>
      </c>
      <c r="D136" s="62">
        <v>296.39999999999998</v>
      </c>
      <c r="E136" s="63">
        <v>109.7</v>
      </c>
      <c r="F136" s="55">
        <v>6.3</v>
      </c>
      <c r="G136" s="54">
        <v>148.6</v>
      </c>
      <c r="H136" s="54">
        <f t="shared" si="63"/>
        <v>154.9</v>
      </c>
      <c r="I136" s="55">
        <f t="shared" si="64"/>
        <v>561</v>
      </c>
      <c r="J136" s="6"/>
      <c r="K136" s="22">
        <v>205</v>
      </c>
      <c r="L136" s="6">
        <v>94</v>
      </c>
      <c r="M136" s="43">
        <f t="shared" si="68"/>
        <v>5.3238863783085861</v>
      </c>
      <c r="N136" s="43">
        <f t="shared" si="69"/>
        <v>125.57611362169142</v>
      </c>
      <c r="O136" s="6">
        <v>130.9</v>
      </c>
      <c r="P136" s="2">
        <f t="shared" si="65"/>
        <v>429.9</v>
      </c>
      <c r="R136" s="13">
        <f t="shared" si="61"/>
        <v>501.4</v>
      </c>
      <c r="S136" s="26">
        <f t="shared" si="70"/>
        <v>203.7</v>
      </c>
      <c r="T136" s="26">
        <f t="shared" si="71"/>
        <v>11.623886378308587</v>
      </c>
      <c r="U136" s="26">
        <f t="shared" si="72"/>
        <v>274.1761136216914</v>
      </c>
      <c r="V136" s="14">
        <f t="shared" si="66"/>
        <v>285.8</v>
      </c>
      <c r="W136" s="18">
        <f t="shared" si="62"/>
        <v>990.89999999999986</v>
      </c>
    </row>
    <row r="137" spans="1:23" ht="12.75" customHeight="1">
      <c r="A137" t="str">
        <f t="shared" si="67"/>
        <v>2008</v>
      </c>
      <c r="B137" s="47" t="s">
        <v>158</v>
      </c>
      <c r="C137" s="48">
        <v>143</v>
      </c>
      <c r="D137" s="62">
        <v>338.9</v>
      </c>
      <c r="E137" s="63">
        <v>126.6</v>
      </c>
      <c r="F137" s="55">
        <v>6.9</v>
      </c>
      <c r="G137" s="54">
        <v>187.7</v>
      </c>
      <c r="H137" s="54">
        <f t="shared" si="63"/>
        <v>194.6</v>
      </c>
      <c r="I137" s="55">
        <f t="shared" si="64"/>
        <v>660.1</v>
      </c>
      <c r="J137" s="5"/>
      <c r="K137" s="21">
        <v>267.8</v>
      </c>
      <c r="L137" s="5">
        <v>109.9</v>
      </c>
      <c r="M137" s="43">
        <f t="shared" si="68"/>
        <v>6.3752312435765681</v>
      </c>
      <c r="N137" s="43">
        <f t="shared" si="69"/>
        <v>173.42476875642342</v>
      </c>
      <c r="O137" s="5">
        <v>179.8</v>
      </c>
      <c r="P137" s="2">
        <f t="shared" si="65"/>
        <v>557.5</v>
      </c>
      <c r="R137" s="13">
        <f t="shared" si="61"/>
        <v>606.70000000000005</v>
      </c>
      <c r="S137" s="26">
        <f t="shared" si="70"/>
        <v>236.5</v>
      </c>
      <c r="T137" s="26">
        <f t="shared" si="71"/>
        <v>13.275231243576568</v>
      </c>
      <c r="U137" s="26">
        <f t="shared" si="72"/>
        <v>361.12476875642341</v>
      </c>
      <c r="V137" s="14">
        <f t="shared" si="66"/>
        <v>374.4</v>
      </c>
      <c r="W137" s="18">
        <f t="shared" si="62"/>
        <v>1217.5999999999999</v>
      </c>
    </row>
    <row r="138" spans="1:23" ht="12.75" customHeight="1">
      <c r="A138" t="str">
        <f t="shared" si="67"/>
        <v>2008</v>
      </c>
      <c r="B138" s="47" t="s">
        <v>159</v>
      </c>
      <c r="C138" s="48">
        <v>142</v>
      </c>
      <c r="D138" s="62">
        <v>371</v>
      </c>
      <c r="E138" s="63">
        <v>134.80000000000001</v>
      </c>
      <c r="F138" s="55">
        <v>6.3</v>
      </c>
      <c r="G138" s="54">
        <v>194.3</v>
      </c>
      <c r="H138" s="54">
        <f t="shared" si="63"/>
        <v>200.60000000000002</v>
      </c>
      <c r="I138" s="55">
        <f t="shared" si="64"/>
        <v>706.40000000000009</v>
      </c>
      <c r="J138" s="6"/>
      <c r="K138" s="22">
        <v>292.5</v>
      </c>
      <c r="L138" s="6">
        <v>132.5</v>
      </c>
      <c r="M138" s="43">
        <f t="shared" si="68"/>
        <v>5.3452642073778653</v>
      </c>
      <c r="N138" s="43">
        <f t="shared" si="69"/>
        <v>164.85473579262211</v>
      </c>
      <c r="O138" s="6">
        <v>170.2</v>
      </c>
      <c r="P138" s="2">
        <f t="shared" si="65"/>
        <v>595.20000000000005</v>
      </c>
      <c r="R138" s="13">
        <f t="shared" si="61"/>
        <v>663.5</v>
      </c>
      <c r="S138" s="26">
        <f t="shared" si="70"/>
        <v>267.3</v>
      </c>
      <c r="T138" s="26">
        <f t="shared" si="71"/>
        <v>11.645264207377865</v>
      </c>
      <c r="U138" s="26">
        <f t="shared" si="72"/>
        <v>359.15473579262209</v>
      </c>
      <c r="V138" s="14">
        <f t="shared" si="66"/>
        <v>370.8</v>
      </c>
      <c r="W138" s="18">
        <f t="shared" si="62"/>
        <v>1301.5999999999999</v>
      </c>
    </row>
    <row r="139" spans="1:23" ht="12.75" customHeight="1">
      <c r="A139" t="str">
        <f t="shared" si="67"/>
        <v>2008</v>
      </c>
      <c r="B139" s="47" t="s">
        <v>160</v>
      </c>
      <c r="C139" s="48">
        <v>141</v>
      </c>
      <c r="D139" s="62">
        <v>367.2</v>
      </c>
      <c r="E139" s="63">
        <v>143.5</v>
      </c>
      <c r="F139" s="55">
        <v>6.2</v>
      </c>
      <c r="G139" s="54">
        <v>176.1</v>
      </c>
      <c r="H139" s="54">
        <f t="shared" si="63"/>
        <v>182.29999999999998</v>
      </c>
      <c r="I139" s="55">
        <f t="shared" si="64"/>
        <v>693</v>
      </c>
      <c r="J139" s="5"/>
      <c r="K139" s="21">
        <v>279.10000000000002</v>
      </c>
      <c r="L139" s="5">
        <v>129.6</v>
      </c>
      <c r="M139" s="43">
        <f t="shared" si="68"/>
        <v>4.9688425671969281</v>
      </c>
      <c r="N139" s="43">
        <f t="shared" si="69"/>
        <v>141.13115743280306</v>
      </c>
      <c r="O139" s="5">
        <v>146.1</v>
      </c>
      <c r="P139" s="2">
        <f t="shared" si="65"/>
        <v>554.80000000000007</v>
      </c>
      <c r="R139" s="13">
        <f t="shared" si="61"/>
        <v>646.29999999999995</v>
      </c>
      <c r="S139" s="26">
        <f t="shared" si="70"/>
        <v>273.10000000000002</v>
      </c>
      <c r="T139" s="26">
        <f t="shared" si="71"/>
        <v>11.168842567196929</v>
      </c>
      <c r="U139" s="26">
        <f t="shared" si="72"/>
        <v>317.23115743280306</v>
      </c>
      <c r="V139" s="14">
        <f t="shared" si="66"/>
        <v>328.4</v>
      </c>
      <c r="W139" s="18">
        <f t="shared" si="62"/>
        <v>1247.8</v>
      </c>
    </row>
    <row r="140" spans="1:23" ht="12.75" customHeight="1">
      <c r="A140" t="str">
        <f t="shared" si="67"/>
        <v>2008</v>
      </c>
      <c r="B140" s="47" t="s">
        <v>161</v>
      </c>
      <c r="C140" s="48">
        <v>140</v>
      </c>
      <c r="D140" s="62">
        <v>401.1</v>
      </c>
      <c r="E140" s="63">
        <v>175.3</v>
      </c>
      <c r="F140" s="55">
        <v>7.1</v>
      </c>
      <c r="G140" s="54">
        <v>173.6</v>
      </c>
      <c r="H140" s="54">
        <f t="shared" si="63"/>
        <v>180.7</v>
      </c>
      <c r="I140" s="55">
        <f t="shared" si="64"/>
        <v>757.10000000000014</v>
      </c>
      <c r="J140" s="6"/>
      <c r="K140" s="22">
        <v>283.2</v>
      </c>
      <c r="L140" s="6">
        <v>153.5</v>
      </c>
      <c r="M140" s="43">
        <f t="shared" si="68"/>
        <v>5.3279468732706148</v>
      </c>
      <c r="N140" s="43">
        <f t="shared" si="69"/>
        <v>130.27205312672939</v>
      </c>
      <c r="O140" s="6">
        <v>135.6</v>
      </c>
      <c r="P140" s="2">
        <f t="shared" si="65"/>
        <v>572.29999999999995</v>
      </c>
      <c r="R140" s="13">
        <f t="shared" si="61"/>
        <v>684.3</v>
      </c>
      <c r="S140" s="26">
        <f t="shared" si="70"/>
        <v>328.8</v>
      </c>
      <c r="T140" s="26">
        <f t="shared" si="71"/>
        <v>12.427946873270614</v>
      </c>
      <c r="U140" s="26">
        <f t="shared" si="72"/>
        <v>303.87205312672938</v>
      </c>
      <c r="V140" s="14">
        <f t="shared" si="66"/>
        <v>316.29999999999995</v>
      </c>
      <c r="W140" s="18">
        <f t="shared" si="62"/>
        <v>1329.3999999999999</v>
      </c>
    </row>
    <row r="141" spans="1:23" ht="12.75" customHeight="1">
      <c r="A141" t="str">
        <f t="shared" si="67"/>
        <v>2008</v>
      </c>
      <c r="B141" s="47" t="s">
        <v>162</v>
      </c>
      <c r="C141" s="48">
        <v>139</v>
      </c>
      <c r="D141" s="62">
        <v>367.5</v>
      </c>
      <c r="E141" s="63">
        <v>173.7</v>
      </c>
      <c r="F141" s="55">
        <v>9.4</v>
      </c>
      <c r="G141" s="54">
        <v>147.6</v>
      </c>
      <c r="H141" s="54">
        <f t="shared" si="63"/>
        <v>157</v>
      </c>
      <c r="I141" s="55">
        <f t="shared" si="64"/>
        <v>698.2</v>
      </c>
      <c r="J141" s="5"/>
      <c r="K141" s="21">
        <v>272.39999999999998</v>
      </c>
      <c r="L141" s="5">
        <v>153.4</v>
      </c>
      <c r="M141" s="43">
        <f t="shared" si="68"/>
        <v>8.2624203821656046</v>
      </c>
      <c r="N141" s="43">
        <f t="shared" si="69"/>
        <v>129.7375796178344</v>
      </c>
      <c r="O141" s="5">
        <v>138</v>
      </c>
      <c r="P141" s="2">
        <f t="shared" si="65"/>
        <v>563.79999999999995</v>
      </c>
      <c r="R141" s="13">
        <f t="shared" si="61"/>
        <v>639.9</v>
      </c>
      <c r="S141" s="26">
        <f t="shared" si="70"/>
        <v>327.10000000000002</v>
      </c>
      <c r="T141" s="26">
        <f t="shared" si="71"/>
        <v>17.662420382165607</v>
      </c>
      <c r="U141" s="26">
        <f t="shared" si="72"/>
        <v>277.33757961783442</v>
      </c>
      <c r="V141" s="14">
        <f t="shared" si="66"/>
        <v>295</v>
      </c>
      <c r="W141" s="18">
        <f t="shared" si="62"/>
        <v>1262</v>
      </c>
    </row>
    <row r="142" spans="1:23" ht="12.75" customHeight="1">
      <c r="A142" t="str">
        <f t="shared" si="67"/>
        <v>2008</v>
      </c>
      <c r="B142" s="47" t="s">
        <v>163</v>
      </c>
      <c r="C142" s="48">
        <v>138</v>
      </c>
      <c r="D142" s="62">
        <v>339.1</v>
      </c>
      <c r="E142" s="63">
        <v>150.9</v>
      </c>
      <c r="F142" s="55">
        <v>7.7</v>
      </c>
      <c r="G142" s="54">
        <v>134.6</v>
      </c>
      <c r="H142" s="54">
        <f t="shared" si="63"/>
        <v>142.29999999999998</v>
      </c>
      <c r="I142" s="55">
        <f t="shared" si="64"/>
        <v>632.29999999999995</v>
      </c>
      <c r="J142" s="6"/>
      <c r="K142" s="22">
        <v>288.3</v>
      </c>
      <c r="L142" s="6">
        <v>160.19999999999999</v>
      </c>
      <c r="M142" s="43">
        <f t="shared" si="68"/>
        <v>7.0993675333801836</v>
      </c>
      <c r="N142" s="43">
        <f t="shared" si="69"/>
        <v>124.10063246661981</v>
      </c>
      <c r="O142" s="6">
        <v>131.19999999999999</v>
      </c>
      <c r="P142" s="2">
        <f t="shared" si="65"/>
        <v>579.70000000000005</v>
      </c>
      <c r="R142" s="13">
        <f t="shared" si="61"/>
        <v>627.40000000000009</v>
      </c>
      <c r="S142" s="26">
        <f t="shared" si="70"/>
        <v>311.10000000000002</v>
      </c>
      <c r="T142" s="26">
        <f t="shared" si="71"/>
        <v>14.799367533380185</v>
      </c>
      <c r="U142" s="26">
        <f t="shared" si="72"/>
        <v>258.70063246661982</v>
      </c>
      <c r="V142" s="14">
        <f t="shared" si="66"/>
        <v>273.5</v>
      </c>
      <c r="W142" s="18">
        <f t="shared" si="62"/>
        <v>1212</v>
      </c>
    </row>
    <row r="143" spans="1:23" ht="12.75" customHeight="1">
      <c r="A143" t="str">
        <f t="shared" si="67"/>
        <v>2008</v>
      </c>
      <c r="B143" s="47" t="s">
        <v>164</v>
      </c>
      <c r="C143" s="48">
        <v>137</v>
      </c>
      <c r="D143" s="62">
        <v>371</v>
      </c>
      <c r="E143" s="63">
        <v>164.1</v>
      </c>
      <c r="F143" s="55">
        <v>5.8</v>
      </c>
      <c r="G143" s="54">
        <v>146</v>
      </c>
      <c r="H143" s="54">
        <f t="shared" si="63"/>
        <v>151.80000000000001</v>
      </c>
      <c r="I143" s="55">
        <f t="shared" si="64"/>
        <v>686.90000000000009</v>
      </c>
      <c r="J143" s="5"/>
      <c r="K143" s="21">
        <v>267.39999999999998</v>
      </c>
      <c r="L143" s="5">
        <v>158.80000000000001</v>
      </c>
      <c r="M143" s="43">
        <f t="shared" si="68"/>
        <v>3.927799736495388</v>
      </c>
      <c r="N143" s="43">
        <f t="shared" si="69"/>
        <v>98.87220026350461</v>
      </c>
      <c r="O143" s="5">
        <v>102.8</v>
      </c>
      <c r="P143" s="2">
        <f t="shared" si="65"/>
        <v>529</v>
      </c>
      <c r="R143" s="13">
        <f t="shared" si="61"/>
        <v>638.4</v>
      </c>
      <c r="S143" s="26">
        <f t="shared" si="70"/>
        <v>322.89999999999998</v>
      </c>
      <c r="T143" s="26">
        <f t="shared" si="71"/>
        <v>9.7277997364953883</v>
      </c>
      <c r="U143" s="26">
        <f t="shared" si="72"/>
        <v>244.87220026350462</v>
      </c>
      <c r="V143" s="14">
        <f t="shared" si="66"/>
        <v>254.60000000000002</v>
      </c>
      <c r="W143" s="18">
        <f t="shared" si="62"/>
        <v>1215.9000000000001</v>
      </c>
    </row>
    <row r="144" spans="1:23" ht="12.75" customHeight="1">
      <c r="A144" t="str">
        <f t="shared" si="67"/>
        <v>2008</v>
      </c>
      <c r="B144" s="47" t="s">
        <v>165</v>
      </c>
      <c r="C144" s="48">
        <v>136</v>
      </c>
      <c r="D144" s="62">
        <v>328.4</v>
      </c>
      <c r="E144" s="63">
        <v>147.1</v>
      </c>
      <c r="F144" s="55">
        <v>3.4</v>
      </c>
      <c r="G144" s="54">
        <v>126.6</v>
      </c>
      <c r="H144" s="54">
        <f t="shared" si="63"/>
        <v>130</v>
      </c>
      <c r="I144" s="55">
        <f t="shared" si="64"/>
        <v>605.5</v>
      </c>
      <c r="J144" s="6"/>
      <c r="K144" s="22">
        <v>280.60000000000002</v>
      </c>
      <c r="L144" s="6">
        <v>163.6</v>
      </c>
      <c r="M144" s="43">
        <f t="shared" si="68"/>
        <v>2.9423076923076921</v>
      </c>
      <c r="N144" s="43">
        <f t="shared" si="69"/>
        <v>109.55769230769231</v>
      </c>
      <c r="O144" s="6">
        <v>112.5</v>
      </c>
      <c r="P144" s="2">
        <f t="shared" si="65"/>
        <v>556.70000000000005</v>
      </c>
      <c r="R144" s="13">
        <f t="shared" si="61"/>
        <v>609</v>
      </c>
      <c r="S144" s="26">
        <f t="shared" si="70"/>
        <v>310.7</v>
      </c>
      <c r="T144" s="26">
        <f t="shared" si="71"/>
        <v>6.342307692307692</v>
      </c>
      <c r="U144" s="26">
        <f t="shared" si="72"/>
        <v>236.15769230769229</v>
      </c>
      <c r="V144" s="14">
        <f t="shared" si="66"/>
        <v>242.5</v>
      </c>
      <c r="W144" s="18">
        <f t="shared" si="62"/>
        <v>1162.2</v>
      </c>
    </row>
    <row r="145" spans="1:23" ht="12.75" customHeight="1">
      <c r="A145" t="str">
        <f t="shared" si="67"/>
        <v>2008</v>
      </c>
      <c r="B145" s="47" t="s">
        <v>166</v>
      </c>
      <c r="C145" s="48">
        <v>135</v>
      </c>
      <c r="D145" s="62">
        <v>296</v>
      </c>
      <c r="E145" s="63">
        <v>155</v>
      </c>
      <c r="F145" s="55">
        <v>5.3</v>
      </c>
      <c r="G145" s="54">
        <v>127.7</v>
      </c>
      <c r="H145" s="54">
        <f t="shared" si="63"/>
        <v>133</v>
      </c>
      <c r="I145" s="55">
        <f t="shared" si="64"/>
        <v>584</v>
      </c>
      <c r="J145" s="5"/>
      <c r="K145" s="21">
        <v>228.3</v>
      </c>
      <c r="L145" s="5">
        <v>162.69999999999999</v>
      </c>
      <c r="M145" s="43">
        <f t="shared" si="68"/>
        <v>4.2678947368421056</v>
      </c>
      <c r="N145" s="43">
        <f t="shared" si="69"/>
        <v>102.83210526315789</v>
      </c>
      <c r="O145" s="5">
        <v>107.1</v>
      </c>
      <c r="P145" s="2">
        <f t="shared" si="65"/>
        <v>498.1</v>
      </c>
      <c r="R145" s="13">
        <f t="shared" si="61"/>
        <v>524.29999999999995</v>
      </c>
      <c r="S145" s="26">
        <f t="shared" si="70"/>
        <v>317.7</v>
      </c>
      <c r="T145" s="26">
        <f t="shared" si="71"/>
        <v>9.5678947368421063</v>
      </c>
      <c r="U145" s="26">
        <f t="shared" si="72"/>
        <v>230.53210526315789</v>
      </c>
      <c r="V145" s="14">
        <f t="shared" si="66"/>
        <v>240.1</v>
      </c>
      <c r="W145" s="18">
        <f t="shared" si="62"/>
        <v>1082.0999999999999</v>
      </c>
    </row>
    <row r="146" spans="1:23" ht="12.75" customHeight="1">
      <c r="A146" t="str">
        <f t="shared" si="67"/>
        <v>2008</v>
      </c>
      <c r="B146" s="47" t="s">
        <v>167</v>
      </c>
      <c r="C146" s="48">
        <v>134</v>
      </c>
      <c r="D146" s="62">
        <v>318.39999999999998</v>
      </c>
      <c r="E146" s="63">
        <v>154.1</v>
      </c>
      <c r="F146" s="55">
        <v>4.5</v>
      </c>
      <c r="G146" s="54">
        <v>136.6</v>
      </c>
      <c r="H146" s="54">
        <f t="shared" si="63"/>
        <v>141.1</v>
      </c>
      <c r="I146" s="55">
        <f t="shared" si="64"/>
        <v>613.6</v>
      </c>
      <c r="J146" s="6"/>
      <c r="K146" s="22">
        <v>263.2</v>
      </c>
      <c r="L146" s="6">
        <v>147.30000000000001</v>
      </c>
      <c r="M146" s="43">
        <f t="shared" si="68"/>
        <v>3.8015591778880231</v>
      </c>
      <c r="N146" s="43">
        <f t="shared" si="69"/>
        <v>115.39844082211198</v>
      </c>
      <c r="O146" s="6">
        <v>119.2</v>
      </c>
      <c r="P146" s="2">
        <f t="shared" si="65"/>
        <v>529.70000000000005</v>
      </c>
      <c r="R146" s="13">
        <f t="shared" si="61"/>
        <v>581.59999999999991</v>
      </c>
      <c r="S146" s="26">
        <f t="shared" si="70"/>
        <v>301.39999999999998</v>
      </c>
      <c r="T146" s="26">
        <f t="shared" si="71"/>
        <v>8.3015591778880236</v>
      </c>
      <c r="U146" s="26">
        <f t="shared" si="72"/>
        <v>251.99844082211197</v>
      </c>
      <c r="V146" s="14">
        <f t="shared" si="66"/>
        <v>260.3</v>
      </c>
      <c r="W146" s="18">
        <f t="shared" si="62"/>
        <v>1143.3</v>
      </c>
    </row>
    <row r="147" spans="1:23" ht="12.75" customHeight="1">
      <c r="A147" t="str">
        <f t="shared" si="67"/>
        <v>2008</v>
      </c>
      <c r="B147" s="47" t="s">
        <v>168</v>
      </c>
      <c r="C147" s="48">
        <v>133</v>
      </c>
      <c r="D147" s="62">
        <v>343.5</v>
      </c>
      <c r="E147" s="63">
        <v>147.9</v>
      </c>
      <c r="F147" s="55">
        <v>3.6</v>
      </c>
      <c r="G147" s="54">
        <v>157.1</v>
      </c>
      <c r="H147" s="54">
        <f t="shared" si="63"/>
        <v>160.69999999999999</v>
      </c>
      <c r="I147" s="55">
        <f t="shared" si="64"/>
        <v>652.09999999999991</v>
      </c>
      <c r="J147" s="5"/>
      <c r="K147" s="21">
        <v>261.5</v>
      </c>
      <c r="L147" s="5">
        <v>121.7</v>
      </c>
      <c r="M147" s="43">
        <f t="shared" si="68"/>
        <v>3.0937149968886124</v>
      </c>
      <c r="N147" s="43">
        <f t="shared" si="69"/>
        <v>135.00628500311137</v>
      </c>
      <c r="O147" s="5">
        <v>138.1</v>
      </c>
      <c r="P147" s="2">
        <f t="shared" si="65"/>
        <v>521.29999999999995</v>
      </c>
      <c r="R147" s="13">
        <f t="shared" si="61"/>
        <v>605</v>
      </c>
      <c r="S147" s="26">
        <f t="shared" si="70"/>
        <v>269.60000000000002</v>
      </c>
      <c r="T147" s="26">
        <f t="shared" si="71"/>
        <v>6.6937149968886125</v>
      </c>
      <c r="U147" s="26">
        <f t="shared" si="72"/>
        <v>292.10628500311134</v>
      </c>
      <c r="V147" s="14">
        <f t="shared" si="66"/>
        <v>298.79999999999995</v>
      </c>
      <c r="W147" s="18">
        <f t="shared" si="62"/>
        <v>1173.4000000000001</v>
      </c>
    </row>
    <row r="148" spans="1:23" ht="12.75" customHeight="1">
      <c r="A148" t="str">
        <f t="shared" si="67"/>
        <v>2007</v>
      </c>
      <c r="B148" s="47" t="s">
        <v>169</v>
      </c>
      <c r="C148" s="48">
        <v>132</v>
      </c>
      <c r="D148" s="62">
        <v>340.1</v>
      </c>
      <c r="E148" s="63">
        <v>148.1</v>
      </c>
      <c r="F148" s="55">
        <v>6.1</v>
      </c>
      <c r="G148" s="54">
        <v>167.1</v>
      </c>
      <c r="H148" s="54">
        <f t="shared" si="63"/>
        <v>173.2</v>
      </c>
      <c r="I148" s="55">
        <f t="shared" si="64"/>
        <v>661.40000000000009</v>
      </c>
      <c r="J148" s="6"/>
      <c r="K148" s="22">
        <v>280.5</v>
      </c>
      <c r="L148" s="6">
        <v>142.9</v>
      </c>
      <c r="M148" s="43">
        <f t="shared" si="68"/>
        <v>5.349826789838338</v>
      </c>
      <c r="N148" s="43">
        <f t="shared" si="69"/>
        <v>146.55017321016169</v>
      </c>
      <c r="O148" s="6">
        <v>151.9</v>
      </c>
      <c r="P148" s="2">
        <f t="shared" si="65"/>
        <v>575.29999999999995</v>
      </c>
      <c r="R148" s="13">
        <f t="shared" si="61"/>
        <v>620.6</v>
      </c>
      <c r="S148" s="26">
        <f t="shared" si="70"/>
        <v>291</v>
      </c>
      <c r="T148" s="26">
        <f t="shared" si="71"/>
        <v>11.449826789838337</v>
      </c>
      <c r="U148" s="26">
        <f t="shared" si="72"/>
        <v>313.65017321016171</v>
      </c>
      <c r="V148" s="14">
        <f t="shared" si="66"/>
        <v>325.10000000000002</v>
      </c>
      <c r="W148" s="18">
        <f t="shared" si="62"/>
        <v>1236.7</v>
      </c>
    </row>
    <row r="149" spans="1:23" ht="12.75" customHeight="1">
      <c r="A149" t="str">
        <f t="shared" si="67"/>
        <v>2007</v>
      </c>
      <c r="B149" s="47" t="s">
        <v>170</v>
      </c>
      <c r="C149" s="48">
        <v>131</v>
      </c>
      <c r="D149" s="62">
        <v>375.3</v>
      </c>
      <c r="E149" s="63">
        <v>145.19999999999999</v>
      </c>
      <c r="F149" s="55">
        <v>8</v>
      </c>
      <c r="G149" s="54">
        <v>207.9</v>
      </c>
      <c r="H149" s="54">
        <f t="shared" si="63"/>
        <v>215.9</v>
      </c>
      <c r="I149" s="55">
        <f t="shared" si="64"/>
        <v>736.4</v>
      </c>
      <c r="J149" s="5"/>
      <c r="K149" s="21">
        <v>310.10000000000002</v>
      </c>
      <c r="L149" s="5">
        <v>143.80000000000001</v>
      </c>
      <c r="M149" s="43">
        <f t="shared" si="68"/>
        <v>5.8434460398332559</v>
      </c>
      <c r="N149" s="43">
        <f t="shared" si="69"/>
        <v>151.85655396016674</v>
      </c>
      <c r="O149" s="5">
        <v>157.69999999999999</v>
      </c>
      <c r="P149" s="2">
        <f t="shared" si="65"/>
        <v>611.6</v>
      </c>
      <c r="R149" s="13">
        <f t="shared" si="61"/>
        <v>685.40000000000009</v>
      </c>
      <c r="S149" s="26">
        <f t="shared" si="70"/>
        <v>289</v>
      </c>
      <c r="T149" s="26">
        <f t="shared" si="71"/>
        <v>13.843446039833257</v>
      </c>
      <c r="U149" s="26">
        <f t="shared" si="72"/>
        <v>359.75655396016674</v>
      </c>
      <c r="V149" s="14">
        <f t="shared" si="66"/>
        <v>373.6</v>
      </c>
      <c r="W149" s="18">
        <f t="shared" si="62"/>
        <v>1348</v>
      </c>
    </row>
    <row r="150" spans="1:23" ht="12.75" customHeight="1">
      <c r="A150" t="str">
        <f t="shared" si="67"/>
        <v>2007</v>
      </c>
      <c r="B150" s="47" t="s">
        <v>171</v>
      </c>
      <c r="C150" s="48">
        <v>130</v>
      </c>
      <c r="D150" s="62">
        <v>385.5</v>
      </c>
      <c r="E150" s="63">
        <v>146.9</v>
      </c>
      <c r="F150" s="55">
        <v>8.4</v>
      </c>
      <c r="G150" s="54">
        <v>194.7</v>
      </c>
      <c r="H150" s="54">
        <f t="shared" si="63"/>
        <v>203.1</v>
      </c>
      <c r="I150" s="55">
        <f t="shared" si="64"/>
        <v>735.5</v>
      </c>
      <c r="J150" s="6"/>
      <c r="K150" s="22">
        <v>323.10000000000002</v>
      </c>
      <c r="L150" s="6">
        <v>144.80000000000001</v>
      </c>
      <c r="M150" s="43">
        <f t="shared" si="68"/>
        <v>7.303988183161005</v>
      </c>
      <c r="N150" s="43">
        <f t="shared" si="69"/>
        <v>169.29601181683898</v>
      </c>
      <c r="O150" s="6">
        <v>176.6</v>
      </c>
      <c r="P150" s="2">
        <f t="shared" si="65"/>
        <v>644.5</v>
      </c>
      <c r="R150" s="13">
        <f t="shared" si="61"/>
        <v>708.6</v>
      </c>
      <c r="S150" s="26">
        <f t="shared" si="70"/>
        <v>291.70000000000005</v>
      </c>
      <c r="T150" s="26">
        <f t="shared" si="71"/>
        <v>15.703988183161005</v>
      </c>
      <c r="U150" s="26">
        <f t="shared" si="72"/>
        <v>363.99601181683897</v>
      </c>
      <c r="V150" s="14">
        <f t="shared" si="66"/>
        <v>379.7</v>
      </c>
      <c r="W150" s="18">
        <f t="shared" si="62"/>
        <v>1380</v>
      </c>
    </row>
    <row r="151" spans="1:23" ht="12.75" customHeight="1">
      <c r="A151" t="str">
        <f t="shared" si="67"/>
        <v>2007</v>
      </c>
      <c r="B151" s="47" t="s">
        <v>172</v>
      </c>
      <c r="C151" s="48">
        <v>129</v>
      </c>
      <c r="D151" s="62">
        <v>403.7</v>
      </c>
      <c r="E151" s="63">
        <v>135.69999999999999</v>
      </c>
      <c r="F151" s="55">
        <v>4.3</v>
      </c>
      <c r="G151" s="54">
        <v>198.9</v>
      </c>
      <c r="H151" s="54">
        <f t="shared" si="63"/>
        <v>203.20000000000002</v>
      </c>
      <c r="I151" s="55">
        <f t="shared" si="64"/>
        <v>742.6</v>
      </c>
      <c r="J151" s="5"/>
      <c r="K151" s="21">
        <v>331.5</v>
      </c>
      <c r="L151" s="5">
        <v>134.80000000000001</v>
      </c>
      <c r="M151" s="43">
        <f t="shared" si="68"/>
        <v>3.974114173228346</v>
      </c>
      <c r="N151" s="43">
        <f t="shared" si="69"/>
        <v>183.82588582677164</v>
      </c>
      <c r="O151" s="5">
        <v>187.8</v>
      </c>
      <c r="P151" s="2">
        <f t="shared" si="65"/>
        <v>654.1</v>
      </c>
      <c r="R151" s="13">
        <f t="shared" si="61"/>
        <v>735.2</v>
      </c>
      <c r="S151" s="26">
        <f t="shared" si="70"/>
        <v>270.5</v>
      </c>
      <c r="T151" s="26">
        <f t="shared" si="71"/>
        <v>8.2741141732283463</v>
      </c>
      <c r="U151" s="26">
        <f t="shared" si="72"/>
        <v>382.72588582677167</v>
      </c>
      <c r="V151" s="14">
        <f t="shared" si="66"/>
        <v>391</v>
      </c>
      <c r="W151" s="18">
        <f t="shared" si="62"/>
        <v>1396.7</v>
      </c>
    </row>
    <row r="152" spans="1:23" ht="12.75" customHeight="1">
      <c r="A152" t="str">
        <f t="shared" si="67"/>
        <v>2007</v>
      </c>
      <c r="B152" s="47" t="s">
        <v>173</v>
      </c>
      <c r="C152" s="48">
        <v>128</v>
      </c>
      <c r="D152" s="62">
        <v>374.2</v>
      </c>
      <c r="E152" s="63">
        <v>137.4</v>
      </c>
      <c r="F152" s="55">
        <v>4.8</v>
      </c>
      <c r="G152" s="54">
        <v>198.3</v>
      </c>
      <c r="H152" s="54">
        <f t="shared" si="63"/>
        <v>203.10000000000002</v>
      </c>
      <c r="I152" s="55">
        <f t="shared" si="64"/>
        <v>714.7</v>
      </c>
      <c r="J152" s="6"/>
      <c r="K152" s="22">
        <v>326.60000000000002</v>
      </c>
      <c r="L152" s="6">
        <v>141.4</v>
      </c>
      <c r="M152" s="43">
        <f t="shared" si="68"/>
        <v>4.4856720827178727</v>
      </c>
      <c r="N152" s="43">
        <f t="shared" si="69"/>
        <v>185.31432791728213</v>
      </c>
      <c r="O152" s="6">
        <v>189.8</v>
      </c>
      <c r="P152" s="2">
        <f t="shared" si="65"/>
        <v>657.8</v>
      </c>
      <c r="R152" s="13">
        <f t="shared" si="61"/>
        <v>700.8</v>
      </c>
      <c r="S152" s="26">
        <f t="shared" si="70"/>
        <v>278.8</v>
      </c>
      <c r="T152" s="26">
        <f t="shared" si="71"/>
        <v>9.2856720827178734</v>
      </c>
      <c r="U152" s="26">
        <f t="shared" si="72"/>
        <v>383.61432791728214</v>
      </c>
      <c r="V152" s="14">
        <f t="shared" si="66"/>
        <v>392.90000000000003</v>
      </c>
      <c r="W152" s="18">
        <f t="shared" si="62"/>
        <v>1372.5</v>
      </c>
    </row>
    <row r="153" spans="1:23" ht="12.75" customHeight="1">
      <c r="A153" t="str">
        <f t="shared" si="67"/>
        <v>2007</v>
      </c>
      <c r="B153" s="47" t="s">
        <v>174</v>
      </c>
      <c r="C153" s="48">
        <v>127</v>
      </c>
      <c r="D153" s="62">
        <v>382.2</v>
      </c>
      <c r="E153" s="63">
        <v>129.6</v>
      </c>
      <c r="F153" s="55">
        <v>5.3</v>
      </c>
      <c r="G153" s="54">
        <v>199.2</v>
      </c>
      <c r="H153" s="54">
        <f t="shared" si="63"/>
        <v>204.5</v>
      </c>
      <c r="I153" s="55">
        <f t="shared" si="64"/>
        <v>716.3</v>
      </c>
      <c r="J153" s="5"/>
      <c r="K153" s="21">
        <v>332.4</v>
      </c>
      <c r="L153" s="5">
        <v>135.1</v>
      </c>
      <c r="M153" s="43">
        <f t="shared" si="68"/>
        <v>4.6624449877750607</v>
      </c>
      <c r="N153" s="43">
        <f t="shared" si="69"/>
        <v>175.23755501222493</v>
      </c>
      <c r="O153" s="5">
        <v>179.9</v>
      </c>
      <c r="P153" s="2">
        <f t="shared" si="65"/>
        <v>647.4</v>
      </c>
      <c r="R153" s="13">
        <f t="shared" si="61"/>
        <v>714.59999999999991</v>
      </c>
      <c r="S153" s="26">
        <f t="shared" si="70"/>
        <v>264.7</v>
      </c>
      <c r="T153" s="26">
        <f t="shared" si="71"/>
        <v>9.9624449877750614</v>
      </c>
      <c r="U153" s="26">
        <f t="shared" si="72"/>
        <v>374.43755501222495</v>
      </c>
      <c r="V153" s="14">
        <f t="shared" si="66"/>
        <v>384.4</v>
      </c>
      <c r="W153" s="18">
        <f t="shared" si="62"/>
        <v>1363.6999999999998</v>
      </c>
    </row>
    <row r="154" spans="1:23" ht="12.75" customHeight="1">
      <c r="A154" t="str">
        <f t="shared" si="67"/>
        <v>2007</v>
      </c>
      <c r="B154" s="47" t="s">
        <v>175</v>
      </c>
      <c r="C154" s="48">
        <v>126</v>
      </c>
      <c r="D154" s="62">
        <v>387.3</v>
      </c>
      <c r="E154" s="63">
        <v>136</v>
      </c>
      <c r="F154" s="55">
        <v>5.9</v>
      </c>
      <c r="G154" s="54">
        <v>187</v>
      </c>
      <c r="H154" s="54">
        <f t="shared" si="63"/>
        <v>192.9</v>
      </c>
      <c r="I154" s="55">
        <f t="shared" si="64"/>
        <v>716.19999999999993</v>
      </c>
      <c r="J154" s="6"/>
      <c r="K154" s="22">
        <v>339.4</v>
      </c>
      <c r="L154" s="6">
        <v>141</v>
      </c>
      <c r="M154" s="43">
        <f t="shared" si="68"/>
        <v>5.5604976671850705</v>
      </c>
      <c r="N154" s="43">
        <f t="shared" si="69"/>
        <v>176.23950233281494</v>
      </c>
      <c r="O154" s="6">
        <v>181.8</v>
      </c>
      <c r="P154" s="2">
        <f t="shared" si="65"/>
        <v>662.2</v>
      </c>
      <c r="R154" s="13">
        <f t="shared" si="61"/>
        <v>726.7</v>
      </c>
      <c r="S154" s="26">
        <f t="shared" si="70"/>
        <v>277</v>
      </c>
      <c r="T154" s="26">
        <f t="shared" si="71"/>
        <v>11.46049766718507</v>
      </c>
      <c r="U154" s="26">
        <f t="shared" si="72"/>
        <v>363.23950233281494</v>
      </c>
      <c r="V154" s="14">
        <f t="shared" si="66"/>
        <v>374.70000000000005</v>
      </c>
      <c r="W154" s="18">
        <f t="shared" si="62"/>
        <v>1378.4</v>
      </c>
    </row>
    <row r="155" spans="1:23" ht="12.75" customHeight="1">
      <c r="A155" t="str">
        <f t="shared" si="67"/>
        <v>2007</v>
      </c>
      <c r="B155" s="47" t="s">
        <v>176</v>
      </c>
      <c r="C155" s="48">
        <v>125</v>
      </c>
      <c r="D155" s="62">
        <v>361.7</v>
      </c>
      <c r="E155" s="63">
        <v>134.30000000000001</v>
      </c>
      <c r="F155" s="55">
        <v>7.2</v>
      </c>
      <c r="G155" s="54">
        <v>178.3</v>
      </c>
      <c r="H155" s="54">
        <f t="shared" si="63"/>
        <v>185.5</v>
      </c>
      <c r="I155" s="55">
        <f t="shared" si="64"/>
        <v>681.5</v>
      </c>
      <c r="J155" s="5"/>
      <c r="K155" s="21">
        <v>316.7</v>
      </c>
      <c r="L155" s="5">
        <v>127.1</v>
      </c>
      <c r="M155" s="43">
        <f t="shared" si="68"/>
        <v>6.3072776280323453</v>
      </c>
      <c r="N155" s="43">
        <f t="shared" si="69"/>
        <v>156.19272237196768</v>
      </c>
      <c r="O155" s="5">
        <v>162.5</v>
      </c>
      <c r="P155" s="2">
        <f t="shared" si="65"/>
        <v>606.29999999999995</v>
      </c>
      <c r="R155" s="13">
        <f t="shared" si="61"/>
        <v>678.4</v>
      </c>
      <c r="S155" s="26">
        <f t="shared" si="70"/>
        <v>261.39999999999998</v>
      </c>
      <c r="T155" s="26">
        <f t="shared" si="71"/>
        <v>13.507277628032345</v>
      </c>
      <c r="U155" s="26">
        <f t="shared" si="72"/>
        <v>334.49272237196772</v>
      </c>
      <c r="V155" s="14">
        <f t="shared" si="66"/>
        <v>348</v>
      </c>
      <c r="W155" s="18">
        <f t="shared" si="62"/>
        <v>1287.8</v>
      </c>
    </row>
    <row r="156" spans="1:23" ht="12.75" customHeight="1">
      <c r="A156" t="str">
        <f t="shared" si="67"/>
        <v>2007</v>
      </c>
      <c r="B156" s="47" t="s">
        <v>177</v>
      </c>
      <c r="C156" s="48">
        <v>124</v>
      </c>
      <c r="D156" s="62">
        <v>368.7</v>
      </c>
      <c r="E156" s="63">
        <v>123.1</v>
      </c>
      <c r="F156" s="55">
        <v>6.8</v>
      </c>
      <c r="G156" s="54">
        <v>181.1</v>
      </c>
      <c r="H156" s="54">
        <f t="shared" si="63"/>
        <v>187.9</v>
      </c>
      <c r="I156" s="55">
        <f t="shared" si="64"/>
        <v>679.69999999999993</v>
      </c>
      <c r="J156" s="6"/>
      <c r="K156" s="22">
        <v>303.10000000000002</v>
      </c>
      <c r="L156" s="6">
        <v>121.2</v>
      </c>
      <c r="M156" s="43">
        <f t="shared" si="68"/>
        <v>5.6057477381585947</v>
      </c>
      <c r="N156" s="43">
        <f t="shared" si="69"/>
        <v>149.29425226184139</v>
      </c>
      <c r="O156" s="6">
        <v>154.9</v>
      </c>
      <c r="P156" s="2">
        <f t="shared" si="65"/>
        <v>579.20000000000005</v>
      </c>
      <c r="R156" s="13">
        <f t="shared" si="61"/>
        <v>671.8</v>
      </c>
      <c r="S156" s="26">
        <f t="shared" si="70"/>
        <v>244.3</v>
      </c>
      <c r="T156" s="26">
        <f t="shared" si="71"/>
        <v>12.405747738158595</v>
      </c>
      <c r="U156" s="26">
        <f t="shared" si="72"/>
        <v>330.39425226184142</v>
      </c>
      <c r="V156" s="14">
        <f t="shared" si="66"/>
        <v>342.8</v>
      </c>
      <c r="W156" s="18">
        <f t="shared" si="62"/>
        <v>1258.8999999999999</v>
      </c>
    </row>
    <row r="157" spans="1:23" ht="12.75" customHeight="1">
      <c r="A157" t="str">
        <f t="shared" si="67"/>
        <v>2007</v>
      </c>
      <c r="B157" s="47" t="s">
        <v>178</v>
      </c>
      <c r="C157" s="48">
        <v>123</v>
      </c>
      <c r="D157" s="62">
        <v>318.3</v>
      </c>
      <c r="E157" s="63">
        <v>127.9</v>
      </c>
      <c r="F157" s="55">
        <v>5.2</v>
      </c>
      <c r="G157" s="54">
        <v>178.5</v>
      </c>
      <c r="H157" s="54">
        <f t="shared" si="63"/>
        <v>183.7</v>
      </c>
      <c r="I157" s="55">
        <f t="shared" si="64"/>
        <v>629.90000000000009</v>
      </c>
      <c r="J157" s="5"/>
      <c r="K157" s="21">
        <v>253</v>
      </c>
      <c r="L157" s="5">
        <v>125.5</v>
      </c>
      <c r="M157" s="43">
        <f t="shared" si="68"/>
        <v>4.602721829069135</v>
      </c>
      <c r="N157" s="43">
        <f t="shared" si="69"/>
        <v>157.99727817093088</v>
      </c>
      <c r="O157" s="5">
        <v>162.6</v>
      </c>
      <c r="P157" s="2">
        <f t="shared" si="65"/>
        <v>541.1</v>
      </c>
      <c r="R157" s="13">
        <f t="shared" si="61"/>
        <v>571.29999999999995</v>
      </c>
      <c r="S157" s="26">
        <f t="shared" si="70"/>
        <v>253.4</v>
      </c>
      <c r="T157" s="26">
        <f t="shared" si="71"/>
        <v>9.8027218290691351</v>
      </c>
      <c r="U157" s="26">
        <f t="shared" si="72"/>
        <v>336.49727817093088</v>
      </c>
      <c r="V157" s="14">
        <f t="shared" si="66"/>
        <v>346.29999999999995</v>
      </c>
      <c r="W157" s="18">
        <f t="shared" si="62"/>
        <v>1171</v>
      </c>
    </row>
    <row r="158" spans="1:23" ht="12.75" customHeight="1">
      <c r="A158" t="str">
        <f t="shared" si="67"/>
        <v>2007</v>
      </c>
      <c r="B158" s="47" t="s">
        <v>179</v>
      </c>
      <c r="C158" s="48">
        <v>122</v>
      </c>
      <c r="D158" s="62">
        <v>353</v>
      </c>
      <c r="E158" s="63">
        <v>119</v>
      </c>
      <c r="F158" s="55">
        <v>5.6</v>
      </c>
      <c r="G158" s="54">
        <v>171.7</v>
      </c>
      <c r="H158" s="54">
        <f t="shared" si="63"/>
        <v>177.29999999999998</v>
      </c>
      <c r="I158" s="55">
        <f t="shared" si="64"/>
        <v>649.29999999999995</v>
      </c>
      <c r="J158" s="6"/>
      <c r="K158" s="22">
        <v>284.8</v>
      </c>
      <c r="L158" s="6">
        <v>108.2</v>
      </c>
      <c r="M158" s="43">
        <f t="shared" si="68"/>
        <v>4.6808798646362098</v>
      </c>
      <c r="N158" s="43">
        <f t="shared" si="69"/>
        <v>143.51912013536378</v>
      </c>
      <c r="O158" s="6">
        <v>148.19999999999999</v>
      </c>
      <c r="P158" s="2">
        <f t="shared" si="65"/>
        <v>541.20000000000005</v>
      </c>
      <c r="R158" s="13">
        <f t="shared" si="61"/>
        <v>637.79999999999995</v>
      </c>
      <c r="S158" s="26">
        <f t="shared" si="70"/>
        <v>227.2</v>
      </c>
      <c r="T158" s="26">
        <f t="shared" si="71"/>
        <v>10.280879864636209</v>
      </c>
      <c r="U158" s="26">
        <f t="shared" si="72"/>
        <v>315.21912013536377</v>
      </c>
      <c r="V158" s="14">
        <f t="shared" si="66"/>
        <v>325.5</v>
      </c>
      <c r="W158" s="18">
        <f t="shared" si="62"/>
        <v>1190.5</v>
      </c>
    </row>
    <row r="159" spans="1:23" ht="12.75" customHeight="1">
      <c r="A159" t="str">
        <f t="shared" si="67"/>
        <v>2007</v>
      </c>
      <c r="B159" s="47" t="s">
        <v>180</v>
      </c>
      <c r="C159" s="48">
        <v>121</v>
      </c>
      <c r="D159" s="62">
        <v>360.2</v>
      </c>
      <c r="E159" s="63">
        <v>124.4</v>
      </c>
      <c r="F159" s="55">
        <v>6.9</v>
      </c>
      <c r="G159" s="54">
        <v>200.1</v>
      </c>
      <c r="H159" s="54">
        <f t="shared" si="63"/>
        <v>207</v>
      </c>
      <c r="I159" s="55">
        <f t="shared" si="64"/>
        <v>691.6</v>
      </c>
      <c r="J159" s="5"/>
      <c r="K159" s="21">
        <v>303.3</v>
      </c>
      <c r="L159" s="5">
        <v>108.3</v>
      </c>
      <c r="M159" s="43">
        <f t="shared" si="68"/>
        <v>5.9933333333333341</v>
      </c>
      <c r="N159" s="43">
        <f t="shared" si="69"/>
        <v>173.80666666666667</v>
      </c>
      <c r="O159" s="5">
        <v>179.8</v>
      </c>
      <c r="P159" s="2">
        <f t="shared" si="65"/>
        <v>591.40000000000009</v>
      </c>
      <c r="R159" s="13">
        <f t="shared" si="61"/>
        <v>663.5</v>
      </c>
      <c r="S159" s="26">
        <f t="shared" si="70"/>
        <v>232.7</v>
      </c>
      <c r="T159" s="26">
        <f t="shared" si="71"/>
        <v>12.893333333333334</v>
      </c>
      <c r="U159" s="26">
        <f t="shared" si="72"/>
        <v>373.90666666666664</v>
      </c>
      <c r="V159" s="14">
        <f t="shared" si="66"/>
        <v>386.8</v>
      </c>
      <c r="W159" s="18">
        <f t="shared" si="62"/>
        <v>1283</v>
      </c>
    </row>
    <row r="160" spans="1:23" ht="12.75" customHeight="1">
      <c r="A160" t="str">
        <f t="shared" si="67"/>
        <v>2006</v>
      </c>
      <c r="B160" s="47" t="s">
        <v>181</v>
      </c>
      <c r="C160" s="48">
        <v>120</v>
      </c>
      <c r="D160" s="62">
        <v>359.1</v>
      </c>
      <c r="E160" s="63">
        <v>129.5</v>
      </c>
      <c r="F160" s="55">
        <v>6.5</v>
      </c>
      <c r="G160" s="54">
        <v>217.2</v>
      </c>
      <c r="H160" s="54">
        <f t="shared" si="63"/>
        <v>223.7</v>
      </c>
      <c r="I160" s="55">
        <f t="shared" si="64"/>
        <v>712.3</v>
      </c>
      <c r="J160" s="6"/>
      <c r="K160" s="22">
        <v>282.7</v>
      </c>
      <c r="L160" s="6">
        <v>111.8</v>
      </c>
      <c r="M160" s="43">
        <f t="shared" si="68"/>
        <v>5.250558784085829</v>
      </c>
      <c r="N160" s="43">
        <f t="shared" si="69"/>
        <v>175.44944121591416</v>
      </c>
      <c r="O160" s="6">
        <v>180.7</v>
      </c>
      <c r="P160" s="2">
        <f t="shared" si="65"/>
        <v>575.20000000000005</v>
      </c>
      <c r="R160" s="13">
        <f t="shared" si="61"/>
        <v>641.79999999999995</v>
      </c>
      <c r="S160" s="26">
        <f t="shared" si="70"/>
        <v>241.3</v>
      </c>
      <c r="T160" s="26">
        <f t="shared" si="71"/>
        <v>11.750558784085829</v>
      </c>
      <c r="U160" s="26">
        <f t="shared" si="72"/>
        <v>392.64944121591418</v>
      </c>
      <c r="V160" s="14">
        <f t="shared" si="66"/>
        <v>404.4</v>
      </c>
      <c r="W160" s="18">
        <f t="shared" si="62"/>
        <v>1287.5</v>
      </c>
    </row>
    <row r="161" spans="1:23" ht="12.75" customHeight="1">
      <c r="A161" t="str">
        <f t="shared" si="67"/>
        <v>2006</v>
      </c>
      <c r="B161" s="47" t="s">
        <v>182</v>
      </c>
      <c r="C161" s="48">
        <v>119</v>
      </c>
      <c r="D161" s="62">
        <v>382.4</v>
      </c>
      <c r="E161" s="63">
        <v>122.6</v>
      </c>
      <c r="F161" s="55">
        <v>7.8</v>
      </c>
      <c r="G161" s="54">
        <v>232.8</v>
      </c>
      <c r="H161" s="54">
        <f t="shared" si="63"/>
        <v>240.60000000000002</v>
      </c>
      <c r="I161" s="55">
        <f t="shared" si="64"/>
        <v>745.6</v>
      </c>
      <c r="J161" s="5"/>
      <c r="K161" s="21">
        <v>332.8</v>
      </c>
      <c r="L161" s="5">
        <v>107.7</v>
      </c>
      <c r="M161" s="43">
        <f t="shared" si="68"/>
        <v>6.9538653366583523</v>
      </c>
      <c r="N161" s="43">
        <f t="shared" si="69"/>
        <v>207.54613466334163</v>
      </c>
      <c r="O161" s="5">
        <v>214.5</v>
      </c>
      <c r="P161" s="2">
        <f t="shared" si="65"/>
        <v>655</v>
      </c>
      <c r="R161" s="13">
        <f t="shared" si="61"/>
        <v>715.2</v>
      </c>
      <c r="S161" s="26">
        <f t="shared" si="70"/>
        <v>230.3</v>
      </c>
      <c r="T161" s="26">
        <f t="shared" si="71"/>
        <v>14.753865336658352</v>
      </c>
      <c r="U161" s="26">
        <f t="shared" si="72"/>
        <v>440.34613466334167</v>
      </c>
      <c r="V161" s="14">
        <f t="shared" si="66"/>
        <v>455.1</v>
      </c>
      <c r="W161" s="18">
        <f t="shared" si="62"/>
        <v>1400.6</v>
      </c>
    </row>
    <row r="162" spans="1:23" ht="12.75" customHeight="1">
      <c r="A162" t="str">
        <f t="shared" si="67"/>
        <v>2006</v>
      </c>
      <c r="B162" s="47" t="s">
        <v>183</v>
      </c>
      <c r="C162" s="48">
        <v>118</v>
      </c>
      <c r="D162" s="62">
        <v>412.6</v>
      </c>
      <c r="E162" s="63">
        <v>131.30000000000001</v>
      </c>
      <c r="F162" s="55">
        <v>9.1</v>
      </c>
      <c r="G162" s="54">
        <v>247</v>
      </c>
      <c r="H162" s="54">
        <f t="shared" si="63"/>
        <v>256.10000000000002</v>
      </c>
      <c r="I162" s="55">
        <f t="shared" si="64"/>
        <v>800.00000000000011</v>
      </c>
      <c r="J162" s="6"/>
      <c r="K162" s="22">
        <v>335.7</v>
      </c>
      <c r="L162" s="6">
        <v>109.3</v>
      </c>
      <c r="M162" s="43">
        <f t="shared" si="68"/>
        <v>7.3091370558375619</v>
      </c>
      <c r="N162" s="43">
        <f t="shared" si="69"/>
        <v>198.39086294416239</v>
      </c>
      <c r="O162" s="6">
        <v>205.7</v>
      </c>
      <c r="P162" s="2">
        <f t="shared" si="65"/>
        <v>650.70000000000005</v>
      </c>
      <c r="R162" s="13">
        <f t="shared" si="61"/>
        <v>748.3</v>
      </c>
      <c r="S162" s="26">
        <f t="shared" si="70"/>
        <v>240.60000000000002</v>
      </c>
      <c r="T162" s="26">
        <f t="shared" si="71"/>
        <v>16.409137055837562</v>
      </c>
      <c r="U162" s="26">
        <f t="shared" si="72"/>
        <v>445.39086294416239</v>
      </c>
      <c r="V162" s="14">
        <f t="shared" si="66"/>
        <v>461.8</v>
      </c>
      <c r="W162" s="18">
        <f t="shared" si="62"/>
        <v>1450.7</v>
      </c>
    </row>
    <row r="163" spans="1:23" ht="12.75" customHeight="1">
      <c r="A163" t="str">
        <f t="shared" si="67"/>
        <v>2006</v>
      </c>
      <c r="B163" s="47" t="s">
        <v>184</v>
      </c>
      <c r="C163" s="48">
        <v>117</v>
      </c>
      <c r="D163" s="62">
        <v>425.5</v>
      </c>
      <c r="E163" s="63">
        <v>124.2</v>
      </c>
      <c r="F163" s="55">
        <v>5.8</v>
      </c>
      <c r="G163" s="54">
        <v>236.1</v>
      </c>
      <c r="H163" s="54">
        <f t="shared" si="63"/>
        <v>241.9</v>
      </c>
      <c r="I163" s="55">
        <f t="shared" si="64"/>
        <v>791.6</v>
      </c>
      <c r="J163" s="5"/>
      <c r="K163" s="21">
        <v>317.7</v>
      </c>
      <c r="L163" s="5">
        <v>98.7</v>
      </c>
      <c r="M163" s="43">
        <f t="shared" si="68"/>
        <v>4.7570070276973961</v>
      </c>
      <c r="N163" s="43">
        <f t="shared" si="69"/>
        <v>193.64299297230261</v>
      </c>
      <c r="O163" s="5">
        <v>198.4</v>
      </c>
      <c r="P163" s="2">
        <f t="shared" si="65"/>
        <v>614.79999999999995</v>
      </c>
      <c r="R163" s="13">
        <f t="shared" si="61"/>
        <v>743.2</v>
      </c>
      <c r="S163" s="26">
        <f t="shared" si="70"/>
        <v>222.9</v>
      </c>
      <c r="T163" s="26">
        <f t="shared" si="71"/>
        <v>10.557007027697395</v>
      </c>
      <c r="U163" s="26">
        <f t="shared" si="72"/>
        <v>429.7429929723026</v>
      </c>
      <c r="V163" s="14">
        <f t="shared" si="66"/>
        <v>440.3</v>
      </c>
      <c r="W163" s="18">
        <f t="shared" si="62"/>
        <v>1406.4</v>
      </c>
    </row>
    <row r="164" spans="1:23" ht="12.75" customHeight="1">
      <c r="A164" t="str">
        <f t="shared" si="67"/>
        <v>2006</v>
      </c>
      <c r="B164" s="47" t="s">
        <v>185</v>
      </c>
      <c r="C164" s="48">
        <v>116</v>
      </c>
      <c r="D164" s="62">
        <v>405.3</v>
      </c>
      <c r="E164" s="63">
        <v>119.2</v>
      </c>
      <c r="F164" s="55">
        <v>8.6999999999999993</v>
      </c>
      <c r="G164" s="54">
        <v>257.5</v>
      </c>
      <c r="H164" s="54">
        <f t="shared" si="63"/>
        <v>266.2</v>
      </c>
      <c r="I164" s="55">
        <f t="shared" si="64"/>
        <v>790.7</v>
      </c>
      <c r="J164" s="6"/>
      <c r="K164" s="22">
        <v>347.8</v>
      </c>
      <c r="L164" s="6">
        <v>105.3</v>
      </c>
      <c r="M164" s="43">
        <f t="shared" si="68"/>
        <v>7.2554470323065363</v>
      </c>
      <c r="N164" s="43">
        <f t="shared" si="69"/>
        <v>214.74455296769349</v>
      </c>
      <c r="O164" s="6">
        <v>222</v>
      </c>
      <c r="P164" s="2">
        <f t="shared" si="65"/>
        <v>675.1</v>
      </c>
      <c r="R164" s="13">
        <f t="shared" si="61"/>
        <v>753.1</v>
      </c>
      <c r="S164" s="26">
        <f t="shared" si="70"/>
        <v>224.5</v>
      </c>
      <c r="T164" s="26">
        <f t="shared" si="71"/>
        <v>15.955447032306536</v>
      </c>
      <c r="U164" s="26">
        <f t="shared" si="72"/>
        <v>472.24455296769349</v>
      </c>
      <c r="V164" s="14">
        <f t="shared" si="66"/>
        <v>488.2</v>
      </c>
      <c r="W164" s="18">
        <f t="shared" si="62"/>
        <v>1465.8</v>
      </c>
    </row>
    <row r="165" spans="1:23" ht="12.75" customHeight="1">
      <c r="A165" t="str">
        <f t="shared" si="67"/>
        <v>2006</v>
      </c>
      <c r="B165" s="47" t="s">
        <v>186</v>
      </c>
      <c r="C165" s="48">
        <v>115</v>
      </c>
      <c r="D165" s="62">
        <v>404.7</v>
      </c>
      <c r="E165" s="63">
        <v>124.1</v>
      </c>
      <c r="F165" s="55">
        <v>8.6999999999999993</v>
      </c>
      <c r="G165" s="54">
        <v>223.8</v>
      </c>
      <c r="H165" s="54">
        <f t="shared" si="63"/>
        <v>232.5</v>
      </c>
      <c r="I165" s="55">
        <f t="shared" si="64"/>
        <v>761.3</v>
      </c>
      <c r="J165" s="5"/>
      <c r="K165" s="21">
        <v>305.10000000000002</v>
      </c>
      <c r="L165" s="5">
        <v>100.9</v>
      </c>
      <c r="M165" s="43">
        <f t="shared" si="68"/>
        <v>6.6194838709677413</v>
      </c>
      <c r="N165" s="43">
        <f t="shared" si="69"/>
        <v>170.28051612903226</v>
      </c>
      <c r="O165" s="5">
        <v>176.9</v>
      </c>
      <c r="P165" s="2">
        <f t="shared" si="65"/>
        <v>582.9</v>
      </c>
      <c r="R165" s="13">
        <f t="shared" si="61"/>
        <v>709.8</v>
      </c>
      <c r="S165" s="26">
        <f t="shared" si="70"/>
        <v>225</v>
      </c>
      <c r="T165" s="26">
        <f t="shared" si="71"/>
        <v>15.319483870967741</v>
      </c>
      <c r="U165" s="26">
        <f t="shared" si="72"/>
        <v>394.08051612903228</v>
      </c>
      <c r="V165" s="14">
        <f t="shared" si="66"/>
        <v>409.4</v>
      </c>
      <c r="W165" s="18">
        <f t="shared" si="62"/>
        <v>1344.1999999999998</v>
      </c>
    </row>
    <row r="166" spans="1:23" ht="12.75" customHeight="1">
      <c r="A166" t="str">
        <f t="shared" si="67"/>
        <v>2006</v>
      </c>
      <c r="B166" s="47" t="s">
        <v>187</v>
      </c>
      <c r="C166" s="48">
        <v>114</v>
      </c>
      <c r="D166" s="62">
        <v>380.9</v>
      </c>
      <c r="E166" s="63">
        <v>115.2</v>
      </c>
      <c r="F166" s="55">
        <v>7.1</v>
      </c>
      <c r="G166" s="54">
        <v>223.7</v>
      </c>
      <c r="H166" s="54">
        <f t="shared" ref="H166:H229" si="73">F166+G166</f>
        <v>230.79999999999998</v>
      </c>
      <c r="I166" s="55">
        <f t="shared" si="64"/>
        <v>726.9</v>
      </c>
      <c r="J166" s="6"/>
      <c r="K166" s="22">
        <v>319.7</v>
      </c>
      <c r="L166" s="6">
        <v>101.8</v>
      </c>
      <c r="M166" s="43">
        <f t="shared" si="68"/>
        <v>6.0110051993067595</v>
      </c>
      <c r="N166" s="43">
        <f t="shared" si="69"/>
        <v>189.38899480069324</v>
      </c>
      <c r="O166" s="6">
        <v>195.4</v>
      </c>
      <c r="P166" s="2">
        <f t="shared" si="65"/>
        <v>616.9</v>
      </c>
      <c r="R166" s="13">
        <f t="shared" ref="R166:R229" si="74">D166+K166</f>
        <v>700.59999999999991</v>
      </c>
      <c r="S166" s="26">
        <f t="shared" si="70"/>
        <v>217</v>
      </c>
      <c r="T166" s="26">
        <f t="shared" si="71"/>
        <v>13.11100519930676</v>
      </c>
      <c r="U166" s="26">
        <f t="shared" si="72"/>
        <v>413.08899480069323</v>
      </c>
      <c r="V166" s="14">
        <f t="shared" si="66"/>
        <v>426.2</v>
      </c>
      <c r="W166" s="18">
        <f t="shared" ref="W166:W229" si="75">R166+S166+V166</f>
        <v>1343.8</v>
      </c>
    </row>
    <row r="167" spans="1:23" ht="12.75" customHeight="1">
      <c r="A167" t="str">
        <f t="shared" si="67"/>
        <v>2006</v>
      </c>
      <c r="B167" s="47" t="s">
        <v>188</v>
      </c>
      <c r="C167" s="48">
        <v>113</v>
      </c>
      <c r="D167" s="62">
        <v>362.5</v>
      </c>
      <c r="E167" s="63">
        <v>118.9</v>
      </c>
      <c r="F167" s="55">
        <v>6.4</v>
      </c>
      <c r="G167" s="54">
        <v>208.2</v>
      </c>
      <c r="H167" s="54">
        <f t="shared" si="73"/>
        <v>214.6</v>
      </c>
      <c r="I167" s="55">
        <f t="shared" si="64"/>
        <v>696</v>
      </c>
      <c r="J167" s="5"/>
      <c r="K167" s="21">
        <v>328.3</v>
      </c>
      <c r="L167" s="5">
        <v>115.2</v>
      </c>
      <c r="M167" s="43">
        <f t="shared" si="68"/>
        <v>5.9824790307548934</v>
      </c>
      <c r="N167" s="43">
        <f t="shared" si="69"/>
        <v>194.61752096924511</v>
      </c>
      <c r="O167" s="5">
        <v>200.6</v>
      </c>
      <c r="P167" s="2">
        <f t="shared" si="65"/>
        <v>644.1</v>
      </c>
      <c r="R167" s="13">
        <f t="shared" si="74"/>
        <v>690.8</v>
      </c>
      <c r="S167" s="26">
        <f t="shared" si="70"/>
        <v>234.10000000000002</v>
      </c>
      <c r="T167" s="26">
        <f t="shared" si="71"/>
        <v>12.382479030754894</v>
      </c>
      <c r="U167" s="26">
        <f t="shared" si="72"/>
        <v>402.81752096924509</v>
      </c>
      <c r="V167" s="14">
        <f t="shared" si="66"/>
        <v>415.2</v>
      </c>
      <c r="W167" s="18">
        <f t="shared" si="75"/>
        <v>1340.1</v>
      </c>
    </row>
    <row r="168" spans="1:23" ht="12.75" customHeight="1">
      <c r="A168" t="str">
        <f t="shared" si="67"/>
        <v>2006</v>
      </c>
      <c r="B168" s="47" t="s">
        <v>189</v>
      </c>
      <c r="C168" s="48">
        <v>112</v>
      </c>
      <c r="D168" s="62">
        <v>365.2</v>
      </c>
      <c r="E168" s="63">
        <v>113.4</v>
      </c>
      <c r="F168" s="55">
        <v>5</v>
      </c>
      <c r="G168" s="54">
        <v>189.8</v>
      </c>
      <c r="H168" s="54">
        <f t="shared" si="73"/>
        <v>194.8</v>
      </c>
      <c r="I168" s="55">
        <f t="shared" ref="I168:I231" si="76">D168+E168+H168</f>
        <v>673.40000000000009</v>
      </c>
      <c r="J168" s="6"/>
      <c r="K168" s="22">
        <v>321</v>
      </c>
      <c r="L168" s="6">
        <v>111.8</v>
      </c>
      <c r="M168" s="43">
        <f t="shared" si="68"/>
        <v>4.7920944558521557</v>
      </c>
      <c r="N168" s="43">
        <f t="shared" si="69"/>
        <v>181.90790554414784</v>
      </c>
      <c r="O168" s="6">
        <v>186.7</v>
      </c>
      <c r="P168" s="2">
        <f t="shared" ref="P168:P231" si="77">K168+L168+O168</f>
        <v>619.5</v>
      </c>
      <c r="R168" s="13">
        <f t="shared" si="74"/>
        <v>686.2</v>
      </c>
      <c r="S168" s="26">
        <f t="shared" si="70"/>
        <v>225.2</v>
      </c>
      <c r="T168" s="26">
        <f t="shared" si="71"/>
        <v>9.7920944558521548</v>
      </c>
      <c r="U168" s="26">
        <f t="shared" si="72"/>
        <v>371.70790554414782</v>
      </c>
      <c r="V168" s="14">
        <f t="shared" si="66"/>
        <v>381.5</v>
      </c>
      <c r="W168" s="18">
        <f t="shared" si="75"/>
        <v>1292.9000000000001</v>
      </c>
    </row>
    <row r="169" spans="1:23" ht="12.75" customHeight="1">
      <c r="A169" t="str">
        <f t="shared" si="67"/>
        <v>2006</v>
      </c>
      <c r="B169" s="47" t="s">
        <v>190</v>
      </c>
      <c r="C169" s="48">
        <v>111</v>
      </c>
      <c r="D169" s="62">
        <v>340.8</v>
      </c>
      <c r="E169" s="63">
        <v>128.19999999999999</v>
      </c>
      <c r="F169" s="55">
        <v>4.5999999999999996</v>
      </c>
      <c r="G169" s="54">
        <v>197.3</v>
      </c>
      <c r="H169" s="54">
        <f t="shared" si="73"/>
        <v>201.9</v>
      </c>
      <c r="I169" s="55">
        <f t="shared" si="76"/>
        <v>670.9</v>
      </c>
      <c r="J169" s="5"/>
      <c r="K169" s="21">
        <v>282.39999999999998</v>
      </c>
      <c r="L169" s="5">
        <v>118.7</v>
      </c>
      <c r="M169" s="43">
        <f t="shared" si="68"/>
        <v>3.6453689945517582</v>
      </c>
      <c r="N169" s="43">
        <f t="shared" si="69"/>
        <v>156.35463100544825</v>
      </c>
      <c r="O169" s="5">
        <v>160</v>
      </c>
      <c r="P169" s="2">
        <f t="shared" si="77"/>
        <v>561.09999999999991</v>
      </c>
      <c r="R169" s="13">
        <f t="shared" si="74"/>
        <v>623.20000000000005</v>
      </c>
      <c r="S169" s="26">
        <f t="shared" si="70"/>
        <v>246.89999999999998</v>
      </c>
      <c r="T169" s="26">
        <f t="shared" si="71"/>
        <v>8.2453689945517574</v>
      </c>
      <c r="U169" s="26">
        <f t="shared" si="72"/>
        <v>353.65463100544827</v>
      </c>
      <c r="V169" s="14">
        <f t="shared" si="66"/>
        <v>361.9</v>
      </c>
      <c r="W169" s="18">
        <f t="shared" si="75"/>
        <v>1232</v>
      </c>
    </row>
    <row r="170" spans="1:23" ht="12.75" customHeight="1">
      <c r="A170" t="str">
        <f t="shared" si="67"/>
        <v>2006</v>
      </c>
      <c r="B170" s="47" t="s">
        <v>191</v>
      </c>
      <c r="C170" s="48">
        <v>110</v>
      </c>
      <c r="D170" s="62">
        <v>247.7</v>
      </c>
      <c r="E170" s="63">
        <v>96.5</v>
      </c>
      <c r="F170" s="55">
        <v>4.0999999999999996</v>
      </c>
      <c r="G170" s="54">
        <v>132.5</v>
      </c>
      <c r="H170" s="54">
        <f t="shared" si="73"/>
        <v>136.6</v>
      </c>
      <c r="I170" s="55">
        <f t="shared" si="76"/>
        <v>480.79999999999995</v>
      </c>
      <c r="J170" s="6"/>
      <c r="K170" s="22">
        <v>252.5</v>
      </c>
      <c r="L170" s="6">
        <v>110</v>
      </c>
      <c r="M170" s="43">
        <f t="shared" si="68"/>
        <v>4.5922401171303067</v>
      </c>
      <c r="N170" s="43">
        <f t="shared" si="69"/>
        <v>148.4077598828697</v>
      </c>
      <c r="O170" s="6">
        <v>153</v>
      </c>
      <c r="P170" s="2">
        <f t="shared" si="77"/>
        <v>515.5</v>
      </c>
      <c r="R170" s="13">
        <f t="shared" si="74"/>
        <v>500.2</v>
      </c>
      <c r="S170" s="26">
        <f t="shared" si="70"/>
        <v>206.5</v>
      </c>
      <c r="T170" s="26">
        <f t="shared" si="71"/>
        <v>8.6922401171303072</v>
      </c>
      <c r="U170" s="26">
        <f t="shared" si="72"/>
        <v>280.9077598828697</v>
      </c>
      <c r="V170" s="14">
        <f t="shared" si="66"/>
        <v>289.60000000000002</v>
      </c>
      <c r="W170" s="18">
        <f t="shared" si="75"/>
        <v>996.30000000000007</v>
      </c>
    </row>
    <row r="171" spans="1:23" ht="12.75" customHeight="1">
      <c r="A171" t="str">
        <f t="shared" si="67"/>
        <v>2006</v>
      </c>
      <c r="B171" s="47" t="s">
        <v>192</v>
      </c>
      <c r="C171" s="48">
        <v>109</v>
      </c>
      <c r="D171" s="62">
        <v>321.7</v>
      </c>
      <c r="E171" s="63">
        <v>100.4</v>
      </c>
      <c r="F171" s="55">
        <v>5.3</v>
      </c>
      <c r="G171" s="54">
        <v>192.9</v>
      </c>
      <c r="H171" s="54">
        <f t="shared" si="73"/>
        <v>198.20000000000002</v>
      </c>
      <c r="I171" s="55">
        <f t="shared" si="76"/>
        <v>620.30000000000007</v>
      </c>
      <c r="J171" s="5"/>
      <c r="K171" s="21">
        <v>293.89999999999998</v>
      </c>
      <c r="L171" s="5">
        <v>99.7</v>
      </c>
      <c r="M171" s="43">
        <f t="shared" si="68"/>
        <v>4.9710898082744697</v>
      </c>
      <c r="N171" s="43">
        <f t="shared" si="69"/>
        <v>180.92891019172552</v>
      </c>
      <c r="O171" s="5">
        <v>185.9</v>
      </c>
      <c r="P171" s="2">
        <f t="shared" si="77"/>
        <v>579.5</v>
      </c>
      <c r="R171" s="13">
        <f t="shared" si="74"/>
        <v>615.59999999999991</v>
      </c>
      <c r="S171" s="26">
        <f t="shared" si="70"/>
        <v>200.10000000000002</v>
      </c>
      <c r="T171" s="26">
        <f t="shared" si="71"/>
        <v>10.271089808274469</v>
      </c>
      <c r="U171" s="26">
        <f t="shared" si="72"/>
        <v>373.82891019172553</v>
      </c>
      <c r="V171" s="14">
        <f t="shared" si="66"/>
        <v>384.1</v>
      </c>
      <c r="W171" s="18">
        <f t="shared" si="75"/>
        <v>1199.8</v>
      </c>
    </row>
    <row r="172" spans="1:23" ht="12.75" customHeight="1">
      <c r="A172" t="str">
        <f t="shared" si="67"/>
        <v>2005</v>
      </c>
      <c r="B172" s="47" t="s">
        <v>193</v>
      </c>
      <c r="C172" s="48">
        <v>108</v>
      </c>
      <c r="D172" s="62">
        <v>321.3</v>
      </c>
      <c r="E172" s="63">
        <v>102.2</v>
      </c>
      <c r="F172" s="55">
        <v>6.9</v>
      </c>
      <c r="G172" s="54">
        <v>190.8</v>
      </c>
      <c r="H172" s="54">
        <f t="shared" si="73"/>
        <v>197.70000000000002</v>
      </c>
      <c r="I172" s="55">
        <f t="shared" si="76"/>
        <v>621.20000000000005</v>
      </c>
      <c r="J172" s="6"/>
      <c r="K172" s="22">
        <v>266.39999999999998</v>
      </c>
      <c r="L172" s="6">
        <v>104.2</v>
      </c>
      <c r="M172" s="43">
        <f t="shared" si="68"/>
        <v>6.1147192716236711</v>
      </c>
      <c r="N172" s="43">
        <f t="shared" si="69"/>
        <v>169.08528072837629</v>
      </c>
      <c r="O172" s="6">
        <v>175.2</v>
      </c>
      <c r="P172" s="2">
        <f t="shared" si="77"/>
        <v>545.79999999999995</v>
      </c>
      <c r="R172" s="13">
        <f t="shared" si="74"/>
        <v>587.70000000000005</v>
      </c>
      <c r="S172" s="26">
        <f t="shared" si="70"/>
        <v>206.4</v>
      </c>
      <c r="T172" s="26">
        <f t="shared" si="71"/>
        <v>13.014719271623672</v>
      </c>
      <c r="U172" s="26">
        <f t="shared" si="72"/>
        <v>359.8852807283763</v>
      </c>
      <c r="V172" s="14">
        <f t="shared" si="66"/>
        <v>372.9</v>
      </c>
      <c r="W172" s="18">
        <f t="shared" si="75"/>
        <v>1167</v>
      </c>
    </row>
    <row r="173" spans="1:23" ht="12.75" customHeight="1">
      <c r="A173" t="str">
        <f t="shared" si="67"/>
        <v>2005</v>
      </c>
      <c r="B173" s="47" t="s">
        <v>194</v>
      </c>
      <c r="C173" s="48">
        <v>107</v>
      </c>
      <c r="D173" s="62">
        <v>325.10000000000002</v>
      </c>
      <c r="E173" s="63">
        <v>98.3</v>
      </c>
      <c r="F173" s="55">
        <v>6.9</v>
      </c>
      <c r="G173" s="54">
        <v>210.6</v>
      </c>
      <c r="H173" s="54">
        <f t="shared" si="73"/>
        <v>217.5</v>
      </c>
      <c r="I173" s="55">
        <f t="shared" si="76"/>
        <v>640.90000000000009</v>
      </c>
      <c r="J173" s="5"/>
      <c r="K173" s="21">
        <v>305.10000000000002</v>
      </c>
      <c r="L173" s="5">
        <v>107.1</v>
      </c>
      <c r="M173" s="43">
        <f t="shared" si="68"/>
        <v>6.2940689655172424</v>
      </c>
      <c r="N173" s="43">
        <f t="shared" si="69"/>
        <v>192.10593103448278</v>
      </c>
      <c r="O173" s="5">
        <v>198.4</v>
      </c>
      <c r="P173" s="2">
        <f t="shared" si="77"/>
        <v>610.6</v>
      </c>
      <c r="R173" s="13">
        <f t="shared" si="74"/>
        <v>630.20000000000005</v>
      </c>
      <c r="S173" s="26">
        <f t="shared" si="70"/>
        <v>205.39999999999998</v>
      </c>
      <c r="T173" s="26">
        <f t="shared" si="71"/>
        <v>13.194068965517243</v>
      </c>
      <c r="U173" s="26">
        <f t="shared" si="72"/>
        <v>402.70593103448277</v>
      </c>
      <c r="V173" s="14">
        <f t="shared" si="66"/>
        <v>415.9</v>
      </c>
      <c r="W173" s="18">
        <f t="shared" si="75"/>
        <v>1251.5</v>
      </c>
    </row>
    <row r="174" spans="1:23" ht="12.75" customHeight="1">
      <c r="A174" t="str">
        <f t="shared" si="67"/>
        <v>2005</v>
      </c>
      <c r="B174" s="47" t="s">
        <v>195</v>
      </c>
      <c r="C174" s="48">
        <v>106</v>
      </c>
      <c r="D174" s="62">
        <v>368.5</v>
      </c>
      <c r="E174" s="63">
        <v>98.2</v>
      </c>
      <c r="F174" s="55">
        <v>6.5</v>
      </c>
      <c r="G174" s="54">
        <v>234.5</v>
      </c>
      <c r="H174" s="54">
        <f t="shared" si="73"/>
        <v>241</v>
      </c>
      <c r="I174" s="55">
        <f t="shared" si="76"/>
        <v>707.7</v>
      </c>
      <c r="J174" s="6"/>
      <c r="K174" s="22">
        <v>299.2</v>
      </c>
      <c r="L174" s="6">
        <v>103.4</v>
      </c>
      <c r="M174" s="43">
        <f t="shared" si="68"/>
        <v>5.3483402489626561</v>
      </c>
      <c r="N174" s="43">
        <f t="shared" si="69"/>
        <v>192.95165975103734</v>
      </c>
      <c r="O174" s="6">
        <v>198.3</v>
      </c>
      <c r="P174" s="2">
        <f t="shared" si="77"/>
        <v>600.90000000000009</v>
      </c>
      <c r="R174" s="13">
        <f t="shared" si="74"/>
        <v>667.7</v>
      </c>
      <c r="S174" s="26">
        <f t="shared" si="70"/>
        <v>201.60000000000002</v>
      </c>
      <c r="T174" s="26">
        <f t="shared" si="71"/>
        <v>11.848340248962657</v>
      </c>
      <c r="U174" s="26">
        <f t="shared" si="72"/>
        <v>427.45165975103737</v>
      </c>
      <c r="V174" s="14">
        <f t="shared" si="66"/>
        <v>439.3</v>
      </c>
      <c r="W174" s="18">
        <f t="shared" si="75"/>
        <v>1308.6000000000001</v>
      </c>
    </row>
    <row r="175" spans="1:23" ht="12.75" customHeight="1">
      <c r="A175" t="str">
        <f t="shared" si="67"/>
        <v>2005</v>
      </c>
      <c r="B175" s="47" t="s">
        <v>196</v>
      </c>
      <c r="C175" s="48">
        <v>105</v>
      </c>
      <c r="D175" s="62">
        <v>350.8</v>
      </c>
      <c r="E175" s="63">
        <v>93</v>
      </c>
      <c r="F175" s="55">
        <v>6.2</v>
      </c>
      <c r="G175" s="54">
        <v>213.6</v>
      </c>
      <c r="H175" s="54">
        <f t="shared" si="73"/>
        <v>219.79999999999998</v>
      </c>
      <c r="I175" s="55">
        <f t="shared" si="76"/>
        <v>663.6</v>
      </c>
      <c r="J175" s="5"/>
      <c r="K175" s="21">
        <v>313.5</v>
      </c>
      <c r="L175" s="5">
        <v>97</v>
      </c>
      <c r="M175" s="43">
        <f t="shared" si="68"/>
        <v>5.6358507734303922</v>
      </c>
      <c r="N175" s="43">
        <f t="shared" si="69"/>
        <v>194.16414922656963</v>
      </c>
      <c r="O175" s="5">
        <v>199.8</v>
      </c>
      <c r="P175" s="2">
        <f t="shared" si="77"/>
        <v>610.29999999999995</v>
      </c>
      <c r="R175" s="13">
        <f t="shared" si="74"/>
        <v>664.3</v>
      </c>
      <c r="S175" s="26">
        <f t="shared" si="70"/>
        <v>190</v>
      </c>
      <c r="T175" s="26">
        <f t="shared" si="71"/>
        <v>11.835850773430392</v>
      </c>
      <c r="U175" s="26">
        <f t="shared" si="72"/>
        <v>407.76414922656966</v>
      </c>
      <c r="V175" s="14">
        <f t="shared" si="66"/>
        <v>419.6</v>
      </c>
      <c r="W175" s="18">
        <f t="shared" si="75"/>
        <v>1273.9000000000001</v>
      </c>
    </row>
    <row r="176" spans="1:23" ht="12.75" customHeight="1">
      <c r="A176" t="str">
        <f t="shared" si="67"/>
        <v>2005</v>
      </c>
      <c r="B176" s="47" t="s">
        <v>197</v>
      </c>
      <c r="C176" s="48">
        <v>104</v>
      </c>
      <c r="D176" s="62">
        <v>343</v>
      </c>
      <c r="E176" s="63">
        <v>95.1</v>
      </c>
      <c r="F176" s="55">
        <v>6.6</v>
      </c>
      <c r="G176" s="54">
        <v>206.8</v>
      </c>
      <c r="H176" s="54">
        <f t="shared" si="73"/>
        <v>213.4</v>
      </c>
      <c r="I176" s="55">
        <f t="shared" si="76"/>
        <v>651.5</v>
      </c>
      <c r="J176" s="6"/>
      <c r="K176" s="22">
        <v>306.10000000000002</v>
      </c>
      <c r="L176" s="6">
        <v>110.8</v>
      </c>
      <c r="M176" s="43">
        <f t="shared" si="68"/>
        <v>6.1391752577319583</v>
      </c>
      <c r="N176" s="43">
        <f t="shared" si="69"/>
        <v>192.36082474226805</v>
      </c>
      <c r="O176" s="6">
        <v>198.5</v>
      </c>
      <c r="P176" s="2">
        <f t="shared" si="77"/>
        <v>615.40000000000009</v>
      </c>
      <c r="R176" s="13">
        <f t="shared" si="74"/>
        <v>649.1</v>
      </c>
      <c r="S176" s="26">
        <f t="shared" si="70"/>
        <v>205.89999999999998</v>
      </c>
      <c r="T176" s="26">
        <f t="shared" si="71"/>
        <v>12.739175257731958</v>
      </c>
      <c r="U176" s="26">
        <f t="shared" si="72"/>
        <v>399.16082474226806</v>
      </c>
      <c r="V176" s="14">
        <f t="shared" si="66"/>
        <v>411.9</v>
      </c>
      <c r="W176" s="18">
        <f t="shared" si="75"/>
        <v>1266.9000000000001</v>
      </c>
    </row>
    <row r="177" spans="1:23" ht="12.75" customHeight="1">
      <c r="A177" t="str">
        <f t="shared" si="67"/>
        <v>2005</v>
      </c>
      <c r="B177" s="47" t="s">
        <v>198</v>
      </c>
      <c r="C177" s="48">
        <v>103</v>
      </c>
      <c r="D177" s="62">
        <v>352.4</v>
      </c>
      <c r="E177" s="63">
        <v>97.5</v>
      </c>
      <c r="F177" s="55">
        <v>4.3</v>
      </c>
      <c r="G177" s="54">
        <v>194.1</v>
      </c>
      <c r="H177" s="54">
        <f t="shared" si="73"/>
        <v>198.4</v>
      </c>
      <c r="I177" s="55">
        <f t="shared" si="76"/>
        <v>648.29999999999995</v>
      </c>
      <c r="J177" s="5"/>
      <c r="K177" s="21">
        <v>289.5</v>
      </c>
      <c r="L177" s="5">
        <v>106.9</v>
      </c>
      <c r="M177" s="43">
        <f t="shared" si="68"/>
        <v>3.8340221774193548</v>
      </c>
      <c r="N177" s="43">
        <f t="shared" si="69"/>
        <v>173.06597782258063</v>
      </c>
      <c r="O177" s="5">
        <v>176.9</v>
      </c>
      <c r="P177" s="2">
        <f t="shared" si="77"/>
        <v>573.29999999999995</v>
      </c>
      <c r="R177" s="13">
        <f t="shared" si="74"/>
        <v>641.9</v>
      </c>
      <c r="S177" s="26">
        <f t="shared" si="70"/>
        <v>204.4</v>
      </c>
      <c r="T177" s="26">
        <f t="shared" si="71"/>
        <v>8.1340221774193537</v>
      </c>
      <c r="U177" s="26">
        <f t="shared" si="72"/>
        <v>367.16597782258066</v>
      </c>
      <c r="V177" s="14">
        <f t="shared" si="66"/>
        <v>375.3</v>
      </c>
      <c r="W177" s="18">
        <f t="shared" si="75"/>
        <v>1221.5999999999999</v>
      </c>
    </row>
    <row r="178" spans="1:23" ht="12.75" customHeight="1">
      <c r="A178" t="str">
        <f t="shared" si="67"/>
        <v>2005</v>
      </c>
      <c r="B178" s="47" t="s">
        <v>199</v>
      </c>
      <c r="C178" s="48">
        <v>102</v>
      </c>
      <c r="D178" s="62">
        <v>334.8</v>
      </c>
      <c r="E178" s="63">
        <v>96.7</v>
      </c>
      <c r="F178" s="55">
        <v>5.8</v>
      </c>
      <c r="G178" s="54">
        <v>196.8</v>
      </c>
      <c r="H178" s="54">
        <f t="shared" si="73"/>
        <v>202.60000000000002</v>
      </c>
      <c r="I178" s="55">
        <f t="shared" si="76"/>
        <v>634.1</v>
      </c>
      <c r="J178" s="6"/>
      <c r="K178" s="22">
        <v>294.3</v>
      </c>
      <c r="L178" s="6">
        <v>101.4</v>
      </c>
      <c r="M178" s="43">
        <f t="shared" si="68"/>
        <v>5.1816386969397827</v>
      </c>
      <c r="N178" s="43">
        <f t="shared" si="69"/>
        <v>175.81836130306021</v>
      </c>
      <c r="O178" s="6">
        <v>181</v>
      </c>
      <c r="P178" s="2">
        <f t="shared" si="77"/>
        <v>576.70000000000005</v>
      </c>
      <c r="R178" s="13">
        <f t="shared" si="74"/>
        <v>629.1</v>
      </c>
      <c r="S178" s="26">
        <f t="shared" si="70"/>
        <v>198.10000000000002</v>
      </c>
      <c r="T178" s="26">
        <f t="shared" si="71"/>
        <v>10.981638696939783</v>
      </c>
      <c r="U178" s="26">
        <f t="shared" si="72"/>
        <v>372.61836130306023</v>
      </c>
      <c r="V178" s="14">
        <f t="shared" si="66"/>
        <v>383.6</v>
      </c>
      <c r="W178" s="18">
        <f t="shared" si="75"/>
        <v>1210.8000000000002</v>
      </c>
    </row>
    <row r="179" spans="1:23" ht="12.75" customHeight="1">
      <c r="A179" t="str">
        <f t="shared" si="67"/>
        <v>2005</v>
      </c>
      <c r="B179" s="47" t="s">
        <v>200</v>
      </c>
      <c r="C179" s="48">
        <v>101</v>
      </c>
      <c r="D179" s="62">
        <v>313</v>
      </c>
      <c r="E179" s="63">
        <v>105.2</v>
      </c>
      <c r="F179" s="55">
        <v>6.4</v>
      </c>
      <c r="G179" s="54">
        <v>185.9</v>
      </c>
      <c r="H179" s="54">
        <f t="shared" si="73"/>
        <v>192.3</v>
      </c>
      <c r="I179" s="55">
        <f t="shared" si="76"/>
        <v>610.5</v>
      </c>
      <c r="J179" s="5"/>
      <c r="K179" s="21">
        <v>288</v>
      </c>
      <c r="L179" s="5">
        <v>106</v>
      </c>
      <c r="M179" s="43">
        <f t="shared" si="68"/>
        <v>5.6844513780551216</v>
      </c>
      <c r="N179" s="43">
        <f t="shared" si="69"/>
        <v>165.1155486219449</v>
      </c>
      <c r="O179" s="5">
        <v>170.8</v>
      </c>
      <c r="P179" s="2">
        <f t="shared" si="77"/>
        <v>564.79999999999995</v>
      </c>
      <c r="R179" s="13">
        <f t="shared" si="74"/>
        <v>601</v>
      </c>
      <c r="S179" s="26">
        <f t="shared" si="70"/>
        <v>211.2</v>
      </c>
      <c r="T179" s="26">
        <f t="shared" si="71"/>
        <v>12.084451378055121</v>
      </c>
      <c r="U179" s="26">
        <f t="shared" si="72"/>
        <v>351.0155486219449</v>
      </c>
      <c r="V179" s="14">
        <f t="shared" si="66"/>
        <v>363.1</v>
      </c>
      <c r="W179" s="18">
        <f t="shared" si="75"/>
        <v>1175.3000000000002</v>
      </c>
    </row>
    <row r="180" spans="1:23" ht="12.75" customHeight="1">
      <c r="A180" t="str">
        <f t="shared" si="67"/>
        <v>2005</v>
      </c>
      <c r="B180" s="47" t="s">
        <v>201</v>
      </c>
      <c r="C180" s="48">
        <v>100</v>
      </c>
      <c r="D180" s="62">
        <v>329.1</v>
      </c>
      <c r="E180" s="63">
        <v>107</v>
      </c>
      <c r="F180" s="55">
        <v>7</v>
      </c>
      <c r="G180" s="54">
        <v>193.8</v>
      </c>
      <c r="H180" s="54">
        <f t="shared" si="73"/>
        <v>200.8</v>
      </c>
      <c r="I180" s="55">
        <f t="shared" si="76"/>
        <v>636.90000000000009</v>
      </c>
      <c r="J180" s="6"/>
      <c r="K180" s="22">
        <v>270.89999999999998</v>
      </c>
      <c r="L180" s="6">
        <v>107.6</v>
      </c>
      <c r="M180" s="43">
        <f t="shared" si="68"/>
        <v>5.5776892430278879</v>
      </c>
      <c r="N180" s="43">
        <f t="shared" si="69"/>
        <v>154.42231075697211</v>
      </c>
      <c r="O180" s="6">
        <v>160</v>
      </c>
      <c r="P180" s="2">
        <f t="shared" si="77"/>
        <v>538.5</v>
      </c>
      <c r="R180" s="13">
        <f t="shared" si="74"/>
        <v>600</v>
      </c>
      <c r="S180" s="26">
        <f t="shared" si="70"/>
        <v>214.6</v>
      </c>
      <c r="T180" s="26">
        <f t="shared" si="71"/>
        <v>12.577689243027887</v>
      </c>
      <c r="U180" s="26">
        <f t="shared" si="72"/>
        <v>348.22231075697209</v>
      </c>
      <c r="V180" s="14">
        <f t="shared" ref="V180:V243" si="78">H180+O180</f>
        <v>360.8</v>
      </c>
      <c r="W180" s="18">
        <f t="shared" si="75"/>
        <v>1175.4000000000001</v>
      </c>
    </row>
    <row r="181" spans="1:23" ht="12.75" customHeight="1">
      <c r="A181" t="str">
        <f t="shared" si="67"/>
        <v>2005</v>
      </c>
      <c r="B181" s="47" t="s">
        <v>202</v>
      </c>
      <c r="C181" s="48">
        <v>99</v>
      </c>
      <c r="D181" s="62">
        <v>255.4</v>
      </c>
      <c r="E181" s="63">
        <v>107.5</v>
      </c>
      <c r="F181" s="55">
        <v>6.8</v>
      </c>
      <c r="G181" s="54">
        <v>155.4</v>
      </c>
      <c r="H181" s="54">
        <f t="shared" si="73"/>
        <v>162.20000000000002</v>
      </c>
      <c r="I181" s="55">
        <f t="shared" si="76"/>
        <v>525.1</v>
      </c>
      <c r="J181" s="5"/>
      <c r="K181" s="21">
        <v>210.1</v>
      </c>
      <c r="L181" s="5">
        <v>104.5</v>
      </c>
      <c r="M181" s="43">
        <f t="shared" si="68"/>
        <v>6.3472256473489512</v>
      </c>
      <c r="N181" s="43">
        <f t="shared" si="69"/>
        <v>145.05277435265103</v>
      </c>
      <c r="O181" s="5">
        <v>151.4</v>
      </c>
      <c r="P181" s="2">
        <f t="shared" si="77"/>
        <v>466</v>
      </c>
      <c r="R181" s="13">
        <f t="shared" si="74"/>
        <v>465.5</v>
      </c>
      <c r="S181" s="26">
        <f t="shared" si="70"/>
        <v>212</v>
      </c>
      <c r="T181" s="26">
        <f t="shared" si="71"/>
        <v>13.14722564734895</v>
      </c>
      <c r="U181" s="26">
        <f t="shared" si="72"/>
        <v>300.45277435265103</v>
      </c>
      <c r="V181" s="14">
        <f t="shared" si="78"/>
        <v>313.60000000000002</v>
      </c>
      <c r="W181" s="18">
        <f t="shared" si="75"/>
        <v>991.1</v>
      </c>
    </row>
    <row r="182" spans="1:23" ht="12.75" customHeight="1">
      <c r="A182" t="str">
        <f t="shared" si="67"/>
        <v>2005</v>
      </c>
      <c r="B182" s="47" t="s">
        <v>203</v>
      </c>
      <c r="C182" s="48">
        <v>98</v>
      </c>
      <c r="D182" s="62">
        <v>289.39999999999998</v>
      </c>
      <c r="E182" s="63">
        <v>87.3</v>
      </c>
      <c r="F182" s="55">
        <v>4.5999999999999996</v>
      </c>
      <c r="G182" s="54">
        <v>173.1</v>
      </c>
      <c r="H182" s="54">
        <f t="shared" si="73"/>
        <v>177.7</v>
      </c>
      <c r="I182" s="55">
        <f t="shared" si="76"/>
        <v>554.4</v>
      </c>
      <c r="J182" s="6"/>
      <c r="K182" s="22">
        <v>250.2</v>
      </c>
      <c r="L182" s="6">
        <v>90.9</v>
      </c>
      <c r="M182" s="43">
        <f t="shared" si="68"/>
        <v>4.0589758019133368</v>
      </c>
      <c r="N182" s="43">
        <f t="shared" si="69"/>
        <v>152.74102419808668</v>
      </c>
      <c r="O182" s="6">
        <v>156.80000000000001</v>
      </c>
      <c r="P182" s="2">
        <f t="shared" si="77"/>
        <v>497.90000000000003</v>
      </c>
      <c r="R182" s="13">
        <f t="shared" si="74"/>
        <v>539.59999999999991</v>
      </c>
      <c r="S182" s="26">
        <f t="shared" si="70"/>
        <v>178.2</v>
      </c>
      <c r="T182" s="26">
        <f t="shared" si="71"/>
        <v>8.6589758019133356</v>
      </c>
      <c r="U182" s="26">
        <f t="shared" si="72"/>
        <v>325.84102419808664</v>
      </c>
      <c r="V182" s="14">
        <f t="shared" si="78"/>
        <v>334.5</v>
      </c>
      <c r="W182" s="18">
        <f t="shared" si="75"/>
        <v>1052.3</v>
      </c>
    </row>
    <row r="183" spans="1:23" ht="12.75" customHeight="1">
      <c r="A183" t="str">
        <f t="shared" si="67"/>
        <v>2005</v>
      </c>
      <c r="B183" s="47" t="s">
        <v>204</v>
      </c>
      <c r="C183" s="48">
        <v>97</v>
      </c>
      <c r="D183" s="62">
        <v>298.39999999999998</v>
      </c>
      <c r="E183" s="63">
        <v>83.3</v>
      </c>
      <c r="F183" s="55">
        <v>6.7</v>
      </c>
      <c r="G183" s="54">
        <v>201.8</v>
      </c>
      <c r="H183" s="54">
        <f t="shared" si="73"/>
        <v>208.5</v>
      </c>
      <c r="I183" s="55">
        <f t="shared" si="76"/>
        <v>590.20000000000005</v>
      </c>
      <c r="J183" s="5"/>
      <c r="K183" s="21">
        <v>252.8</v>
      </c>
      <c r="L183" s="5">
        <v>81.599999999999994</v>
      </c>
      <c r="M183" s="43">
        <f t="shared" si="68"/>
        <v>5.6299280575539568</v>
      </c>
      <c r="N183" s="43">
        <f t="shared" si="69"/>
        <v>169.57007194244602</v>
      </c>
      <c r="O183" s="5">
        <v>175.2</v>
      </c>
      <c r="P183" s="2">
        <f t="shared" si="77"/>
        <v>509.59999999999997</v>
      </c>
      <c r="R183" s="13">
        <f t="shared" si="74"/>
        <v>551.20000000000005</v>
      </c>
      <c r="S183" s="26">
        <f t="shared" si="70"/>
        <v>164.89999999999998</v>
      </c>
      <c r="T183" s="26">
        <f t="shared" si="71"/>
        <v>12.329928057553957</v>
      </c>
      <c r="U183" s="26">
        <f t="shared" si="72"/>
        <v>371.37007194244603</v>
      </c>
      <c r="V183" s="14">
        <f t="shared" si="78"/>
        <v>383.7</v>
      </c>
      <c r="W183" s="18">
        <f t="shared" si="75"/>
        <v>1099.8</v>
      </c>
    </row>
    <row r="184" spans="1:23" ht="12.75" customHeight="1">
      <c r="A184" t="str">
        <f t="shared" si="67"/>
        <v>2004</v>
      </c>
      <c r="B184" s="47" t="s">
        <v>205</v>
      </c>
      <c r="C184" s="48">
        <v>96</v>
      </c>
      <c r="D184" s="62">
        <v>277.10000000000002</v>
      </c>
      <c r="E184" s="63">
        <v>88.7</v>
      </c>
      <c r="F184" s="55">
        <v>6.2</v>
      </c>
      <c r="G184" s="54">
        <v>179.7</v>
      </c>
      <c r="H184" s="54">
        <f t="shared" si="73"/>
        <v>185.89999999999998</v>
      </c>
      <c r="I184" s="55">
        <f t="shared" si="76"/>
        <v>551.70000000000005</v>
      </c>
      <c r="J184" s="6"/>
      <c r="K184" s="22">
        <v>269.5</v>
      </c>
      <c r="L184" s="6">
        <v>93.4</v>
      </c>
      <c r="M184" s="43">
        <f t="shared" si="68"/>
        <v>6.2867132867132884</v>
      </c>
      <c r="N184" s="43">
        <f t="shared" si="69"/>
        <v>182.21328671328672</v>
      </c>
      <c r="O184" s="6">
        <v>188.5</v>
      </c>
      <c r="P184" s="2">
        <f t="shared" si="77"/>
        <v>551.4</v>
      </c>
      <c r="R184" s="13">
        <f t="shared" si="74"/>
        <v>546.6</v>
      </c>
      <c r="S184" s="26">
        <f t="shared" si="70"/>
        <v>182.10000000000002</v>
      </c>
      <c r="T184" s="26">
        <f t="shared" si="71"/>
        <v>12.48671328671329</v>
      </c>
      <c r="U184" s="26">
        <f t="shared" si="72"/>
        <v>361.91328671328671</v>
      </c>
      <c r="V184" s="14">
        <f t="shared" si="78"/>
        <v>374.4</v>
      </c>
      <c r="W184" s="18">
        <f t="shared" si="75"/>
        <v>1103.0999999999999</v>
      </c>
    </row>
    <row r="185" spans="1:23" ht="12.75" customHeight="1">
      <c r="A185" t="str">
        <f t="shared" si="67"/>
        <v>2004</v>
      </c>
      <c r="B185" s="47" t="s">
        <v>206</v>
      </c>
      <c r="C185" s="48">
        <v>95</v>
      </c>
      <c r="D185" s="62">
        <v>335.9</v>
      </c>
      <c r="E185" s="63">
        <v>90.3</v>
      </c>
      <c r="F185" s="55">
        <v>4.2</v>
      </c>
      <c r="G185" s="54">
        <v>200.1</v>
      </c>
      <c r="H185" s="54">
        <f t="shared" si="73"/>
        <v>204.29999999999998</v>
      </c>
      <c r="I185" s="55">
        <f t="shared" si="76"/>
        <v>630.5</v>
      </c>
      <c r="J185" s="5"/>
      <c r="K185" s="21">
        <v>295.7</v>
      </c>
      <c r="L185" s="5">
        <v>99.4</v>
      </c>
      <c r="M185" s="43">
        <f t="shared" si="68"/>
        <v>3.8546255506607938</v>
      </c>
      <c r="N185" s="43">
        <f t="shared" si="69"/>
        <v>183.64537444933922</v>
      </c>
      <c r="O185" s="5">
        <v>187.5</v>
      </c>
      <c r="P185" s="2">
        <f t="shared" si="77"/>
        <v>582.6</v>
      </c>
      <c r="R185" s="13">
        <f t="shared" si="74"/>
        <v>631.59999999999991</v>
      </c>
      <c r="S185" s="26">
        <f t="shared" si="70"/>
        <v>189.7</v>
      </c>
      <c r="T185" s="26">
        <f t="shared" si="71"/>
        <v>8.0546255506607949</v>
      </c>
      <c r="U185" s="26">
        <f t="shared" si="72"/>
        <v>383.74537444933924</v>
      </c>
      <c r="V185" s="14">
        <f t="shared" si="78"/>
        <v>391.79999999999995</v>
      </c>
      <c r="W185" s="18">
        <f t="shared" si="75"/>
        <v>1213.0999999999999</v>
      </c>
    </row>
    <row r="186" spans="1:23" ht="12.75" customHeight="1">
      <c r="A186" t="str">
        <f t="shared" si="67"/>
        <v>2004</v>
      </c>
      <c r="B186" s="47" t="s">
        <v>207</v>
      </c>
      <c r="C186" s="48">
        <v>94</v>
      </c>
      <c r="D186" s="62">
        <v>347.4</v>
      </c>
      <c r="E186" s="63">
        <v>91.5</v>
      </c>
      <c r="F186" s="55">
        <v>5.4</v>
      </c>
      <c r="G186" s="54">
        <v>198.7</v>
      </c>
      <c r="H186" s="54">
        <f t="shared" si="73"/>
        <v>204.1</v>
      </c>
      <c r="I186" s="55">
        <f t="shared" si="76"/>
        <v>643</v>
      </c>
      <c r="J186" s="6"/>
      <c r="K186" s="22">
        <v>288.60000000000002</v>
      </c>
      <c r="L186" s="6">
        <v>85.8</v>
      </c>
      <c r="M186" s="43">
        <f t="shared" si="68"/>
        <v>4.8496815286624209</v>
      </c>
      <c r="N186" s="43">
        <f t="shared" si="69"/>
        <v>178.4503184713376</v>
      </c>
      <c r="O186" s="6">
        <v>183.3</v>
      </c>
      <c r="P186" s="2">
        <f t="shared" si="77"/>
        <v>557.70000000000005</v>
      </c>
      <c r="R186" s="13">
        <f t="shared" si="74"/>
        <v>636</v>
      </c>
      <c r="S186" s="26">
        <f t="shared" si="70"/>
        <v>177.3</v>
      </c>
      <c r="T186" s="26">
        <f t="shared" si="71"/>
        <v>10.249681528662421</v>
      </c>
      <c r="U186" s="26">
        <f t="shared" si="72"/>
        <v>377.15031847133758</v>
      </c>
      <c r="V186" s="14">
        <f t="shared" si="78"/>
        <v>387.4</v>
      </c>
      <c r="W186" s="18">
        <f t="shared" si="75"/>
        <v>1200.6999999999998</v>
      </c>
    </row>
    <row r="187" spans="1:23" ht="12.75" customHeight="1">
      <c r="A187" t="str">
        <f t="shared" si="67"/>
        <v>2004</v>
      </c>
      <c r="B187" s="47" t="s">
        <v>208</v>
      </c>
      <c r="C187" s="48">
        <v>93</v>
      </c>
      <c r="D187" s="62">
        <v>318.7</v>
      </c>
      <c r="E187" s="63">
        <v>76.099999999999994</v>
      </c>
      <c r="F187" s="55">
        <v>5.6</v>
      </c>
      <c r="G187" s="54">
        <v>192.3</v>
      </c>
      <c r="H187" s="54">
        <f t="shared" si="73"/>
        <v>197.9</v>
      </c>
      <c r="I187" s="55">
        <f t="shared" si="76"/>
        <v>592.69999999999993</v>
      </c>
      <c r="J187" s="5"/>
      <c r="K187" s="21">
        <v>255.6</v>
      </c>
      <c r="L187" s="5">
        <v>76.2</v>
      </c>
      <c r="M187" s="43">
        <f t="shared" si="68"/>
        <v>4.601111672561899</v>
      </c>
      <c r="N187" s="43">
        <f t="shared" si="69"/>
        <v>157.9988883274381</v>
      </c>
      <c r="O187" s="5">
        <v>162.6</v>
      </c>
      <c r="P187" s="2">
        <f t="shared" si="77"/>
        <v>494.4</v>
      </c>
      <c r="R187" s="13">
        <f t="shared" si="74"/>
        <v>574.29999999999995</v>
      </c>
      <c r="S187" s="26">
        <f t="shared" si="70"/>
        <v>152.30000000000001</v>
      </c>
      <c r="T187" s="26">
        <f t="shared" si="71"/>
        <v>10.201111672561899</v>
      </c>
      <c r="U187" s="26">
        <f t="shared" si="72"/>
        <v>350.29888832743814</v>
      </c>
      <c r="V187" s="14">
        <f t="shared" si="78"/>
        <v>360.5</v>
      </c>
      <c r="W187" s="18">
        <f t="shared" si="75"/>
        <v>1087.0999999999999</v>
      </c>
    </row>
    <row r="188" spans="1:23" ht="12.75" customHeight="1">
      <c r="A188" t="str">
        <f t="shared" si="67"/>
        <v>2004</v>
      </c>
      <c r="B188" s="47" t="s">
        <v>209</v>
      </c>
      <c r="C188" s="48">
        <v>92</v>
      </c>
      <c r="D188" s="62">
        <v>339.4</v>
      </c>
      <c r="E188" s="63">
        <v>86.7</v>
      </c>
      <c r="F188" s="55">
        <v>4.7</v>
      </c>
      <c r="G188" s="54">
        <v>196.6</v>
      </c>
      <c r="H188" s="54">
        <f t="shared" si="73"/>
        <v>201.29999999999998</v>
      </c>
      <c r="I188" s="55">
        <f t="shared" si="76"/>
        <v>627.4</v>
      </c>
      <c r="J188" s="6"/>
      <c r="K188" s="22">
        <v>274.89999999999998</v>
      </c>
      <c r="L188" s="6">
        <v>79.3</v>
      </c>
      <c r="M188" s="43">
        <f t="shared" si="68"/>
        <v>3.8921510183805266</v>
      </c>
      <c r="N188" s="43">
        <f t="shared" si="69"/>
        <v>162.80784898161946</v>
      </c>
      <c r="O188" s="6">
        <v>166.7</v>
      </c>
      <c r="P188" s="2">
        <f t="shared" si="77"/>
        <v>520.9</v>
      </c>
      <c r="R188" s="13">
        <f t="shared" si="74"/>
        <v>614.29999999999995</v>
      </c>
      <c r="S188" s="26">
        <f t="shared" si="70"/>
        <v>166</v>
      </c>
      <c r="T188" s="26">
        <f t="shared" si="71"/>
        <v>8.5921510183805268</v>
      </c>
      <c r="U188" s="26">
        <f t="shared" si="72"/>
        <v>359.40784898161945</v>
      </c>
      <c r="V188" s="14">
        <f t="shared" si="78"/>
        <v>368</v>
      </c>
      <c r="W188" s="18">
        <f t="shared" si="75"/>
        <v>1148.3</v>
      </c>
    </row>
    <row r="189" spans="1:23" ht="12.75" customHeight="1">
      <c r="A189" t="str">
        <f t="shared" si="67"/>
        <v>2004</v>
      </c>
      <c r="B189" s="47" t="s">
        <v>210</v>
      </c>
      <c r="C189" s="48">
        <v>91</v>
      </c>
      <c r="D189" s="62">
        <v>361.6</v>
      </c>
      <c r="E189" s="63">
        <v>95.9</v>
      </c>
      <c r="F189" s="55">
        <v>4.3</v>
      </c>
      <c r="G189" s="54">
        <v>214.6</v>
      </c>
      <c r="H189" s="54">
        <f t="shared" si="73"/>
        <v>218.9</v>
      </c>
      <c r="I189" s="55">
        <f t="shared" si="76"/>
        <v>676.4</v>
      </c>
      <c r="J189" s="5"/>
      <c r="K189" s="21">
        <v>281.8</v>
      </c>
      <c r="L189" s="5">
        <v>82.4</v>
      </c>
      <c r="M189" s="43">
        <f t="shared" si="68"/>
        <v>3.2490634993147554</v>
      </c>
      <c r="N189" s="43">
        <f t="shared" si="69"/>
        <v>162.15093650068525</v>
      </c>
      <c r="O189" s="5">
        <v>165.4</v>
      </c>
      <c r="P189" s="2">
        <f t="shared" si="77"/>
        <v>529.6</v>
      </c>
      <c r="R189" s="13">
        <f t="shared" si="74"/>
        <v>643.40000000000009</v>
      </c>
      <c r="S189" s="26">
        <f t="shared" si="70"/>
        <v>178.3</v>
      </c>
      <c r="T189" s="26">
        <f t="shared" si="71"/>
        <v>7.5490634993147552</v>
      </c>
      <c r="U189" s="26">
        <f t="shared" si="72"/>
        <v>376.75093650068527</v>
      </c>
      <c r="V189" s="14">
        <f t="shared" si="78"/>
        <v>384.3</v>
      </c>
      <c r="W189" s="18">
        <f t="shared" si="75"/>
        <v>1206</v>
      </c>
    </row>
    <row r="190" spans="1:23" ht="12.75" customHeight="1">
      <c r="A190" t="str">
        <f t="shared" si="67"/>
        <v>2004</v>
      </c>
      <c r="B190" s="47" t="s">
        <v>211</v>
      </c>
      <c r="C190" s="48">
        <v>90</v>
      </c>
      <c r="D190" s="62">
        <v>340.6</v>
      </c>
      <c r="E190" s="63">
        <v>89.7</v>
      </c>
      <c r="F190" s="55">
        <v>6.4</v>
      </c>
      <c r="G190" s="54">
        <v>175.3</v>
      </c>
      <c r="H190" s="54">
        <f t="shared" si="73"/>
        <v>181.70000000000002</v>
      </c>
      <c r="I190" s="55">
        <f t="shared" si="76"/>
        <v>612</v>
      </c>
      <c r="J190" s="6"/>
      <c r="K190" s="22">
        <v>260.8</v>
      </c>
      <c r="L190" s="6">
        <v>82.2</v>
      </c>
      <c r="M190" s="43">
        <f t="shared" si="68"/>
        <v>5.322179416620803</v>
      </c>
      <c r="N190" s="43">
        <f t="shared" si="69"/>
        <v>145.7778205833792</v>
      </c>
      <c r="O190" s="6">
        <v>151.1</v>
      </c>
      <c r="P190" s="2">
        <f t="shared" si="77"/>
        <v>494.1</v>
      </c>
      <c r="R190" s="13">
        <f t="shared" si="74"/>
        <v>601.40000000000009</v>
      </c>
      <c r="S190" s="26">
        <f t="shared" si="70"/>
        <v>171.9</v>
      </c>
      <c r="T190" s="26">
        <f t="shared" si="71"/>
        <v>11.722179416620804</v>
      </c>
      <c r="U190" s="26">
        <f t="shared" si="72"/>
        <v>321.07782058337921</v>
      </c>
      <c r="V190" s="14">
        <f t="shared" si="78"/>
        <v>332.8</v>
      </c>
      <c r="W190" s="18">
        <f t="shared" si="75"/>
        <v>1106.1000000000001</v>
      </c>
    </row>
    <row r="191" spans="1:23" ht="12.75" customHeight="1">
      <c r="A191" t="str">
        <f t="shared" si="67"/>
        <v>2004</v>
      </c>
      <c r="B191" s="47" t="s">
        <v>212</v>
      </c>
      <c r="C191" s="48">
        <v>89</v>
      </c>
      <c r="D191" s="62">
        <v>361.4</v>
      </c>
      <c r="E191" s="63">
        <v>100.9</v>
      </c>
      <c r="F191" s="55">
        <v>5.7</v>
      </c>
      <c r="G191" s="54">
        <v>192.8</v>
      </c>
      <c r="H191" s="54">
        <f t="shared" si="73"/>
        <v>198.5</v>
      </c>
      <c r="I191" s="55">
        <f t="shared" si="76"/>
        <v>660.8</v>
      </c>
      <c r="J191" s="5"/>
      <c r="K191" s="21">
        <v>242.9</v>
      </c>
      <c r="L191" s="5">
        <v>84.5</v>
      </c>
      <c r="M191" s="43">
        <f t="shared" si="68"/>
        <v>4.0373803526448366</v>
      </c>
      <c r="N191" s="43">
        <f t="shared" si="69"/>
        <v>136.56261964735518</v>
      </c>
      <c r="O191" s="5">
        <v>140.6</v>
      </c>
      <c r="P191" s="2">
        <f t="shared" si="77"/>
        <v>468</v>
      </c>
      <c r="R191" s="13">
        <f t="shared" si="74"/>
        <v>604.29999999999995</v>
      </c>
      <c r="S191" s="26">
        <f t="shared" si="70"/>
        <v>185.4</v>
      </c>
      <c r="T191" s="26">
        <f t="shared" si="71"/>
        <v>9.7373803526448377</v>
      </c>
      <c r="U191" s="26">
        <f t="shared" si="72"/>
        <v>329.36261964735519</v>
      </c>
      <c r="V191" s="14">
        <f t="shared" si="78"/>
        <v>339.1</v>
      </c>
      <c r="W191" s="18">
        <f t="shared" si="75"/>
        <v>1128.8</v>
      </c>
    </row>
    <row r="192" spans="1:23" ht="12.75" customHeight="1">
      <c r="A192" t="str">
        <f t="shared" si="67"/>
        <v>2004</v>
      </c>
      <c r="B192" s="47" t="s">
        <v>213</v>
      </c>
      <c r="C192" s="48">
        <v>88</v>
      </c>
      <c r="D192" s="62">
        <v>339.9</v>
      </c>
      <c r="E192" s="63">
        <v>102.5</v>
      </c>
      <c r="F192" s="55">
        <v>5.4</v>
      </c>
      <c r="G192" s="54">
        <v>169</v>
      </c>
      <c r="H192" s="54">
        <f t="shared" si="73"/>
        <v>174.4</v>
      </c>
      <c r="I192" s="55">
        <f t="shared" si="76"/>
        <v>616.79999999999995</v>
      </c>
      <c r="J192" s="6"/>
      <c r="K192" s="22">
        <v>227</v>
      </c>
      <c r="L192" s="6">
        <v>79.8</v>
      </c>
      <c r="M192" s="43">
        <f t="shared" si="68"/>
        <v>4.1552752293577981</v>
      </c>
      <c r="N192" s="43">
        <f t="shared" si="69"/>
        <v>130.04472477064218</v>
      </c>
      <c r="O192" s="6">
        <v>134.19999999999999</v>
      </c>
      <c r="P192" s="2">
        <f t="shared" si="77"/>
        <v>441</v>
      </c>
      <c r="R192" s="13">
        <f t="shared" si="74"/>
        <v>566.9</v>
      </c>
      <c r="S192" s="26">
        <f t="shared" si="70"/>
        <v>182.3</v>
      </c>
      <c r="T192" s="26">
        <f t="shared" si="71"/>
        <v>9.5552752293577985</v>
      </c>
      <c r="U192" s="26">
        <f t="shared" si="72"/>
        <v>299.04472477064218</v>
      </c>
      <c r="V192" s="14">
        <f t="shared" si="78"/>
        <v>308.60000000000002</v>
      </c>
      <c r="W192" s="18">
        <f t="shared" si="75"/>
        <v>1057.8000000000002</v>
      </c>
    </row>
    <row r="193" spans="1:23" ht="12.75" customHeight="1">
      <c r="A193" t="str">
        <f t="shared" si="67"/>
        <v>2004</v>
      </c>
      <c r="B193" s="47" t="s">
        <v>214</v>
      </c>
      <c r="C193" s="48">
        <v>87</v>
      </c>
      <c r="D193" s="62">
        <v>334.5</v>
      </c>
      <c r="E193" s="63">
        <v>115</v>
      </c>
      <c r="F193" s="55">
        <v>6.2</v>
      </c>
      <c r="G193" s="54">
        <v>155.80000000000001</v>
      </c>
      <c r="H193" s="54">
        <f t="shared" si="73"/>
        <v>162</v>
      </c>
      <c r="I193" s="55">
        <f t="shared" si="76"/>
        <v>611.5</v>
      </c>
      <c r="J193" s="5"/>
      <c r="K193" s="21">
        <v>235.5</v>
      </c>
      <c r="L193" s="5">
        <v>94.8</v>
      </c>
      <c r="M193" s="43">
        <f t="shared" si="68"/>
        <v>4.5198765432098762</v>
      </c>
      <c r="N193" s="43">
        <f t="shared" si="69"/>
        <v>113.58012345679013</v>
      </c>
      <c r="O193" s="5">
        <v>118.1</v>
      </c>
      <c r="P193" s="2">
        <f t="shared" si="77"/>
        <v>448.4</v>
      </c>
      <c r="R193" s="13">
        <f t="shared" si="74"/>
        <v>570</v>
      </c>
      <c r="S193" s="26">
        <f t="shared" si="70"/>
        <v>209.8</v>
      </c>
      <c r="T193" s="26">
        <f t="shared" si="71"/>
        <v>10.719876543209876</v>
      </c>
      <c r="U193" s="26">
        <f t="shared" si="72"/>
        <v>269.38012345679016</v>
      </c>
      <c r="V193" s="14">
        <f t="shared" si="78"/>
        <v>280.10000000000002</v>
      </c>
      <c r="W193" s="18">
        <f t="shared" si="75"/>
        <v>1059.9000000000001</v>
      </c>
    </row>
    <row r="194" spans="1:23" ht="12.75" customHeight="1">
      <c r="A194" t="str">
        <f t="shared" si="67"/>
        <v>2004</v>
      </c>
      <c r="B194" s="47" t="s">
        <v>215</v>
      </c>
      <c r="C194" s="48">
        <v>86</v>
      </c>
      <c r="D194" s="62">
        <v>242.9</v>
      </c>
      <c r="E194" s="63">
        <v>95.4</v>
      </c>
      <c r="F194" s="55">
        <v>4.8</v>
      </c>
      <c r="G194" s="54">
        <v>139.30000000000001</v>
      </c>
      <c r="H194" s="54">
        <f t="shared" si="73"/>
        <v>144.10000000000002</v>
      </c>
      <c r="I194" s="55">
        <f t="shared" si="76"/>
        <v>482.40000000000003</v>
      </c>
      <c r="J194" s="6"/>
      <c r="K194" s="22">
        <v>154</v>
      </c>
      <c r="L194" s="6">
        <v>77</v>
      </c>
      <c r="M194" s="43">
        <f t="shared" si="68"/>
        <v>2.7913948646773066</v>
      </c>
      <c r="N194" s="43">
        <f t="shared" si="69"/>
        <v>81.008605135322682</v>
      </c>
      <c r="O194" s="6">
        <v>83.8</v>
      </c>
      <c r="P194" s="2">
        <f t="shared" si="77"/>
        <v>314.8</v>
      </c>
      <c r="R194" s="13">
        <f t="shared" si="74"/>
        <v>396.9</v>
      </c>
      <c r="S194" s="26">
        <f t="shared" si="70"/>
        <v>172.4</v>
      </c>
      <c r="T194" s="26">
        <f t="shared" si="71"/>
        <v>7.5913948646773068</v>
      </c>
      <c r="U194" s="26">
        <f t="shared" si="72"/>
        <v>220.30860513532269</v>
      </c>
      <c r="V194" s="14">
        <f t="shared" si="78"/>
        <v>227.90000000000003</v>
      </c>
      <c r="W194" s="18">
        <f t="shared" si="75"/>
        <v>797.2</v>
      </c>
    </row>
    <row r="195" spans="1:23" ht="12.75" customHeight="1">
      <c r="A195" t="str">
        <f t="shared" si="67"/>
        <v>2004</v>
      </c>
      <c r="B195" s="47" t="s">
        <v>216</v>
      </c>
      <c r="C195" s="48">
        <v>85</v>
      </c>
      <c r="D195" s="62">
        <v>340.9</v>
      </c>
      <c r="E195" s="63">
        <v>97.1</v>
      </c>
      <c r="F195" s="55">
        <v>4.5</v>
      </c>
      <c r="G195" s="54">
        <v>173.6</v>
      </c>
      <c r="H195" s="54">
        <f t="shared" si="73"/>
        <v>178.1</v>
      </c>
      <c r="I195" s="55">
        <f t="shared" si="76"/>
        <v>616.1</v>
      </c>
      <c r="J195" s="5"/>
      <c r="K195" s="21">
        <v>201.7</v>
      </c>
      <c r="L195" s="5">
        <v>73</v>
      </c>
      <c r="M195" s="43">
        <f t="shared" si="68"/>
        <v>2.5847838293093766</v>
      </c>
      <c r="N195" s="43">
        <f t="shared" si="69"/>
        <v>99.71521617069061</v>
      </c>
      <c r="O195" s="5">
        <v>102.3</v>
      </c>
      <c r="P195" s="2">
        <f t="shared" si="77"/>
        <v>377</v>
      </c>
      <c r="R195" s="13">
        <f t="shared" si="74"/>
        <v>542.59999999999991</v>
      </c>
      <c r="S195" s="26">
        <f t="shared" si="70"/>
        <v>170.1</v>
      </c>
      <c r="T195" s="26">
        <f t="shared" si="71"/>
        <v>7.0847838293093766</v>
      </c>
      <c r="U195" s="26">
        <f t="shared" si="72"/>
        <v>273.31521617069063</v>
      </c>
      <c r="V195" s="14">
        <f t="shared" si="78"/>
        <v>280.39999999999998</v>
      </c>
      <c r="W195" s="18">
        <f t="shared" si="75"/>
        <v>993.09999999999991</v>
      </c>
    </row>
    <row r="196" spans="1:23" ht="12.75" customHeight="1">
      <c r="A196" t="str">
        <f t="shared" si="67"/>
        <v>2003</v>
      </c>
      <c r="B196" s="47" t="s">
        <v>217</v>
      </c>
      <c r="C196" s="48">
        <v>84</v>
      </c>
      <c r="D196" s="62">
        <v>301.89999999999998</v>
      </c>
      <c r="E196" s="63">
        <v>99.2</v>
      </c>
      <c r="F196" s="55">
        <v>5.0999999999999996</v>
      </c>
      <c r="G196" s="54">
        <v>156.5</v>
      </c>
      <c r="H196" s="54">
        <f t="shared" si="73"/>
        <v>161.6</v>
      </c>
      <c r="I196" s="55">
        <f t="shared" si="76"/>
        <v>562.69999999999993</v>
      </c>
      <c r="J196" s="6"/>
      <c r="K196" s="22">
        <v>210.1</v>
      </c>
      <c r="L196" s="6">
        <v>83.9</v>
      </c>
      <c r="M196" s="43">
        <f t="shared" si="68"/>
        <v>3.5346534653465347</v>
      </c>
      <c r="N196" s="43">
        <f t="shared" si="69"/>
        <v>108.46534653465346</v>
      </c>
      <c r="O196" s="6">
        <v>112</v>
      </c>
      <c r="P196" s="2">
        <f t="shared" si="77"/>
        <v>406</v>
      </c>
      <c r="R196" s="13">
        <f t="shared" si="74"/>
        <v>512</v>
      </c>
      <c r="S196" s="26">
        <f t="shared" si="70"/>
        <v>183.10000000000002</v>
      </c>
      <c r="T196" s="26">
        <f t="shared" si="71"/>
        <v>8.6346534653465348</v>
      </c>
      <c r="U196" s="26">
        <f t="shared" si="72"/>
        <v>264.96534653465346</v>
      </c>
      <c r="V196" s="14">
        <f t="shared" si="78"/>
        <v>273.60000000000002</v>
      </c>
      <c r="W196" s="18">
        <f t="shared" si="75"/>
        <v>968.7</v>
      </c>
    </row>
    <row r="197" spans="1:23" ht="12.75" customHeight="1">
      <c r="A197" t="str">
        <f t="shared" ref="A197:A260" si="79">LEFT(B197,4)</f>
        <v>2003</v>
      </c>
      <c r="B197" s="47" t="s">
        <v>218</v>
      </c>
      <c r="C197" s="48">
        <v>83</v>
      </c>
      <c r="D197" s="62">
        <v>334.2</v>
      </c>
      <c r="E197" s="63">
        <v>98.9</v>
      </c>
      <c r="F197" s="55">
        <v>4.2</v>
      </c>
      <c r="G197" s="54">
        <v>190.5</v>
      </c>
      <c r="H197" s="54">
        <f t="shared" si="73"/>
        <v>194.7</v>
      </c>
      <c r="I197" s="55">
        <f t="shared" si="76"/>
        <v>627.79999999999995</v>
      </c>
      <c r="J197" s="5"/>
      <c r="K197" s="21">
        <v>216.4</v>
      </c>
      <c r="L197" s="5">
        <v>82.4</v>
      </c>
      <c r="M197" s="43">
        <f t="shared" ref="M197:M260" si="80">(F197/$H197)*$O197</f>
        <v>2.7201848998459166</v>
      </c>
      <c r="N197" s="43">
        <f t="shared" ref="N197:N260" si="81">(G197/$H197)*$O197</f>
        <v>123.37981510015409</v>
      </c>
      <c r="O197" s="5">
        <v>126.1</v>
      </c>
      <c r="P197" s="2">
        <f t="shared" si="77"/>
        <v>424.9</v>
      </c>
      <c r="R197" s="13">
        <f t="shared" si="74"/>
        <v>550.6</v>
      </c>
      <c r="S197" s="26">
        <f t="shared" ref="S197:S260" si="82">E197+L197</f>
        <v>181.3</v>
      </c>
      <c r="T197" s="26">
        <f t="shared" ref="T197:T260" si="83">F197+M197</f>
        <v>6.9201848998459168</v>
      </c>
      <c r="U197" s="26">
        <f t="shared" ref="U197:U260" si="84">G197+N197</f>
        <v>313.87981510015408</v>
      </c>
      <c r="V197" s="14">
        <f t="shared" si="78"/>
        <v>320.79999999999995</v>
      </c>
      <c r="W197" s="18">
        <f t="shared" si="75"/>
        <v>1052.7</v>
      </c>
    </row>
    <row r="198" spans="1:23" ht="12.75" customHeight="1">
      <c r="A198" t="str">
        <f t="shared" si="79"/>
        <v>2003</v>
      </c>
      <c r="B198" s="47" t="s">
        <v>219</v>
      </c>
      <c r="C198" s="48">
        <v>82</v>
      </c>
      <c r="D198" s="62">
        <v>365.2</v>
      </c>
      <c r="E198" s="63">
        <v>93.8</v>
      </c>
      <c r="F198" s="55">
        <v>6.9</v>
      </c>
      <c r="G198" s="54">
        <v>205.2</v>
      </c>
      <c r="H198" s="54">
        <f t="shared" si="73"/>
        <v>212.1</v>
      </c>
      <c r="I198" s="55">
        <f t="shared" si="76"/>
        <v>671.1</v>
      </c>
      <c r="J198" s="6"/>
      <c r="K198" s="22">
        <v>230.5</v>
      </c>
      <c r="L198" s="6">
        <v>85</v>
      </c>
      <c r="M198" s="43">
        <f t="shared" si="80"/>
        <v>3.9461103253182461</v>
      </c>
      <c r="N198" s="43">
        <f t="shared" si="81"/>
        <v>117.35388967468175</v>
      </c>
      <c r="O198" s="6">
        <v>121.3</v>
      </c>
      <c r="P198" s="2">
        <f t="shared" si="77"/>
        <v>436.8</v>
      </c>
      <c r="R198" s="13">
        <f t="shared" si="74"/>
        <v>595.70000000000005</v>
      </c>
      <c r="S198" s="26">
        <f t="shared" si="82"/>
        <v>178.8</v>
      </c>
      <c r="T198" s="26">
        <f t="shared" si="83"/>
        <v>10.846110325318246</v>
      </c>
      <c r="U198" s="26">
        <f t="shared" si="84"/>
        <v>322.55388967468173</v>
      </c>
      <c r="V198" s="14">
        <f t="shared" si="78"/>
        <v>333.4</v>
      </c>
      <c r="W198" s="18">
        <f t="shared" si="75"/>
        <v>1107.9000000000001</v>
      </c>
    </row>
    <row r="199" spans="1:23" ht="12.75" customHeight="1">
      <c r="A199" t="str">
        <f t="shared" si="79"/>
        <v>2003</v>
      </c>
      <c r="B199" s="47" t="s">
        <v>220</v>
      </c>
      <c r="C199" s="48">
        <v>81</v>
      </c>
      <c r="D199" s="62">
        <v>342.1</v>
      </c>
      <c r="E199" s="63">
        <v>83.9</v>
      </c>
      <c r="F199" s="55">
        <v>8.4</v>
      </c>
      <c r="G199" s="54">
        <v>188.4</v>
      </c>
      <c r="H199" s="54">
        <f t="shared" si="73"/>
        <v>196.8</v>
      </c>
      <c r="I199" s="55">
        <f t="shared" si="76"/>
        <v>622.79999999999995</v>
      </c>
      <c r="J199" s="5"/>
      <c r="K199" s="21">
        <v>206.3</v>
      </c>
      <c r="L199" s="5">
        <v>65.900000000000006</v>
      </c>
      <c r="M199" s="43">
        <f t="shared" si="80"/>
        <v>4.5926829268292675</v>
      </c>
      <c r="N199" s="43">
        <f t="shared" si="81"/>
        <v>103.00731707317073</v>
      </c>
      <c r="O199" s="5">
        <v>107.6</v>
      </c>
      <c r="P199" s="2">
        <f t="shared" si="77"/>
        <v>379.80000000000007</v>
      </c>
      <c r="R199" s="13">
        <f t="shared" si="74"/>
        <v>548.40000000000009</v>
      </c>
      <c r="S199" s="26">
        <f t="shared" si="82"/>
        <v>149.80000000000001</v>
      </c>
      <c r="T199" s="26">
        <f t="shared" si="83"/>
        <v>12.992682926829268</v>
      </c>
      <c r="U199" s="26">
        <f t="shared" si="84"/>
        <v>291.4073170731707</v>
      </c>
      <c r="V199" s="14">
        <f t="shared" si="78"/>
        <v>304.39999999999998</v>
      </c>
      <c r="W199" s="18">
        <f t="shared" si="75"/>
        <v>1002.6</v>
      </c>
    </row>
    <row r="200" spans="1:23" ht="12.75" customHeight="1">
      <c r="A200" t="str">
        <f t="shared" si="79"/>
        <v>2003</v>
      </c>
      <c r="B200" s="47" t="s">
        <v>221</v>
      </c>
      <c r="C200" s="48">
        <v>80</v>
      </c>
      <c r="D200" s="62">
        <v>354.4</v>
      </c>
      <c r="E200" s="63">
        <v>88.1</v>
      </c>
      <c r="F200" s="55">
        <v>5.6</v>
      </c>
      <c r="G200" s="54">
        <v>202.8</v>
      </c>
      <c r="H200" s="54">
        <f t="shared" si="73"/>
        <v>208.4</v>
      </c>
      <c r="I200" s="55">
        <f t="shared" si="76"/>
        <v>650.9</v>
      </c>
      <c r="J200" s="6"/>
      <c r="K200" s="22">
        <v>206.9</v>
      </c>
      <c r="L200" s="6">
        <v>75.3</v>
      </c>
      <c r="M200" s="43">
        <f t="shared" si="80"/>
        <v>2.9155470249520148</v>
      </c>
      <c r="N200" s="43">
        <f t="shared" si="81"/>
        <v>105.58445297504799</v>
      </c>
      <c r="O200" s="6">
        <v>108.5</v>
      </c>
      <c r="P200" s="2">
        <f t="shared" si="77"/>
        <v>390.7</v>
      </c>
      <c r="R200" s="13">
        <f t="shared" si="74"/>
        <v>561.29999999999995</v>
      </c>
      <c r="S200" s="26">
        <f t="shared" si="82"/>
        <v>163.39999999999998</v>
      </c>
      <c r="T200" s="26">
        <f t="shared" si="83"/>
        <v>8.5155470249520135</v>
      </c>
      <c r="U200" s="26">
        <f t="shared" si="84"/>
        <v>308.38445297504802</v>
      </c>
      <c r="V200" s="14">
        <f t="shared" si="78"/>
        <v>316.89999999999998</v>
      </c>
      <c r="W200" s="18">
        <f t="shared" si="75"/>
        <v>1041.5999999999999</v>
      </c>
    </row>
    <row r="201" spans="1:23" ht="12.75" customHeight="1">
      <c r="A201" t="str">
        <f t="shared" si="79"/>
        <v>2003</v>
      </c>
      <c r="B201" s="47" t="s">
        <v>222</v>
      </c>
      <c r="C201" s="48">
        <v>79</v>
      </c>
      <c r="D201" s="62">
        <v>326.8</v>
      </c>
      <c r="E201" s="63">
        <v>97.4</v>
      </c>
      <c r="F201" s="55">
        <v>5</v>
      </c>
      <c r="G201" s="54">
        <v>186.6</v>
      </c>
      <c r="H201" s="54">
        <f t="shared" si="73"/>
        <v>191.6</v>
      </c>
      <c r="I201" s="55">
        <f t="shared" si="76"/>
        <v>615.80000000000007</v>
      </c>
      <c r="J201" s="5"/>
      <c r="K201" s="21">
        <v>231.1</v>
      </c>
      <c r="L201" s="5">
        <v>81</v>
      </c>
      <c r="M201" s="43">
        <f t="shared" si="80"/>
        <v>3.0949895615866385</v>
      </c>
      <c r="N201" s="43">
        <f t="shared" si="81"/>
        <v>115.50501043841335</v>
      </c>
      <c r="O201" s="5">
        <v>118.6</v>
      </c>
      <c r="P201" s="2">
        <f t="shared" si="77"/>
        <v>430.70000000000005</v>
      </c>
      <c r="R201" s="13">
        <f t="shared" si="74"/>
        <v>557.9</v>
      </c>
      <c r="S201" s="26">
        <f t="shared" si="82"/>
        <v>178.4</v>
      </c>
      <c r="T201" s="26">
        <f t="shared" si="83"/>
        <v>8.0949895615866385</v>
      </c>
      <c r="U201" s="26">
        <f t="shared" si="84"/>
        <v>302.10501043841333</v>
      </c>
      <c r="V201" s="14">
        <f t="shared" si="78"/>
        <v>310.2</v>
      </c>
      <c r="W201" s="18">
        <f t="shared" si="75"/>
        <v>1046.5</v>
      </c>
    </row>
    <row r="202" spans="1:23" ht="12.75" customHeight="1">
      <c r="A202" t="str">
        <f t="shared" si="79"/>
        <v>2003</v>
      </c>
      <c r="B202" s="47" t="s">
        <v>223</v>
      </c>
      <c r="C202" s="48">
        <v>78</v>
      </c>
      <c r="D202" s="62">
        <v>301.2</v>
      </c>
      <c r="E202" s="63">
        <v>89.5</v>
      </c>
      <c r="F202" s="55">
        <v>4.7</v>
      </c>
      <c r="G202" s="54">
        <v>168.4</v>
      </c>
      <c r="H202" s="54">
        <f t="shared" si="73"/>
        <v>173.1</v>
      </c>
      <c r="I202" s="55">
        <f t="shared" si="76"/>
        <v>563.79999999999995</v>
      </c>
      <c r="J202" s="6"/>
      <c r="K202" s="22">
        <v>204.3</v>
      </c>
      <c r="L202" s="6">
        <v>71</v>
      </c>
      <c r="M202" s="43">
        <f t="shared" si="80"/>
        <v>3.0192952050837669</v>
      </c>
      <c r="N202" s="43">
        <f t="shared" si="81"/>
        <v>108.18070479491624</v>
      </c>
      <c r="O202" s="6">
        <v>111.2</v>
      </c>
      <c r="P202" s="2">
        <f t="shared" si="77"/>
        <v>386.5</v>
      </c>
      <c r="R202" s="13">
        <f t="shared" si="74"/>
        <v>505.5</v>
      </c>
      <c r="S202" s="26">
        <f t="shared" si="82"/>
        <v>160.5</v>
      </c>
      <c r="T202" s="26">
        <f t="shared" si="83"/>
        <v>7.7192952050837675</v>
      </c>
      <c r="U202" s="26">
        <f t="shared" si="84"/>
        <v>276.58070479491624</v>
      </c>
      <c r="V202" s="14">
        <f t="shared" si="78"/>
        <v>284.3</v>
      </c>
      <c r="W202" s="18">
        <f t="shared" si="75"/>
        <v>950.3</v>
      </c>
    </row>
    <row r="203" spans="1:23" ht="12.75" customHeight="1">
      <c r="A203" t="str">
        <f t="shared" si="79"/>
        <v>2003</v>
      </c>
      <c r="B203" s="47" t="s">
        <v>224</v>
      </c>
      <c r="C203" s="48">
        <v>77</v>
      </c>
      <c r="D203" s="62">
        <v>340.2</v>
      </c>
      <c r="E203" s="63">
        <v>102.3</v>
      </c>
      <c r="F203" s="55">
        <v>8.1</v>
      </c>
      <c r="G203" s="54">
        <v>201.4</v>
      </c>
      <c r="H203" s="54">
        <f t="shared" si="73"/>
        <v>209.5</v>
      </c>
      <c r="I203" s="55">
        <f t="shared" si="76"/>
        <v>652</v>
      </c>
      <c r="J203" s="5"/>
      <c r="K203" s="21">
        <v>196.6</v>
      </c>
      <c r="L203" s="5">
        <v>76.599999999999994</v>
      </c>
      <c r="M203" s="43">
        <f t="shared" si="80"/>
        <v>4.4540334128878278</v>
      </c>
      <c r="N203" s="43">
        <f t="shared" si="81"/>
        <v>110.74596658711218</v>
      </c>
      <c r="O203" s="5">
        <v>115.2</v>
      </c>
      <c r="P203" s="2">
        <f t="shared" si="77"/>
        <v>388.4</v>
      </c>
      <c r="R203" s="13">
        <f t="shared" si="74"/>
        <v>536.79999999999995</v>
      </c>
      <c r="S203" s="26">
        <f t="shared" si="82"/>
        <v>178.89999999999998</v>
      </c>
      <c r="T203" s="26">
        <f t="shared" si="83"/>
        <v>12.554033412887827</v>
      </c>
      <c r="U203" s="26">
        <f t="shared" si="84"/>
        <v>312.14596658711218</v>
      </c>
      <c r="V203" s="14">
        <f t="shared" si="78"/>
        <v>324.7</v>
      </c>
      <c r="W203" s="18">
        <f t="shared" si="75"/>
        <v>1040.3999999999999</v>
      </c>
    </row>
    <row r="204" spans="1:23" ht="12.75" customHeight="1">
      <c r="A204" t="str">
        <f t="shared" si="79"/>
        <v>2003</v>
      </c>
      <c r="B204" s="47" t="s">
        <v>225</v>
      </c>
      <c r="C204" s="48">
        <v>76</v>
      </c>
      <c r="D204" s="62">
        <v>319.60000000000002</v>
      </c>
      <c r="E204" s="63">
        <v>97.5</v>
      </c>
      <c r="F204" s="55">
        <v>7.1</v>
      </c>
      <c r="G204" s="54">
        <v>164.8</v>
      </c>
      <c r="H204" s="54">
        <f t="shared" si="73"/>
        <v>171.9</v>
      </c>
      <c r="I204" s="55">
        <f t="shared" si="76"/>
        <v>589</v>
      </c>
      <c r="J204" s="6"/>
      <c r="K204" s="22">
        <v>200.5</v>
      </c>
      <c r="L204" s="6">
        <v>75.3</v>
      </c>
      <c r="M204" s="43">
        <f t="shared" si="80"/>
        <v>5.1628853984874921</v>
      </c>
      <c r="N204" s="43">
        <f t="shared" si="81"/>
        <v>119.83711460151251</v>
      </c>
      <c r="O204" s="6">
        <v>125</v>
      </c>
      <c r="P204" s="2">
        <f t="shared" si="77"/>
        <v>400.8</v>
      </c>
      <c r="R204" s="13">
        <f t="shared" si="74"/>
        <v>520.1</v>
      </c>
      <c r="S204" s="26">
        <f t="shared" si="82"/>
        <v>172.8</v>
      </c>
      <c r="T204" s="26">
        <f t="shared" si="83"/>
        <v>12.262885398487491</v>
      </c>
      <c r="U204" s="26">
        <f t="shared" si="84"/>
        <v>284.63711460151251</v>
      </c>
      <c r="V204" s="14">
        <f t="shared" si="78"/>
        <v>296.89999999999998</v>
      </c>
      <c r="W204" s="18">
        <f t="shared" si="75"/>
        <v>989.80000000000007</v>
      </c>
    </row>
    <row r="205" spans="1:23" ht="12.75" customHeight="1">
      <c r="A205" t="str">
        <f t="shared" si="79"/>
        <v>2003</v>
      </c>
      <c r="B205" s="47" t="s">
        <v>226</v>
      </c>
      <c r="C205" s="48">
        <v>75</v>
      </c>
      <c r="D205" s="62">
        <v>293.5</v>
      </c>
      <c r="E205" s="63">
        <v>107.2</v>
      </c>
      <c r="F205" s="55">
        <v>5</v>
      </c>
      <c r="G205" s="54">
        <v>157.9</v>
      </c>
      <c r="H205" s="54">
        <f t="shared" si="73"/>
        <v>162.9</v>
      </c>
      <c r="I205" s="55">
        <f t="shared" si="76"/>
        <v>563.6</v>
      </c>
      <c r="J205" s="5"/>
      <c r="K205" s="21">
        <v>179.8</v>
      </c>
      <c r="L205" s="5">
        <v>82.8</v>
      </c>
      <c r="M205" s="43">
        <f t="shared" si="80"/>
        <v>2.882136279926335</v>
      </c>
      <c r="N205" s="43">
        <f t="shared" si="81"/>
        <v>91.017863720073663</v>
      </c>
      <c r="O205" s="5">
        <v>93.9</v>
      </c>
      <c r="P205" s="2">
        <f t="shared" si="77"/>
        <v>356.5</v>
      </c>
      <c r="R205" s="13">
        <f t="shared" si="74"/>
        <v>473.3</v>
      </c>
      <c r="S205" s="26">
        <f t="shared" si="82"/>
        <v>190</v>
      </c>
      <c r="T205" s="26">
        <f t="shared" si="83"/>
        <v>7.8821362799263355</v>
      </c>
      <c r="U205" s="26">
        <f t="shared" si="84"/>
        <v>248.91786372007368</v>
      </c>
      <c r="V205" s="14">
        <f t="shared" si="78"/>
        <v>256.8</v>
      </c>
      <c r="W205" s="18">
        <f t="shared" si="75"/>
        <v>920.09999999999991</v>
      </c>
    </row>
    <row r="206" spans="1:23" ht="12.75" customHeight="1">
      <c r="A206" t="str">
        <f t="shared" si="79"/>
        <v>2003</v>
      </c>
      <c r="B206" s="47" t="s">
        <v>227</v>
      </c>
      <c r="C206" s="48">
        <v>74</v>
      </c>
      <c r="D206" s="62">
        <v>270.7</v>
      </c>
      <c r="E206" s="63">
        <v>100.2</v>
      </c>
      <c r="F206" s="55">
        <v>4</v>
      </c>
      <c r="G206" s="54">
        <v>166.2</v>
      </c>
      <c r="H206" s="54">
        <f t="shared" si="73"/>
        <v>170.2</v>
      </c>
      <c r="I206" s="55">
        <f t="shared" si="76"/>
        <v>541.09999999999991</v>
      </c>
      <c r="J206" s="6"/>
      <c r="K206" s="22">
        <v>158.9</v>
      </c>
      <c r="L206" s="6">
        <v>67.599999999999994</v>
      </c>
      <c r="M206" s="43">
        <f t="shared" si="80"/>
        <v>2.2585193889541713</v>
      </c>
      <c r="N206" s="43">
        <f t="shared" si="81"/>
        <v>93.841480611045824</v>
      </c>
      <c r="O206" s="6">
        <v>96.1</v>
      </c>
      <c r="P206" s="2">
        <f t="shared" si="77"/>
        <v>322.60000000000002</v>
      </c>
      <c r="R206" s="13">
        <f t="shared" si="74"/>
        <v>429.6</v>
      </c>
      <c r="S206" s="26">
        <f t="shared" si="82"/>
        <v>167.8</v>
      </c>
      <c r="T206" s="26">
        <f t="shared" si="83"/>
        <v>6.2585193889541717</v>
      </c>
      <c r="U206" s="26">
        <f t="shared" si="84"/>
        <v>260.04148061104581</v>
      </c>
      <c r="V206" s="14">
        <f t="shared" si="78"/>
        <v>266.29999999999995</v>
      </c>
      <c r="W206" s="18">
        <f t="shared" si="75"/>
        <v>863.7</v>
      </c>
    </row>
    <row r="207" spans="1:23" ht="12.75" customHeight="1">
      <c r="A207" t="str">
        <f t="shared" si="79"/>
        <v>2003</v>
      </c>
      <c r="B207" s="47" t="s">
        <v>228</v>
      </c>
      <c r="C207" s="48">
        <v>73</v>
      </c>
      <c r="D207" s="62">
        <v>264.7</v>
      </c>
      <c r="E207" s="63">
        <v>105.5</v>
      </c>
      <c r="F207" s="55">
        <v>11.8</v>
      </c>
      <c r="G207" s="54">
        <v>136.6</v>
      </c>
      <c r="H207" s="54">
        <f t="shared" si="73"/>
        <v>148.4</v>
      </c>
      <c r="I207" s="55">
        <f t="shared" si="76"/>
        <v>518.6</v>
      </c>
      <c r="J207" s="5"/>
      <c r="K207" s="21">
        <v>168.2</v>
      </c>
      <c r="L207" s="5">
        <v>57.6</v>
      </c>
      <c r="M207" s="43">
        <f t="shared" si="80"/>
        <v>8.6273584905660368</v>
      </c>
      <c r="N207" s="43">
        <f t="shared" si="81"/>
        <v>99.872641509433947</v>
      </c>
      <c r="O207" s="5">
        <v>108.5</v>
      </c>
      <c r="P207" s="2">
        <f t="shared" si="77"/>
        <v>334.29999999999995</v>
      </c>
      <c r="R207" s="13">
        <f t="shared" si="74"/>
        <v>432.9</v>
      </c>
      <c r="S207" s="26">
        <f t="shared" si="82"/>
        <v>163.1</v>
      </c>
      <c r="T207" s="26">
        <f t="shared" si="83"/>
        <v>20.427358490566036</v>
      </c>
      <c r="U207" s="26">
        <f t="shared" si="84"/>
        <v>236.47264150943394</v>
      </c>
      <c r="V207" s="14">
        <f t="shared" si="78"/>
        <v>256.89999999999998</v>
      </c>
      <c r="W207" s="18">
        <f t="shared" si="75"/>
        <v>852.9</v>
      </c>
    </row>
    <row r="208" spans="1:23" ht="12.75" customHeight="1">
      <c r="A208" t="str">
        <f t="shared" si="79"/>
        <v>2002</v>
      </c>
      <c r="B208" s="47" t="s">
        <v>229</v>
      </c>
      <c r="C208" s="48">
        <v>72</v>
      </c>
      <c r="D208" s="62">
        <v>264.7</v>
      </c>
      <c r="E208" s="63">
        <v>105.5</v>
      </c>
      <c r="F208" s="55">
        <v>11.8</v>
      </c>
      <c r="G208" s="54">
        <v>136.6</v>
      </c>
      <c r="H208" s="54">
        <f t="shared" si="73"/>
        <v>148.4</v>
      </c>
      <c r="I208" s="55">
        <f t="shared" si="76"/>
        <v>518.6</v>
      </c>
      <c r="J208" s="6"/>
      <c r="K208" s="22">
        <v>186.2</v>
      </c>
      <c r="L208" s="6">
        <v>64.3</v>
      </c>
      <c r="M208" s="43">
        <f t="shared" si="80"/>
        <v>8.8659029649595684</v>
      </c>
      <c r="N208" s="43">
        <f t="shared" si="81"/>
        <v>102.63409703504041</v>
      </c>
      <c r="O208" s="6">
        <v>111.5</v>
      </c>
      <c r="P208" s="2">
        <f t="shared" si="77"/>
        <v>362</v>
      </c>
      <c r="R208" s="13">
        <f t="shared" si="74"/>
        <v>450.9</v>
      </c>
      <c r="S208" s="26">
        <f t="shared" si="82"/>
        <v>169.8</v>
      </c>
      <c r="T208" s="26">
        <f t="shared" si="83"/>
        <v>20.665902964959571</v>
      </c>
      <c r="U208" s="26">
        <f t="shared" si="84"/>
        <v>239.23409703504041</v>
      </c>
      <c r="V208" s="14">
        <f t="shared" si="78"/>
        <v>259.89999999999998</v>
      </c>
      <c r="W208" s="18">
        <f t="shared" si="75"/>
        <v>880.6</v>
      </c>
    </row>
    <row r="209" spans="1:23" ht="12.75" customHeight="1">
      <c r="A209" t="str">
        <f t="shared" si="79"/>
        <v>2002</v>
      </c>
      <c r="B209" s="47" t="s">
        <v>230</v>
      </c>
      <c r="C209" s="48">
        <v>71</v>
      </c>
      <c r="D209" s="62">
        <v>270.7</v>
      </c>
      <c r="E209" s="63">
        <v>100.2</v>
      </c>
      <c r="F209" s="55">
        <v>4</v>
      </c>
      <c r="G209" s="54">
        <v>166.2</v>
      </c>
      <c r="H209" s="54">
        <f t="shared" si="73"/>
        <v>170.2</v>
      </c>
      <c r="I209" s="55">
        <f t="shared" si="76"/>
        <v>541.09999999999991</v>
      </c>
      <c r="J209" s="5"/>
      <c r="K209" s="21">
        <v>179.5</v>
      </c>
      <c r="L209" s="5">
        <v>64.900000000000006</v>
      </c>
      <c r="M209" s="43">
        <f t="shared" si="80"/>
        <v>2.1316098707403057</v>
      </c>
      <c r="N209" s="43">
        <f t="shared" si="81"/>
        <v>88.568390129259697</v>
      </c>
      <c r="O209" s="5">
        <v>90.7</v>
      </c>
      <c r="P209" s="2">
        <f t="shared" si="77"/>
        <v>335.1</v>
      </c>
      <c r="R209" s="13">
        <f t="shared" si="74"/>
        <v>450.2</v>
      </c>
      <c r="S209" s="26">
        <f t="shared" si="82"/>
        <v>165.10000000000002</v>
      </c>
      <c r="T209" s="26">
        <f t="shared" si="83"/>
        <v>6.1316098707403057</v>
      </c>
      <c r="U209" s="26">
        <f t="shared" si="84"/>
        <v>254.76839012925967</v>
      </c>
      <c r="V209" s="14">
        <f t="shared" si="78"/>
        <v>260.89999999999998</v>
      </c>
      <c r="W209" s="18">
        <f t="shared" si="75"/>
        <v>876.19999999999993</v>
      </c>
    </row>
    <row r="210" spans="1:23" ht="12.75" customHeight="1">
      <c r="A210" t="str">
        <f t="shared" si="79"/>
        <v>2002</v>
      </c>
      <c r="B210" s="47" t="s">
        <v>231</v>
      </c>
      <c r="C210" s="48">
        <v>70</v>
      </c>
      <c r="D210" s="62">
        <v>293.5</v>
      </c>
      <c r="E210" s="63">
        <v>107.2</v>
      </c>
      <c r="F210" s="55">
        <v>5</v>
      </c>
      <c r="G210" s="54">
        <v>157.9</v>
      </c>
      <c r="H210" s="54">
        <f t="shared" si="73"/>
        <v>162.9</v>
      </c>
      <c r="I210" s="55">
        <f t="shared" si="76"/>
        <v>563.6</v>
      </c>
      <c r="J210" s="6"/>
      <c r="K210" s="22">
        <v>163.80000000000001</v>
      </c>
      <c r="L210" s="6">
        <v>40.6</v>
      </c>
      <c r="M210" s="43">
        <f t="shared" si="80"/>
        <v>2.9742173112338857</v>
      </c>
      <c r="N210" s="43">
        <f t="shared" si="81"/>
        <v>93.92578268876612</v>
      </c>
      <c r="O210" s="6">
        <v>96.9</v>
      </c>
      <c r="P210" s="2">
        <f t="shared" si="77"/>
        <v>301.3</v>
      </c>
      <c r="R210" s="13">
        <f t="shared" si="74"/>
        <v>457.3</v>
      </c>
      <c r="S210" s="26">
        <f t="shared" si="82"/>
        <v>147.80000000000001</v>
      </c>
      <c r="T210" s="26">
        <f t="shared" si="83"/>
        <v>7.9742173112338861</v>
      </c>
      <c r="U210" s="26">
        <f t="shared" si="84"/>
        <v>251.82578268876614</v>
      </c>
      <c r="V210" s="14">
        <f t="shared" si="78"/>
        <v>259.8</v>
      </c>
      <c r="W210" s="18">
        <f t="shared" si="75"/>
        <v>864.90000000000009</v>
      </c>
    </row>
    <row r="211" spans="1:23" ht="12.75" customHeight="1">
      <c r="A211" t="str">
        <f t="shared" si="79"/>
        <v>2002</v>
      </c>
      <c r="B211" s="47" t="s">
        <v>232</v>
      </c>
      <c r="C211" s="48">
        <v>69</v>
      </c>
      <c r="D211" s="62">
        <v>319.60000000000002</v>
      </c>
      <c r="E211" s="63">
        <v>97.5</v>
      </c>
      <c r="F211" s="55">
        <v>7.1</v>
      </c>
      <c r="G211" s="54">
        <v>164.8</v>
      </c>
      <c r="H211" s="54">
        <f t="shared" si="73"/>
        <v>171.9</v>
      </c>
      <c r="I211" s="55">
        <f t="shared" si="76"/>
        <v>589</v>
      </c>
      <c r="J211" s="5"/>
      <c r="K211" s="21">
        <v>188.9</v>
      </c>
      <c r="L211" s="5">
        <v>53.9</v>
      </c>
      <c r="M211" s="43">
        <f t="shared" si="80"/>
        <v>4.0270506108202442</v>
      </c>
      <c r="N211" s="43">
        <f t="shared" si="81"/>
        <v>93.47294938917976</v>
      </c>
      <c r="O211" s="5">
        <v>97.5</v>
      </c>
      <c r="P211" s="2">
        <f t="shared" si="77"/>
        <v>340.3</v>
      </c>
      <c r="R211" s="13">
        <f t="shared" si="74"/>
        <v>508.5</v>
      </c>
      <c r="S211" s="26">
        <f t="shared" si="82"/>
        <v>151.4</v>
      </c>
      <c r="T211" s="26">
        <f t="shared" si="83"/>
        <v>11.127050610820245</v>
      </c>
      <c r="U211" s="26">
        <f t="shared" si="84"/>
        <v>258.27294938917976</v>
      </c>
      <c r="V211" s="14">
        <f t="shared" si="78"/>
        <v>269.39999999999998</v>
      </c>
      <c r="W211" s="18">
        <f t="shared" si="75"/>
        <v>929.3</v>
      </c>
    </row>
    <row r="212" spans="1:23" ht="12.75" customHeight="1">
      <c r="A212" t="str">
        <f t="shared" si="79"/>
        <v>2002</v>
      </c>
      <c r="B212" s="47" t="s">
        <v>233</v>
      </c>
      <c r="C212" s="48">
        <v>68</v>
      </c>
      <c r="D212" s="62">
        <v>340.2</v>
      </c>
      <c r="E212" s="63">
        <v>102.3</v>
      </c>
      <c r="F212" s="55">
        <v>8.1</v>
      </c>
      <c r="G212" s="54">
        <v>201.4</v>
      </c>
      <c r="H212" s="54">
        <f t="shared" si="73"/>
        <v>209.5</v>
      </c>
      <c r="I212" s="55">
        <f t="shared" si="76"/>
        <v>652</v>
      </c>
      <c r="J212" s="6"/>
      <c r="K212" s="22">
        <v>234.6</v>
      </c>
      <c r="L212" s="6">
        <v>71.099999999999994</v>
      </c>
      <c r="M212" s="43">
        <f t="shared" si="80"/>
        <v>4.7014797136038178</v>
      </c>
      <c r="N212" s="43">
        <f t="shared" si="81"/>
        <v>116.89852028639618</v>
      </c>
      <c r="O212" s="6">
        <v>121.6</v>
      </c>
      <c r="P212" s="2">
        <f t="shared" si="77"/>
        <v>427.29999999999995</v>
      </c>
      <c r="R212" s="13">
        <f t="shared" si="74"/>
        <v>574.79999999999995</v>
      </c>
      <c r="S212" s="26">
        <f t="shared" si="82"/>
        <v>173.39999999999998</v>
      </c>
      <c r="T212" s="26">
        <f t="shared" si="83"/>
        <v>12.801479713603818</v>
      </c>
      <c r="U212" s="26">
        <f t="shared" si="84"/>
        <v>318.29852028639618</v>
      </c>
      <c r="V212" s="14">
        <f t="shared" si="78"/>
        <v>331.1</v>
      </c>
      <c r="W212" s="18">
        <f t="shared" si="75"/>
        <v>1079.3</v>
      </c>
    </row>
    <row r="213" spans="1:23" ht="12.75" customHeight="1">
      <c r="A213" t="str">
        <f t="shared" si="79"/>
        <v>2002</v>
      </c>
      <c r="B213" s="47" t="s">
        <v>234</v>
      </c>
      <c r="C213" s="48">
        <v>67</v>
      </c>
      <c r="D213" s="62">
        <v>301.2</v>
      </c>
      <c r="E213" s="63">
        <v>89.5</v>
      </c>
      <c r="F213" s="55">
        <v>4.7</v>
      </c>
      <c r="G213" s="54">
        <v>168.4</v>
      </c>
      <c r="H213" s="54">
        <f t="shared" si="73"/>
        <v>173.1</v>
      </c>
      <c r="I213" s="55">
        <f t="shared" si="76"/>
        <v>563.79999999999995</v>
      </c>
      <c r="J213" s="5"/>
      <c r="K213" s="21">
        <v>249.6</v>
      </c>
      <c r="L213" s="5">
        <v>70.5</v>
      </c>
      <c r="M213" s="43">
        <f t="shared" si="80"/>
        <v>3.5786250722125943</v>
      </c>
      <c r="N213" s="43">
        <f t="shared" si="81"/>
        <v>128.22137492778742</v>
      </c>
      <c r="O213" s="5">
        <v>131.80000000000001</v>
      </c>
      <c r="P213" s="2">
        <f t="shared" si="77"/>
        <v>451.90000000000003</v>
      </c>
      <c r="R213" s="13">
        <f t="shared" si="74"/>
        <v>550.79999999999995</v>
      </c>
      <c r="S213" s="26">
        <f t="shared" si="82"/>
        <v>160</v>
      </c>
      <c r="T213" s="26">
        <f t="shared" si="83"/>
        <v>8.2786250722125949</v>
      </c>
      <c r="U213" s="26">
        <f t="shared" si="84"/>
        <v>296.62137492778743</v>
      </c>
      <c r="V213" s="14">
        <f t="shared" si="78"/>
        <v>304.89999999999998</v>
      </c>
      <c r="W213" s="18">
        <f t="shared" si="75"/>
        <v>1015.6999999999999</v>
      </c>
    </row>
    <row r="214" spans="1:23" ht="12.75" customHeight="1">
      <c r="A214" t="str">
        <f t="shared" si="79"/>
        <v>2002</v>
      </c>
      <c r="B214" s="47" t="s">
        <v>235</v>
      </c>
      <c r="C214" s="48">
        <v>66</v>
      </c>
      <c r="D214" s="62">
        <v>326.8</v>
      </c>
      <c r="E214" s="63">
        <v>97.4</v>
      </c>
      <c r="F214" s="55">
        <v>5</v>
      </c>
      <c r="G214" s="54">
        <v>186.6</v>
      </c>
      <c r="H214" s="54">
        <f t="shared" si="73"/>
        <v>191.6</v>
      </c>
      <c r="I214" s="55">
        <f t="shared" si="76"/>
        <v>615.80000000000007</v>
      </c>
      <c r="J214" s="6"/>
      <c r="K214" s="22">
        <v>236.1</v>
      </c>
      <c r="L214" s="6">
        <v>75.8</v>
      </c>
      <c r="M214" s="43">
        <f t="shared" si="80"/>
        <v>2.7948851774530268</v>
      </c>
      <c r="N214" s="43">
        <f t="shared" si="81"/>
        <v>104.30511482254697</v>
      </c>
      <c r="O214" s="6">
        <v>107.1</v>
      </c>
      <c r="P214" s="2">
        <f t="shared" si="77"/>
        <v>419</v>
      </c>
      <c r="R214" s="13">
        <f t="shared" si="74"/>
        <v>562.9</v>
      </c>
      <c r="S214" s="26">
        <f t="shared" si="82"/>
        <v>173.2</v>
      </c>
      <c r="T214" s="26">
        <f t="shared" si="83"/>
        <v>7.7948851774530272</v>
      </c>
      <c r="U214" s="26">
        <f t="shared" si="84"/>
        <v>290.90511482254698</v>
      </c>
      <c r="V214" s="14">
        <f t="shared" si="78"/>
        <v>298.7</v>
      </c>
      <c r="W214" s="18">
        <f t="shared" si="75"/>
        <v>1034.8</v>
      </c>
    </row>
    <row r="215" spans="1:23" ht="12.75" customHeight="1">
      <c r="A215" t="str">
        <f t="shared" si="79"/>
        <v>2002</v>
      </c>
      <c r="B215" s="47" t="s">
        <v>236</v>
      </c>
      <c r="C215" s="48">
        <v>65</v>
      </c>
      <c r="D215" s="62">
        <v>354.4</v>
      </c>
      <c r="E215" s="63">
        <v>88.1</v>
      </c>
      <c r="F215" s="55">
        <v>5.6</v>
      </c>
      <c r="G215" s="54">
        <v>202.8</v>
      </c>
      <c r="H215" s="54">
        <f t="shared" si="73"/>
        <v>208.4</v>
      </c>
      <c r="I215" s="55">
        <f t="shared" si="76"/>
        <v>650.9</v>
      </c>
      <c r="J215" s="5"/>
      <c r="K215" s="21">
        <v>231.4</v>
      </c>
      <c r="L215" s="5">
        <v>84.1</v>
      </c>
      <c r="M215" s="43">
        <f t="shared" si="80"/>
        <v>3.0257197696737039</v>
      </c>
      <c r="N215" s="43">
        <f t="shared" si="81"/>
        <v>109.57428023032629</v>
      </c>
      <c r="O215" s="5">
        <v>112.6</v>
      </c>
      <c r="P215" s="2">
        <f t="shared" si="77"/>
        <v>428.1</v>
      </c>
      <c r="R215" s="13">
        <f t="shared" si="74"/>
        <v>585.79999999999995</v>
      </c>
      <c r="S215" s="26">
        <f t="shared" si="82"/>
        <v>172.2</v>
      </c>
      <c r="T215" s="26">
        <f t="shared" si="83"/>
        <v>8.6257197696737045</v>
      </c>
      <c r="U215" s="26">
        <f t="shared" si="84"/>
        <v>312.37428023032629</v>
      </c>
      <c r="V215" s="14">
        <f t="shared" si="78"/>
        <v>321</v>
      </c>
      <c r="W215" s="18">
        <f t="shared" si="75"/>
        <v>1079</v>
      </c>
    </row>
    <row r="216" spans="1:23" ht="12.75" customHeight="1">
      <c r="A216" t="str">
        <f t="shared" si="79"/>
        <v>2002</v>
      </c>
      <c r="B216" s="47" t="s">
        <v>237</v>
      </c>
      <c r="C216" s="48">
        <v>64</v>
      </c>
      <c r="D216" s="62">
        <v>342.1</v>
      </c>
      <c r="E216" s="63">
        <v>83.9</v>
      </c>
      <c r="F216" s="55">
        <v>8.4</v>
      </c>
      <c r="G216" s="54">
        <v>188.4</v>
      </c>
      <c r="H216" s="54">
        <f t="shared" si="73"/>
        <v>196.8</v>
      </c>
      <c r="I216" s="55">
        <f t="shared" si="76"/>
        <v>622.79999999999995</v>
      </c>
      <c r="J216" s="6"/>
      <c r="K216" s="22">
        <v>228</v>
      </c>
      <c r="L216" s="6">
        <v>88</v>
      </c>
      <c r="M216" s="43">
        <f t="shared" si="80"/>
        <v>4.0249999999999995</v>
      </c>
      <c r="N216" s="43">
        <f t="shared" si="81"/>
        <v>90.274999999999991</v>
      </c>
      <c r="O216" s="6">
        <v>94.3</v>
      </c>
      <c r="P216" s="2">
        <f t="shared" si="77"/>
        <v>410.3</v>
      </c>
      <c r="R216" s="13">
        <f t="shared" si="74"/>
        <v>570.1</v>
      </c>
      <c r="S216" s="26">
        <f t="shared" si="82"/>
        <v>171.9</v>
      </c>
      <c r="T216" s="26">
        <f t="shared" si="83"/>
        <v>12.425000000000001</v>
      </c>
      <c r="U216" s="26">
        <f t="shared" si="84"/>
        <v>278.67500000000001</v>
      </c>
      <c r="V216" s="14">
        <f t="shared" si="78"/>
        <v>291.10000000000002</v>
      </c>
      <c r="W216" s="18">
        <f t="shared" si="75"/>
        <v>1033.0999999999999</v>
      </c>
    </row>
    <row r="217" spans="1:23" ht="12.75" customHeight="1">
      <c r="A217" t="str">
        <f t="shared" si="79"/>
        <v>2002</v>
      </c>
      <c r="B217" s="47" t="s">
        <v>238</v>
      </c>
      <c r="C217" s="48">
        <v>63</v>
      </c>
      <c r="D217" s="62">
        <v>365.2</v>
      </c>
      <c r="E217" s="63">
        <v>93.8</v>
      </c>
      <c r="F217" s="55">
        <v>6.9</v>
      </c>
      <c r="G217" s="54">
        <v>205.2</v>
      </c>
      <c r="H217" s="54">
        <f t="shared" si="73"/>
        <v>212.1</v>
      </c>
      <c r="I217" s="55">
        <f t="shared" si="76"/>
        <v>671.1</v>
      </c>
      <c r="J217" s="5"/>
      <c r="K217" s="21">
        <v>171.9</v>
      </c>
      <c r="L217" s="5">
        <v>87.8</v>
      </c>
      <c r="M217" s="43">
        <f t="shared" si="80"/>
        <v>2.7294200848656294</v>
      </c>
      <c r="N217" s="43">
        <f t="shared" si="81"/>
        <v>81.170579915134368</v>
      </c>
      <c r="O217" s="5">
        <v>83.9</v>
      </c>
      <c r="P217" s="2">
        <f t="shared" si="77"/>
        <v>343.6</v>
      </c>
      <c r="R217" s="13">
        <f t="shared" si="74"/>
        <v>537.1</v>
      </c>
      <c r="S217" s="26">
        <f t="shared" si="82"/>
        <v>181.6</v>
      </c>
      <c r="T217" s="26">
        <f t="shared" si="83"/>
        <v>9.6294200848656288</v>
      </c>
      <c r="U217" s="26">
        <f t="shared" si="84"/>
        <v>286.37057991513439</v>
      </c>
      <c r="V217" s="14">
        <f t="shared" si="78"/>
        <v>296</v>
      </c>
      <c r="W217" s="18">
        <f t="shared" si="75"/>
        <v>1014.7</v>
      </c>
    </row>
    <row r="218" spans="1:23" ht="12.75" customHeight="1">
      <c r="A218" t="str">
        <f t="shared" si="79"/>
        <v>2002</v>
      </c>
      <c r="B218" s="47" t="s">
        <v>239</v>
      </c>
      <c r="C218" s="48">
        <v>62</v>
      </c>
      <c r="D218" s="62">
        <v>334.2</v>
      </c>
      <c r="E218" s="63">
        <v>98.9</v>
      </c>
      <c r="F218" s="55">
        <v>4.2</v>
      </c>
      <c r="G218" s="54">
        <v>190.5</v>
      </c>
      <c r="H218" s="54">
        <f t="shared" si="73"/>
        <v>194.7</v>
      </c>
      <c r="I218" s="55">
        <f t="shared" si="76"/>
        <v>627.79999999999995</v>
      </c>
      <c r="J218" s="6"/>
      <c r="K218" s="22">
        <v>202.3</v>
      </c>
      <c r="L218" s="6">
        <v>83.3</v>
      </c>
      <c r="M218" s="43">
        <f t="shared" si="80"/>
        <v>1.6696456086286597</v>
      </c>
      <c r="N218" s="43">
        <f t="shared" si="81"/>
        <v>75.73035439137135</v>
      </c>
      <c r="O218" s="6">
        <v>77.400000000000006</v>
      </c>
      <c r="P218" s="2">
        <f t="shared" si="77"/>
        <v>363</v>
      </c>
      <c r="R218" s="13">
        <f t="shared" si="74"/>
        <v>536.5</v>
      </c>
      <c r="S218" s="26">
        <f t="shared" si="82"/>
        <v>182.2</v>
      </c>
      <c r="T218" s="26">
        <f t="shared" si="83"/>
        <v>5.8696456086286597</v>
      </c>
      <c r="U218" s="26">
        <f t="shared" si="84"/>
        <v>266.23035439137135</v>
      </c>
      <c r="V218" s="14">
        <f t="shared" si="78"/>
        <v>272.10000000000002</v>
      </c>
      <c r="W218" s="18">
        <f t="shared" si="75"/>
        <v>990.80000000000007</v>
      </c>
    </row>
    <row r="219" spans="1:23" ht="12.75" customHeight="1">
      <c r="A219" t="str">
        <f t="shared" si="79"/>
        <v>2002</v>
      </c>
      <c r="B219" s="47" t="s">
        <v>240</v>
      </c>
      <c r="C219" s="48">
        <v>61</v>
      </c>
      <c r="D219" s="62">
        <v>301.89999999999998</v>
      </c>
      <c r="E219" s="63">
        <v>99.2</v>
      </c>
      <c r="F219" s="55">
        <v>5.0999999999999996</v>
      </c>
      <c r="G219" s="54">
        <v>156.5</v>
      </c>
      <c r="H219" s="54">
        <f t="shared" si="73"/>
        <v>161.6</v>
      </c>
      <c r="I219" s="55">
        <f t="shared" si="76"/>
        <v>562.69999999999993</v>
      </c>
      <c r="J219" s="5"/>
      <c r="K219" s="21">
        <v>180.5</v>
      </c>
      <c r="L219" s="5">
        <v>70.900000000000006</v>
      </c>
      <c r="M219" s="43">
        <f t="shared" si="80"/>
        <v>2.9413366336633664</v>
      </c>
      <c r="N219" s="43">
        <f t="shared" si="81"/>
        <v>90.258663366336634</v>
      </c>
      <c r="O219" s="5">
        <v>93.2</v>
      </c>
      <c r="P219" s="2">
        <f t="shared" si="77"/>
        <v>344.6</v>
      </c>
      <c r="R219" s="13">
        <f t="shared" si="74"/>
        <v>482.4</v>
      </c>
      <c r="S219" s="26">
        <f t="shared" si="82"/>
        <v>170.10000000000002</v>
      </c>
      <c r="T219" s="26">
        <f t="shared" si="83"/>
        <v>8.0413366336633665</v>
      </c>
      <c r="U219" s="26">
        <f t="shared" si="84"/>
        <v>246.75866336633663</v>
      </c>
      <c r="V219" s="14">
        <f t="shared" si="78"/>
        <v>254.8</v>
      </c>
      <c r="W219" s="18">
        <f t="shared" si="75"/>
        <v>907.3</v>
      </c>
    </row>
    <row r="220" spans="1:23" ht="12.75" customHeight="1">
      <c r="A220" t="str">
        <f t="shared" si="79"/>
        <v>2001</v>
      </c>
      <c r="B220" s="47" t="s">
        <v>241</v>
      </c>
      <c r="C220" s="48">
        <v>60</v>
      </c>
      <c r="D220" s="62">
        <v>301.89999999999998</v>
      </c>
      <c r="E220" s="63">
        <v>99.2</v>
      </c>
      <c r="F220" s="55">
        <v>5.0999999999999996</v>
      </c>
      <c r="G220" s="54">
        <v>156.5</v>
      </c>
      <c r="H220" s="54">
        <f t="shared" si="73"/>
        <v>161.6</v>
      </c>
      <c r="I220" s="55">
        <f t="shared" si="76"/>
        <v>562.69999999999993</v>
      </c>
      <c r="J220" s="6"/>
      <c r="K220" s="22">
        <v>191.6</v>
      </c>
      <c r="L220" s="6">
        <v>83.7</v>
      </c>
      <c r="M220" s="43">
        <f t="shared" si="80"/>
        <v>2.6604579207920791</v>
      </c>
      <c r="N220" s="43">
        <f t="shared" si="81"/>
        <v>81.639542079207914</v>
      </c>
      <c r="O220" s="6">
        <v>84.3</v>
      </c>
      <c r="P220" s="2">
        <f t="shared" si="77"/>
        <v>359.6</v>
      </c>
      <c r="R220" s="13">
        <f t="shared" si="74"/>
        <v>493.5</v>
      </c>
      <c r="S220" s="26">
        <f t="shared" si="82"/>
        <v>182.9</v>
      </c>
      <c r="T220" s="26">
        <f t="shared" si="83"/>
        <v>7.7604579207920787</v>
      </c>
      <c r="U220" s="26">
        <f t="shared" si="84"/>
        <v>238.1395420792079</v>
      </c>
      <c r="V220" s="14">
        <f t="shared" si="78"/>
        <v>245.89999999999998</v>
      </c>
      <c r="W220" s="18">
        <f t="shared" si="75"/>
        <v>922.3</v>
      </c>
    </row>
    <row r="221" spans="1:23" ht="12.75" customHeight="1">
      <c r="A221" t="str">
        <f t="shared" si="79"/>
        <v>2001</v>
      </c>
      <c r="B221" s="47" t="s">
        <v>242</v>
      </c>
      <c r="C221" s="48">
        <v>59</v>
      </c>
      <c r="D221" s="62">
        <v>334.2</v>
      </c>
      <c r="E221" s="63">
        <v>98.9</v>
      </c>
      <c r="F221" s="55">
        <v>4.2</v>
      </c>
      <c r="G221" s="54">
        <v>190.5</v>
      </c>
      <c r="H221" s="54">
        <f t="shared" si="73"/>
        <v>194.7</v>
      </c>
      <c r="I221" s="55">
        <f t="shared" si="76"/>
        <v>627.79999999999995</v>
      </c>
      <c r="J221" s="5"/>
      <c r="K221" s="21">
        <v>193.9</v>
      </c>
      <c r="L221" s="5">
        <v>75.900000000000006</v>
      </c>
      <c r="M221" s="43">
        <f t="shared" si="80"/>
        <v>2.2067796610169492</v>
      </c>
      <c r="N221" s="43">
        <f t="shared" si="81"/>
        <v>100.09322033898306</v>
      </c>
      <c r="O221" s="5">
        <v>102.3</v>
      </c>
      <c r="P221" s="2">
        <f t="shared" si="77"/>
        <v>372.1</v>
      </c>
      <c r="R221" s="13">
        <f t="shared" si="74"/>
        <v>528.1</v>
      </c>
      <c r="S221" s="26">
        <f t="shared" si="82"/>
        <v>174.8</v>
      </c>
      <c r="T221" s="26">
        <f t="shared" si="83"/>
        <v>6.4067796610169498</v>
      </c>
      <c r="U221" s="26">
        <f t="shared" si="84"/>
        <v>290.59322033898309</v>
      </c>
      <c r="V221" s="14">
        <f t="shared" si="78"/>
        <v>297</v>
      </c>
      <c r="W221" s="18">
        <f t="shared" si="75"/>
        <v>999.90000000000009</v>
      </c>
    </row>
    <row r="222" spans="1:23" ht="12.75" customHeight="1">
      <c r="A222" t="str">
        <f t="shared" si="79"/>
        <v>2001</v>
      </c>
      <c r="B222" s="47" t="s">
        <v>243</v>
      </c>
      <c r="C222" s="48">
        <v>58</v>
      </c>
      <c r="D222" s="62">
        <v>365.2</v>
      </c>
      <c r="E222" s="63">
        <v>93.8</v>
      </c>
      <c r="F222" s="55">
        <v>6.9</v>
      </c>
      <c r="G222" s="54">
        <v>205.2</v>
      </c>
      <c r="H222" s="54">
        <f t="shared" si="73"/>
        <v>212.1</v>
      </c>
      <c r="I222" s="55">
        <f t="shared" si="76"/>
        <v>671.1</v>
      </c>
      <c r="J222" s="6"/>
      <c r="K222" s="22">
        <v>238.2</v>
      </c>
      <c r="L222" s="6">
        <v>82.3</v>
      </c>
      <c r="M222" s="43">
        <f t="shared" si="80"/>
        <v>3.7216407355021217</v>
      </c>
      <c r="N222" s="43">
        <f t="shared" si="81"/>
        <v>110.67835926449789</v>
      </c>
      <c r="O222" s="6">
        <v>114.4</v>
      </c>
      <c r="P222" s="2">
        <f t="shared" si="77"/>
        <v>434.9</v>
      </c>
      <c r="R222" s="13">
        <f t="shared" si="74"/>
        <v>603.4</v>
      </c>
      <c r="S222" s="26">
        <f t="shared" si="82"/>
        <v>176.1</v>
      </c>
      <c r="T222" s="26">
        <f t="shared" si="83"/>
        <v>10.621640735502123</v>
      </c>
      <c r="U222" s="26">
        <f t="shared" si="84"/>
        <v>315.87835926449787</v>
      </c>
      <c r="V222" s="14">
        <f t="shared" si="78"/>
        <v>326.5</v>
      </c>
      <c r="W222" s="18">
        <f t="shared" si="75"/>
        <v>1106</v>
      </c>
    </row>
    <row r="223" spans="1:23" ht="12.75" customHeight="1">
      <c r="A223" t="str">
        <f t="shared" si="79"/>
        <v>2001</v>
      </c>
      <c r="B223" s="47" t="s">
        <v>244</v>
      </c>
      <c r="C223" s="48">
        <v>57</v>
      </c>
      <c r="D223" s="62">
        <v>342.1</v>
      </c>
      <c r="E223" s="63">
        <v>83.9</v>
      </c>
      <c r="F223" s="55">
        <v>8.4</v>
      </c>
      <c r="G223" s="54">
        <v>188.4</v>
      </c>
      <c r="H223" s="54">
        <f t="shared" si="73"/>
        <v>196.8</v>
      </c>
      <c r="I223" s="55">
        <f t="shared" si="76"/>
        <v>622.79999999999995</v>
      </c>
      <c r="J223" s="5"/>
      <c r="K223" s="21">
        <v>220.2</v>
      </c>
      <c r="L223" s="5">
        <v>76.7</v>
      </c>
      <c r="M223" s="43">
        <f t="shared" si="80"/>
        <v>3.9054878048780486</v>
      </c>
      <c r="N223" s="43">
        <f t="shared" si="81"/>
        <v>87.594512195121951</v>
      </c>
      <c r="O223" s="5">
        <v>91.5</v>
      </c>
      <c r="P223" s="2">
        <f t="shared" si="77"/>
        <v>388.4</v>
      </c>
      <c r="R223" s="13">
        <f t="shared" si="74"/>
        <v>562.29999999999995</v>
      </c>
      <c r="S223" s="26">
        <f t="shared" si="82"/>
        <v>160.60000000000002</v>
      </c>
      <c r="T223" s="26">
        <f t="shared" si="83"/>
        <v>12.305487804878048</v>
      </c>
      <c r="U223" s="26">
        <f t="shared" si="84"/>
        <v>275.99451219512196</v>
      </c>
      <c r="V223" s="14">
        <f t="shared" si="78"/>
        <v>288.3</v>
      </c>
      <c r="W223" s="18">
        <f t="shared" si="75"/>
        <v>1011.2</v>
      </c>
    </row>
    <row r="224" spans="1:23">
      <c r="A224" t="str">
        <f t="shared" si="79"/>
        <v>2001</v>
      </c>
      <c r="B224" s="47" t="s">
        <v>245</v>
      </c>
      <c r="C224" s="48">
        <v>56</v>
      </c>
      <c r="D224" s="62">
        <v>354.4</v>
      </c>
      <c r="E224" s="63">
        <v>88.1</v>
      </c>
      <c r="F224" s="55">
        <v>5.6</v>
      </c>
      <c r="G224" s="54">
        <v>202.8</v>
      </c>
      <c r="H224" s="54">
        <f t="shared" si="73"/>
        <v>208.4</v>
      </c>
      <c r="I224" s="55">
        <f t="shared" si="76"/>
        <v>650.9</v>
      </c>
      <c r="J224" s="6"/>
      <c r="K224" s="22">
        <v>221.5</v>
      </c>
      <c r="L224" s="6">
        <v>83.3</v>
      </c>
      <c r="M224" s="43">
        <f t="shared" si="80"/>
        <v>2.716698656429942</v>
      </c>
      <c r="N224" s="43">
        <f t="shared" si="81"/>
        <v>98.383301343570054</v>
      </c>
      <c r="O224" s="6">
        <v>101.1</v>
      </c>
      <c r="P224" s="2">
        <f t="shared" si="77"/>
        <v>405.9</v>
      </c>
      <c r="R224" s="13">
        <f t="shared" si="74"/>
        <v>575.9</v>
      </c>
      <c r="S224" s="26">
        <f t="shared" si="82"/>
        <v>171.39999999999998</v>
      </c>
      <c r="T224" s="26">
        <f t="shared" si="83"/>
        <v>8.3166986564299421</v>
      </c>
      <c r="U224" s="26">
        <f t="shared" si="84"/>
        <v>301.18330134357007</v>
      </c>
      <c r="V224" s="14">
        <f t="shared" si="78"/>
        <v>309.5</v>
      </c>
      <c r="W224" s="18">
        <f t="shared" si="75"/>
        <v>1056.8</v>
      </c>
    </row>
    <row r="225" spans="1:46">
      <c r="A225" t="str">
        <f t="shared" si="79"/>
        <v>2001</v>
      </c>
      <c r="B225" s="47" t="s">
        <v>246</v>
      </c>
      <c r="C225" s="48">
        <v>55</v>
      </c>
      <c r="D225" s="62">
        <v>326.8</v>
      </c>
      <c r="E225" s="63">
        <v>97.4</v>
      </c>
      <c r="F225" s="55">
        <v>5</v>
      </c>
      <c r="G225" s="54">
        <v>186.6</v>
      </c>
      <c r="H225" s="54">
        <f t="shared" si="73"/>
        <v>191.6</v>
      </c>
      <c r="I225" s="55">
        <f t="shared" si="76"/>
        <v>615.80000000000007</v>
      </c>
      <c r="J225" s="5"/>
      <c r="K225" s="21">
        <v>208.2</v>
      </c>
      <c r="L225" s="5">
        <v>78</v>
      </c>
      <c r="M225" s="43">
        <f t="shared" si="80"/>
        <v>2.4243215031315239</v>
      </c>
      <c r="N225" s="43">
        <f t="shared" si="81"/>
        <v>90.475678496868483</v>
      </c>
      <c r="O225" s="5">
        <v>92.9</v>
      </c>
      <c r="P225" s="2">
        <f t="shared" si="77"/>
        <v>379.1</v>
      </c>
      <c r="R225" s="13">
        <f t="shared" si="74"/>
        <v>535</v>
      </c>
      <c r="S225" s="26">
        <f t="shared" si="82"/>
        <v>175.4</v>
      </c>
      <c r="T225" s="26">
        <f t="shared" si="83"/>
        <v>7.4243215031315239</v>
      </c>
      <c r="U225" s="26">
        <f t="shared" si="84"/>
        <v>277.07567849686848</v>
      </c>
      <c r="V225" s="14">
        <f t="shared" si="78"/>
        <v>284.5</v>
      </c>
      <c r="W225" s="18">
        <f t="shared" si="75"/>
        <v>994.9</v>
      </c>
    </row>
    <row r="226" spans="1:46">
      <c r="A226" t="str">
        <f t="shared" si="79"/>
        <v>2001</v>
      </c>
      <c r="B226" s="47" t="s">
        <v>247</v>
      </c>
      <c r="C226" s="48">
        <v>54</v>
      </c>
      <c r="D226" s="62">
        <v>301.2</v>
      </c>
      <c r="E226" s="63">
        <v>89.5</v>
      </c>
      <c r="F226" s="55">
        <v>4.7</v>
      </c>
      <c r="G226" s="54">
        <v>168.4</v>
      </c>
      <c r="H226" s="54">
        <f t="shared" si="73"/>
        <v>173.1</v>
      </c>
      <c r="I226" s="55">
        <f t="shared" si="76"/>
        <v>563.79999999999995</v>
      </c>
      <c r="J226" s="6"/>
      <c r="K226" s="22">
        <v>203</v>
      </c>
      <c r="L226" s="6">
        <v>78.400000000000006</v>
      </c>
      <c r="M226" s="43">
        <f t="shared" si="80"/>
        <v>2.2074523396880417</v>
      </c>
      <c r="N226" s="43">
        <f t="shared" si="81"/>
        <v>79.092547660311965</v>
      </c>
      <c r="O226" s="6">
        <v>81.3</v>
      </c>
      <c r="P226" s="2">
        <f t="shared" si="77"/>
        <v>362.7</v>
      </c>
      <c r="R226" s="13">
        <f t="shared" si="74"/>
        <v>504.2</v>
      </c>
      <c r="S226" s="26">
        <f t="shared" si="82"/>
        <v>167.9</v>
      </c>
      <c r="T226" s="26">
        <f t="shared" si="83"/>
        <v>6.9074523396880423</v>
      </c>
      <c r="U226" s="26">
        <f t="shared" si="84"/>
        <v>247.49254766031197</v>
      </c>
      <c r="V226" s="14">
        <f t="shared" si="78"/>
        <v>254.39999999999998</v>
      </c>
      <c r="W226" s="18">
        <f t="shared" si="75"/>
        <v>926.5</v>
      </c>
    </row>
    <row r="227" spans="1:46">
      <c r="A227" t="str">
        <f t="shared" si="79"/>
        <v>2001</v>
      </c>
      <c r="B227" s="47" t="s">
        <v>248</v>
      </c>
      <c r="C227" s="48">
        <v>53</v>
      </c>
      <c r="D227" s="62">
        <v>340.2</v>
      </c>
      <c r="E227" s="63">
        <v>102.3</v>
      </c>
      <c r="F227" s="55">
        <v>8.1</v>
      </c>
      <c r="G227" s="54">
        <v>201.4</v>
      </c>
      <c r="H227" s="54">
        <f t="shared" si="73"/>
        <v>209.5</v>
      </c>
      <c r="I227" s="55">
        <f t="shared" si="76"/>
        <v>652</v>
      </c>
      <c r="J227" s="5"/>
      <c r="K227" s="21">
        <v>196.1</v>
      </c>
      <c r="L227" s="5">
        <v>81.099999999999994</v>
      </c>
      <c r="M227" s="43">
        <f t="shared" si="80"/>
        <v>3.4913126491646773</v>
      </c>
      <c r="N227" s="43">
        <f t="shared" si="81"/>
        <v>86.808687350835314</v>
      </c>
      <c r="O227" s="5">
        <v>90.3</v>
      </c>
      <c r="P227" s="2">
        <f t="shared" si="77"/>
        <v>367.5</v>
      </c>
      <c r="R227" s="13">
        <f t="shared" si="74"/>
        <v>536.29999999999995</v>
      </c>
      <c r="S227" s="26">
        <f t="shared" si="82"/>
        <v>183.39999999999998</v>
      </c>
      <c r="T227" s="26">
        <f t="shared" si="83"/>
        <v>11.591312649164678</v>
      </c>
      <c r="U227" s="26">
        <f t="shared" si="84"/>
        <v>288.20868735083531</v>
      </c>
      <c r="V227" s="14">
        <f t="shared" si="78"/>
        <v>299.8</v>
      </c>
      <c r="W227" s="18">
        <f t="shared" si="75"/>
        <v>1019.5</v>
      </c>
    </row>
    <row r="228" spans="1:46">
      <c r="A228" t="str">
        <f t="shared" si="79"/>
        <v>2001</v>
      </c>
      <c r="B228" s="47" t="s">
        <v>249</v>
      </c>
      <c r="C228" s="48">
        <v>52</v>
      </c>
      <c r="D228" s="62">
        <v>319.60000000000002</v>
      </c>
      <c r="E228" s="63">
        <v>97.5</v>
      </c>
      <c r="F228" s="55">
        <v>7.1</v>
      </c>
      <c r="G228" s="54">
        <v>164.8</v>
      </c>
      <c r="H228" s="54">
        <f t="shared" si="73"/>
        <v>171.9</v>
      </c>
      <c r="I228" s="55">
        <f t="shared" si="76"/>
        <v>589</v>
      </c>
      <c r="J228" s="6"/>
      <c r="K228" s="22">
        <v>202.6</v>
      </c>
      <c r="L228" s="6">
        <v>76.599999999999994</v>
      </c>
      <c r="M228" s="43">
        <f t="shared" si="80"/>
        <v>3.6057591623036642</v>
      </c>
      <c r="N228" s="43">
        <f t="shared" si="81"/>
        <v>83.694240837696341</v>
      </c>
      <c r="O228" s="6">
        <v>87.3</v>
      </c>
      <c r="P228" s="2">
        <f t="shared" si="77"/>
        <v>366.5</v>
      </c>
      <c r="R228" s="13">
        <f t="shared" si="74"/>
        <v>522.20000000000005</v>
      </c>
      <c r="S228" s="26">
        <f t="shared" si="82"/>
        <v>174.1</v>
      </c>
      <c r="T228" s="26">
        <f t="shared" si="83"/>
        <v>10.705759162303664</v>
      </c>
      <c r="U228" s="26">
        <f t="shared" si="84"/>
        <v>248.49424083769634</v>
      </c>
      <c r="V228" s="14">
        <f t="shared" si="78"/>
        <v>259.2</v>
      </c>
      <c r="W228" s="18">
        <f t="shared" si="75"/>
        <v>955.5</v>
      </c>
    </row>
    <row r="229" spans="1:46">
      <c r="A229" t="str">
        <f t="shared" si="79"/>
        <v>2001</v>
      </c>
      <c r="B229" s="47" t="s">
        <v>250</v>
      </c>
      <c r="C229" s="48">
        <v>51</v>
      </c>
      <c r="D229" s="62">
        <v>293.5</v>
      </c>
      <c r="E229" s="63">
        <v>107.2</v>
      </c>
      <c r="F229" s="55">
        <v>5</v>
      </c>
      <c r="G229" s="54">
        <v>157.9</v>
      </c>
      <c r="H229" s="54">
        <f t="shared" si="73"/>
        <v>162.9</v>
      </c>
      <c r="I229" s="55">
        <f t="shared" si="76"/>
        <v>563.6</v>
      </c>
      <c r="J229" s="5"/>
      <c r="K229" s="21">
        <v>195.6</v>
      </c>
      <c r="L229" s="5">
        <v>84.3</v>
      </c>
      <c r="M229" s="43">
        <f t="shared" si="80"/>
        <v>2.4647022713321052</v>
      </c>
      <c r="N229" s="43">
        <f t="shared" si="81"/>
        <v>77.835297728667882</v>
      </c>
      <c r="O229" s="5">
        <v>80.3</v>
      </c>
      <c r="P229" s="2">
        <f t="shared" si="77"/>
        <v>360.2</v>
      </c>
      <c r="R229" s="13">
        <f t="shared" si="74"/>
        <v>489.1</v>
      </c>
      <c r="S229" s="26">
        <f t="shared" si="82"/>
        <v>191.5</v>
      </c>
      <c r="T229" s="26">
        <f t="shared" si="83"/>
        <v>7.4647022713321052</v>
      </c>
      <c r="U229" s="26">
        <f t="shared" si="84"/>
        <v>235.73529772866789</v>
      </c>
      <c r="V229" s="14">
        <f t="shared" si="78"/>
        <v>243.2</v>
      </c>
      <c r="W229" s="18">
        <f t="shared" si="75"/>
        <v>923.8</v>
      </c>
    </row>
    <row r="230" spans="1:46">
      <c r="A230" t="str">
        <f t="shared" si="79"/>
        <v>2001</v>
      </c>
      <c r="B230" s="47" t="s">
        <v>251</v>
      </c>
      <c r="C230" s="48">
        <v>50</v>
      </c>
      <c r="D230" s="62">
        <v>270.7</v>
      </c>
      <c r="E230" s="63">
        <v>100.2</v>
      </c>
      <c r="F230" s="55">
        <v>4</v>
      </c>
      <c r="G230" s="54">
        <v>166.2</v>
      </c>
      <c r="H230" s="54">
        <f t="shared" ref="H230:H278" si="85">F230+G230</f>
        <v>170.2</v>
      </c>
      <c r="I230" s="55">
        <f t="shared" si="76"/>
        <v>541.09999999999991</v>
      </c>
      <c r="J230" s="6"/>
      <c r="K230" s="22">
        <v>155.1</v>
      </c>
      <c r="L230" s="6">
        <v>75.5</v>
      </c>
      <c r="M230" s="43">
        <f t="shared" si="80"/>
        <v>1.9036427732079906</v>
      </c>
      <c r="N230" s="43">
        <f t="shared" si="81"/>
        <v>79.096357226792009</v>
      </c>
      <c r="O230" s="6">
        <v>81</v>
      </c>
      <c r="P230" s="2">
        <f t="shared" si="77"/>
        <v>311.60000000000002</v>
      </c>
      <c r="R230" s="13">
        <f t="shared" ref="R230:R279" si="86">D230+K230</f>
        <v>425.79999999999995</v>
      </c>
      <c r="S230" s="26">
        <f t="shared" si="82"/>
        <v>175.7</v>
      </c>
      <c r="T230" s="26">
        <f t="shared" si="83"/>
        <v>5.9036427732079906</v>
      </c>
      <c r="U230" s="26">
        <f t="shared" si="84"/>
        <v>245.296357226792</v>
      </c>
      <c r="V230" s="14">
        <f t="shared" si="78"/>
        <v>251.2</v>
      </c>
      <c r="W230" s="18">
        <f t="shared" ref="W230:W279" si="87">R230+S230+V230</f>
        <v>852.7</v>
      </c>
    </row>
    <row r="231" spans="1:46">
      <c r="A231" t="str">
        <f t="shared" si="79"/>
        <v>2001</v>
      </c>
      <c r="B231" s="47" t="s">
        <v>252</v>
      </c>
      <c r="C231" s="48">
        <v>49</v>
      </c>
      <c r="D231" s="62">
        <v>264.7</v>
      </c>
      <c r="E231" s="63">
        <v>105.5</v>
      </c>
      <c r="F231" s="55">
        <v>11.8</v>
      </c>
      <c r="G231" s="54">
        <v>136.6</v>
      </c>
      <c r="H231" s="54">
        <f t="shared" si="85"/>
        <v>148.4</v>
      </c>
      <c r="I231" s="55">
        <f t="shared" si="76"/>
        <v>518.6</v>
      </c>
      <c r="J231" s="5"/>
      <c r="K231" s="21">
        <v>194.8</v>
      </c>
      <c r="L231" s="5">
        <v>77.099999999999994</v>
      </c>
      <c r="M231" s="43">
        <f t="shared" si="80"/>
        <v>6.5679245283018863</v>
      </c>
      <c r="N231" s="43">
        <f t="shared" si="81"/>
        <v>76.032075471698093</v>
      </c>
      <c r="O231" s="5">
        <v>82.6</v>
      </c>
      <c r="P231" s="2">
        <f t="shared" si="77"/>
        <v>354.5</v>
      </c>
      <c r="R231" s="13">
        <f t="shared" si="86"/>
        <v>459.5</v>
      </c>
      <c r="S231" s="26">
        <f t="shared" si="82"/>
        <v>182.6</v>
      </c>
      <c r="T231" s="26">
        <f t="shared" si="83"/>
        <v>18.367924528301888</v>
      </c>
      <c r="U231" s="26">
        <f t="shared" si="84"/>
        <v>212.6320754716981</v>
      </c>
      <c r="V231" s="14">
        <f t="shared" si="78"/>
        <v>231</v>
      </c>
      <c r="W231" s="18">
        <f t="shared" si="87"/>
        <v>873.1</v>
      </c>
    </row>
    <row r="232" spans="1:46">
      <c r="A232" t="str">
        <f t="shared" si="79"/>
        <v>2000</v>
      </c>
      <c r="B232" s="47" t="s">
        <v>253</v>
      </c>
      <c r="C232" s="48">
        <v>48</v>
      </c>
      <c r="D232" s="62">
        <v>192.5</v>
      </c>
      <c r="E232" s="63">
        <v>82</v>
      </c>
      <c r="F232" s="55">
        <v>10.6</v>
      </c>
      <c r="G232" s="54">
        <v>102</v>
      </c>
      <c r="H232" s="54">
        <f t="shared" si="85"/>
        <v>112.6</v>
      </c>
      <c r="I232" s="55">
        <f t="shared" ref="I232:I279" si="88">D232+E232+H232</f>
        <v>387.1</v>
      </c>
      <c r="J232" s="6"/>
      <c r="K232" s="22">
        <v>180.6</v>
      </c>
      <c r="L232" s="6">
        <v>79.400000000000006</v>
      </c>
      <c r="M232" s="43">
        <f t="shared" si="80"/>
        <v>8.6042628774422738</v>
      </c>
      <c r="N232" s="43">
        <f t="shared" si="81"/>
        <v>82.795737122557725</v>
      </c>
      <c r="O232" s="6">
        <v>91.4</v>
      </c>
      <c r="P232" s="2">
        <f t="shared" ref="P232:P279" si="89">K232+L232+O232</f>
        <v>351.4</v>
      </c>
      <c r="R232" s="13">
        <f t="shared" si="86"/>
        <v>373.1</v>
      </c>
      <c r="S232" s="26">
        <f t="shared" si="82"/>
        <v>161.4</v>
      </c>
      <c r="T232" s="26">
        <f t="shared" si="83"/>
        <v>19.204262877442275</v>
      </c>
      <c r="U232" s="26">
        <f t="shared" si="84"/>
        <v>184.79573712255774</v>
      </c>
      <c r="V232" s="14">
        <f t="shared" si="78"/>
        <v>204</v>
      </c>
      <c r="W232" s="18">
        <f t="shared" si="87"/>
        <v>738.5</v>
      </c>
    </row>
    <row r="233" spans="1:46">
      <c r="A233" t="str">
        <f t="shared" si="79"/>
        <v>2000</v>
      </c>
      <c r="B233" s="47" t="s">
        <v>254</v>
      </c>
      <c r="C233" s="48">
        <v>47</v>
      </c>
      <c r="D233" s="62">
        <v>199.4</v>
      </c>
      <c r="E233" s="63">
        <v>82.8</v>
      </c>
      <c r="F233" s="55">
        <v>10.8</v>
      </c>
      <c r="G233" s="54">
        <v>121</v>
      </c>
      <c r="H233" s="54">
        <f t="shared" si="85"/>
        <v>131.80000000000001</v>
      </c>
      <c r="I233" s="55">
        <f t="shared" si="88"/>
        <v>414</v>
      </c>
      <c r="J233" s="5"/>
      <c r="K233" s="21">
        <v>213.1</v>
      </c>
      <c r="L233" s="5">
        <v>90.8</v>
      </c>
      <c r="M233" s="43">
        <f t="shared" si="80"/>
        <v>8.7760242792109242</v>
      </c>
      <c r="N233" s="43">
        <f t="shared" si="81"/>
        <v>98.323975720789051</v>
      </c>
      <c r="O233" s="5">
        <v>107.1</v>
      </c>
      <c r="P233" s="2">
        <f t="shared" si="89"/>
        <v>411</v>
      </c>
      <c r="R233" s="13">
        <f t="shared" si="86"/>
        <v>412.5</v>
      </c>
      <c r="S233" s="26">
        <f t="shared" si="82"/>
        <v>173.6</v>
      </c>
      <c r="T233" s="26">
        <f t="shared" si="83"/>
        <v>19.576024279210927</v>
      </c>
      <c r="U233" s="26">
        <f t="shared" si="84"/>
        <v>219.32397572078906</v>
      </c>
      <c r="V233" s="14">
        <f t="shared" si="78"/>
        <v>238.9</v>
      </c>
      <c r="W233" s="18">
        <f t="shared" si="87"/>
        <v>825</v>
      </c>
    </row>
    <row r="234" spans="1:46">
      <c r="A234" t="str">
        <f t="shared" si="79"/>
        <v>2000</v>
      </c>
      <c r="B234" s="47" t="s">
        <v>255</v>
      </c>
      <c r="C234" s="48">
        <v>46</v>
      </c>
      <c r="D234" s="62">
        <v>250.9</v>
      </c>
      <c r="E234" s="63">
        <v>93.8</v>
      </c>
      <c r="F234" s="55">
        <v>9.6</v>
      </c>
      <c r="G234" s="54">
        <v>127.2</v>
      </c>
      <c r="H234" s="54">
        <f t="shared" si="85"/>
        <v>136.80000000000001</v>
      </c>
      <c r="I234" s="55">
        <f t="shared" si="88"/>
        <v>481.5</v>
      </c>
      <c r="J234" s="6"/>
      <c r="K234" s="22">
        <v>235.5</v>
      </c>
      <c r="L234" s="6">
        <v>88.5</v>
      </c>
      <c r="M234" s="43">
        <f t="shared" si="80"/>
        <v>7.6421052631578945</v>
      </c>
      <c r="N234" s="43">
        <f t="shared" si="81"/>
        <v>101.2578947368421</v>
      </c>
      <c r="O234" s="6">
        <v>108.9</v>
      </c>
      <c r="P234" s="2">
        <f t="shared" si="89"/>
        <v>432.9</v>
      </c>
      <c r="R234" s="13">
        <f t="shared" si="86"/>
        <v>486.4</v>
      </c>
      <c r="S234" s="26">
        <f t="shared" si="82"/>
        <v>182.3</v>
      </c>
      <c r="T234" s="26">
        <f t="shared" si="83"/>
        <v>17.242105263157896</v>
      </c>
      <c r="U234" s="26">
        <f t="shared" si="84"/>
        <v>228.45789473684209</v>
      </c>
      <c r="V234" s="14">
        <f t="shared" si="78"/>
        <v>245.70000000000002</v>
      </c>
      <c r="W234" s="18">
        <f t="shared" si="87"/>
        <v>914.40000000000009</v>
      </c>
    </row>
    <row r="235" spans="1:46">
      <c r="A235" t="str">
        <f t="shared" si="79"/>
        <v>2000</v>
      </c>
      <c r="B235" s="47" t="s">
        <v>256</v>
      </c>
      <c r="C235" s="48">
        <v>45</v>
      </c>
      <c r="D235" s="62">
        <v>220.6</v>
      </c>
      <c r="E235" s="63">
        <v>78.5</v>
      </c>
      <c r="F235" s="55">
        <v>7.3</v>
      </c>
      <c r="G235" s="54">
        <v>115.7</v>
      </c>
      <c r="H235" s="54">
        <f t="shared" si="85"/>
        <v>123</v>
      </c>
      <c r="I235" s="55">
        <f t="shared" si="88"/>
        <v>422.1</v>
      </c>
      <c r="J235" s="5"/>
      <c r="K235" s="21">
        <v>208.9</v>
      </c>
      <c r="L235" s="5">
        <v>80.900000000000006</v>
      </c>
      <c r="M235" s="43">
        <f t="shared" si="80"/>
        <v>5.8043902439024384</v>
      </c>
      <c r="N235" s="43">
        <f t="shared" si="81"/>
        <v>91.995609756097565</v>
      </c>
      <c r="O235" s="5">
        <v>97.8</v>
      </c>
      <c r="P235" s="2">
        <f t="shared" si="89"/>
        <v>387.6</v>
      </c>
      <c r="R235" s="13">
        <f t="shared" si="86"/>
        <v>429.5</v>
      </c>
      <c r="S235" s="26">
        <f t="shared" si="82"/>
        <v>159.4</v>
      </c>
      <c r="T235" s="26">
        <f t="shared" si="83"/>
        <v>13.104390243902438</v>
      </c>
      <c r="U235" s="26">
        <f t="shared" si="84"/>
        <v>207.69560975609755</v>
      </c>
      <c r="V235" s="14">
        <f t="shared" si="78"/>
        <v>220.8</v>
      </c>
      <c r="W235" s="18">
        <f t="shared" si="87"/>
        <v>809.7</v>
      </c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</row>
    <row r="236" spans="1:46">
      <c r="A236" t="str">
        <f t="shared" si="79"/>
        <v>2000</v>
      </c>
      <c r="B236" s="47" t="s">
        <v>257</v>
      </c>
      <c r="C236" s="48">
        <v>44</v>
      </c>
      <c r="D236" s="62">
        <v>235.5</v>
      </c>
      <c r="E236" s="63">
        <v>87.3</v>
      </c>
      <c r="F236" s="55">
        <v>15</v>
      </c>
      <c r="G236" s="54">
        <v>126.2</v>
      </c>
      <c r="H236" s="54">
        <f t="shared" si="85"/>
        <v>141.19999999999999</v>
      </c>
      <c r="I236" s="55">
        <f t="shared" si="88"/>
        <v>464</v>
      </c>
      <c r="J236" s="6"/>
      <c r="K236" s="22">
        <v>237</v>
      </c>
      <c r="L236" s="6">
        <v>86</v>
      </c>
      <c r="M236" s="43">
        <f t="shared" si="80"/>
        <v>11.876770538243626</v>
      </c>
      <c r="N236" s="43">
        <f t="shared" si="81"/>
        <v>99.923229461756378</v>
      </c>
      <c r="O236" s="6">
        <v>111.8</v>
      </c>
      <c r="P236" s="2">
        <f t="shared" si="89"/>
        <v>434.8</v>
      </c>
      <c r="R236" s="13">
        <f t="shared" si="86"/>
        <v>472.5</v>
      </c>
      <c r="S236" s="26">
        <f t="shared" si="82"/>
        <v>173.3</v>
      </c>
      <c r="T236" s="26">
        <f t="shared" si="83"/>
        <v>26.876770538243626</v>
      </c>
      <c r="U236" s="26">
        <f t="shared" si="84"/>
        <v>226.12322946175638</v>
      </c>
      <c r="V236" s="14">
        <f t="shared" si="78"/>
        <v>253</v>
      </c>
      <c r="W236" s="18">
        <f t="shared" si="87"/>
        <v>898.8</v>
      </c>
    </row>
    <row r="237" spans="1:46">
      <c r="A237" t="str">
        <f t="shared" si="79"/>
        <v>2000</v>
      </c>
      <c r="B237" s="47" t="s">
        <v>258</v>
      </c>
      <c r="C237" s="48">
        <v>43</v>
      </c>
      <c r="D237" s="62">
        <v>232.7</v>
      </c>
      <c r="E237" s="63">
        <v>80.900000000000006</v>
      </c>
      <c r="F237" s="55">
        <v>11</v>
      </c>
      <c r="G237" s="54">
        <v>116.2</v>
      </c>
      <c r="H237" s="54">
        <f t="shared" si="85"/>
        <v>127.2</v>
      </c>
      <c r="I237" s="55">
        <f t="shared" si="88"/>
        <v>440.8</v>
      </c>
      <c r="J237" s="5"/>
      <c r="K237" s="21">
        <v>224.9</v>
      </c>
      <c r="L237" s="5">
        <v>86.9</v>
      </c>
      <c r="M237" s="43">
        <f t="shared" si="80"/>
        <v>8.4921383647798745</v>
      </c>
      <c r="N237" s="43">
        <f t="shared" si="81"/>
        <v>89.707861635220127</v>
      </c>
      <c r="O237" s="5">
        <v>98.2</v>
      </c>
      <c r="P237" s="2">
        <f t="shared" si="89"/>
        <v>410</v>
      </c>
      <c r="R237" s="13">
        <f t="shared" si="86"/>
        <v>457.6</v>
      </c>
      <c r="S237" s="26">
        <f t="shared" si="82"/>
        <v>167.8</v>
      </c>
      <c r="T237" s="26">
        <f t="shared" si="83"/>
        <v>19.492138364779876</v>
      </c>
      <c r="U237" s="26">
        <f t="shared" si="84"/>
        <v>205.90786163522012</v>
      </c>
      <c r="V237" s="14">
        <f t="shared" si="78"/>
        <v>225.4</v>
      </c>
      <c r="W237" s="18">
        <f t="shared" si="87"/>
        <v>850.80000000000007</v>
      </c>
    </row>
    <row r="238" spans="1:46">
      <c r="A238" t="str">
        <f t="shared" si="79"/>
        <v>2000</v>
      </c>
      <c r="B238" s="47" t="s">
        <v>259</v>
      </c>
      <c r="C238" s="48">
        <v>42</v>
      </c>
      <c r="D238" s="62">
        <v>211.1</v>
      </c>
      <c r="E238" s="63">
        <v>79.099999999999994</v>
      </c>
      <c r="F238" s="55">
        <v>9</v>
      </c>
      <c r="G238" s="54">
        <v>103.4</v>
      </c>
      <c r="H238" s="54">
        <f t="shared" si="85"/>
        <v>112.4</v>
      </c>
      <c r="I238" s="55">
        <f t="shared" si="88"/>
        <v>402.6</v>
      </c>
      <c r="J238" s="6"/>
      <c r="K238" s="22">
        <v>203</v>
      </c>
      <c r="L238" s="6">
        <v>83.3</v>
      </c>
      <c r="M238" s="43">
        <f t="shared" si="80"/>
        <v>7.0943060498220625</v>
      </c>
      <c r="N238" s="43">
        <f t="shared" si="81"/>
        <v>81.505693950177928</v>
      </c>
      <c r="O238" s="6">
        <v>88.6</v>
      </c>
      <c r="P238" s="2">
        <f t="shared" si="89"/>
        <v>374.9</v>
      </c>
      <c r="R238" s="13">
        <f t="shared" si="86"/>
        <v>414.1</v>
      </c>
      <c r="S238" s="26">
        <f t="shared" si="82"/>
        <v>162.39999999999998</v>
      </c>
      <c r="T238" s="26">
        <f t="shared" si="83"/>
        <v>16.094306049822062</v>
      </c>
      <c r="U238" s="26">
        <f t="shared" si="84"/>
        <v>184.90569395017792</v>
      </c>
      <c r="V238" s="14">
        <f t="shared" si="78"/>
        <v>201</v>
      </c>
      <c r="W238" s="18">
        <f t="shared" si="87"/>
        <v>777.5</v>
      </c>
    </row>
    <row r="239" spans="1:46">
      <c r="A239" t="str">
        <f t="shared" si="79"/>
        <v>2000</v>
      </c>
      <c r="B239" s="47" t="s">
        <v>260</v>
      </c>
      <c r="C239" s="48">
        <v>41</v>
      </c>
      <c r="D239" s="62">
        <v>204.2</v>
      </c>
      <c r="E239" s="63">
        <v>81.599999999999994</v>
      </c>
      <c r="F239" s="55">
        <v>13.6</v>
      </c>
      <c r="G239" s="54">
        <v>108.7</v>
      </c>
      <c r="H239" s="54">
        <f t="shared" si="85"/>
        <v>122.3</v>
      </c>
      <c r="I239" s="55">
        <f t="shared" si="88"/>
        <v>408.09999999999997</v>
      </c>
      <c r="J239" s="5"/>
      <c r="K239" s="21">
        <v>218</v>
      </c>
      <c r="L239" s="5">
        <v>97.8</v>
      </c>
      <c r="M239" s="43">
        <f t="shared" si="80"/>
        <v>10.119378577269011</v>
      </c>
      <c r="N239" s="43">
        <f t="shared" si="81"/>
        <v>80.880621422730997</v>
      </c>
      <c r="O239" s="5">
        <v>91</v>
      </c>
      <c r="P239" s="2">
        <f t="shared" si="89"/>
        <v>406.8</v>
      </c>
      <c r="R239" s="13">
        <f t="shared" si="86"/>
        <v>422.2</v>
      </c>
      <c r="S239" s="26">
        <f t="shared" si="82"/>
        <v>179.39999999999998</v>
      </c>
      <c r="T239" s="26">
        <f t="shared" si="83"/>
        <v>23.719378577269012</v>
      </c>
      <c r="U239" s="26">
        <f t="shared" si="84"/>
        <v>189.58062142273099</v>
      </c>
      <c r="V239" s="14">
        <f t="shared" si="78"/>
        <v>213.3</v>
      </c>
      <c r="W239" s="18">
        <f t="shared" si="87"/>
        <v>814.89999999999986</v>
      </c>
    </row>
    <row r="240" spans="1:46">
      <c r="A240" t="str">
        <f t="shared" si="79"/>
        <v>2000</v>
      </c>
      <c r="B240" s="47" t="s">
        <v>261</v>
      </c>
      <c r="C240" s="48">
        <v>40</v>
      </c>
      <c r="D240" s="62">
        <v>211.3</v>
      </c>
      <c r="E240" s="63">
        <v>85.2</v>
      </c>
      <c r="F240" s="55">
        <v>8.9</v>
      </c>
      <c r="G240" s="54">
        <v>101.6</v>
      </c>
      <c r="H240" s="54">
        <f t="shared" si="85"/>
        <v>110.5</v>
      </c>
      <c r="I240" s="55">
        <f t="shared" si="88"/>
        <v>407</v>
      </c>
      <c r="J240" s="6"/>
      <c r="K240" s="22">
        <v>200.7</v>
      </c>
      <c r="L240" s="6">
        <v>91</v>
      </c>
      <c r="M240" s="43">
        <f t="shared" si="80"/>
        <v>6.0165610859728513</v>
      </c>
      <c r="N240" s="43">
        <f t="shared" si="81"/>
        <v>68.68343891402715</v>
      </c>
      <c r="O240" s="6">
        <v>74.7</v>
      </c>
      <c r="P240" s="2">
        <f t="shared" si="89"/>
        <v>366.4</v>
      </c>
      <c r="R240" s="13">
        <f t="shared" si="86"/>
        <v>412</v>
      </c>
      <c r="S240" s="26">
        <f t="shared" si="82"/>
        <v>176.2</v>
      </c>
      <c r="T240" s="26">
        <f t="shared" si="83"/>
        <v>14.916561085972852</v>
      </c>
      <c r="U240" s="26">
        <f t="shared" si="84"/>
        <v>170.28343891402716</v>
      </c>
      <c r="V240" s="14">
        <f t="shared" si="78"/>
        <v>185.2</v>
      </c>
      <c r="W240" s="18">
        <f t="shared" si="87"/>
        <v>773.40000000000009</v>
      </c>
    </row>
    <row r="241" spans="1:46">
      <c r="A241" t="str">
        <f t="shared" si="79"/>
        <v>2000</v>
      </c>
      <c r="B241" s="47" t="s">
        <v>262</v>
      </c>
      <c r="C241" s="48">
        <v>39</v>
      </c>
      <c r="D241" s="62">
        <v>180.7</v>
      </c>
      <c r="E241" s="63">
        <v>82.9</v>
      </c>
      <c r="F241" s="55">
        <v>7.8</v>
      </c>
      <c r="G241" s="54">
        <v>85.9</v>
      </c>
      <c r="H241" s="54">
        <f t="shared" si="85"/>
        <v>93.7</v>
      </c>
      <c r="I241" s="55">
        <f t="shared" si="88"/>
        <v>357.3</v>
      </c>
      <c r="J241" s="5"/>
      <c r="K241" s="21">
        <v>178.5</v>
      </c>
      <c r="L241" s="5">
        <v>97.9</v>
      </c>
      <c r="M241" s="43">
        <f t="shared" si="80"/>
        <v>6.1933831376734263</v>
      </c>
      <c r="N241" s="43">
        <f t="shared" si="81"/>
        <v>68.206616862326584</v>
      </c>
      <c r="O241" s="5">
        <v>74.400000000000006</v>
      </c>
      <c r="P241" s="2">
        <f t="shared" si="89"/>
        <v>350.79999999999995</v>
      </c>
      <c r="R241" s="13">
        <f t="shared" si="86"/>
        <v>359.2</v>
      </c>
      <c r="S241" s="26">
        <f t="shared" si="82"/>
        <v>180.8</v>
      </c>
      <c r="T241" s="26">
        <f t="shared" si="83"/>
        <v>13.993383137673426</v>
      </c>
      <c r="U241" s="26">
        <f t="shared" si="84"/>
        <v>154.10661686232658</v>
      </c>
      <c r="V241" s="14">
        <f t="shared" si="78"/>
        <v>168.10000000000002</v>
      </c>
      <c r="W241" s="18">
        <f t="shared" si="87"/>
        <v>708.1</v>
      </c>
    </row>
    <row r="242" spans="1:46">
      <c r="A242" t="str">
        <f t="shared" si="79"/>
        <v>2000</v>
      </c>
      <c r="B242" s="47" t="s">
        <v>263</v>
      </c>
      <c r="C242" s="48">
        <v>38</v>
      </c>
      <c r="D242" s="62">
        <v>167.8</v>
      </c>
      <c r="E242" s="63">
        <v>76.599999999999994</v>
      </c>
      <c r="F242" s="55">
        <v>8.1</v>
      </c>
      <c r="G242" s="54">
        <v>84.5</v>
      </c>
      <c r="H242" s="54">
        <f t="shared" si="85"/>
        <v>92.6</v>
      </c>
      <c r="I242" s="55">
        <f t="shared" si="88"/>
        <v>337</v>
      </c>
      <c r="J242" s="6"/>
      <c r="K242" s="22">
        <v>177.4</v>
      </c>
      <c r="L242" s="6">
        <v>81.900000000000006</v>
      </c>
      <c r="M242" s="43">
        <f t="shared" si="80"/>
        <v>6.6479481641468681</v>
      </c>
      <c r="N242" s="43">
        <f t="shared" si="81"/>
        <v>69.352051835853132</v>
      </c>
      <c r="O242" s="6">
        <v>76</v>
      </c>
      <c r="P242" s="2">
        <f t="shared" si="89"/>
        <v>335.3</v>
      </c>
      <c r="R242" s="13">
        <f t="shared" si="86"/>
        <v>345.20000000000005</v>
      </c>
      <c r="S242" s="26">
        <f t="shared" si="82"/>
        <v>158.5</v>
      </c>
      <c r="T242" s="26">
        <f t="shared" si="83"/>
        <v>14.747948164146868</v>
      </c>
      <c r="U242" s="26">
        <f t="shared" si="84"/>
        <v>153.85205183585313</v>
      </c>
      <c r="V242" s="14">
        <f t="shared" si="78"/>
        <v>168.6</v>
      </c>
      <c r="W242" s="18">
        <f t="shared" si="87"/>
        <v>672.30000000000007</v>
      </c>
    </row>
    <row r="243" spans="1:46">
      <c r="A243" t="str">
        <f t="shared" si="79"/>
        <v>2000</v>
      </c>
      <c r="B243" s="47" t="s">
        <v>264</v>
      </c>
      <c r="C243" s="48">
        <v>37</v>
      </c>
      <c r="D243" s="62">
        <v>185.9</v>
      </c>
      <c r="E243" s="63">
        <v>73.900000000000006</v>
      </c>
      <c r="F243" s="55">
        <v>8.3000000000000007</v>
      </c>
      <c r="G243" s="54">
        <v>90.2</v>
      </c>
      <c r="H243" s="54">
        <f t="shared" si="85"/>
        <v>98.5</v>
      </c>
      <c r="I243" s="55">
        <f t="shared" si="88"/>
        <v>358.3</v>
      </c>
      <c r="J243" s="5"/>
      <c r="K243" s="21">
        <v>178.7</v>
      </c>
      <c r="L243" s="5">
        <v>80.099999999999994</v>
      </c>
      <c r="M243" s="43">
        <f t="shared" si="80"/>
        <v>6.774822335025382</v>
      </c>
      <c r="N243" s="43">
        <f t="shared" si="81"/>
        <v>73.625177664974629</v>
      </c>
      <c r="O243" s="5">
        <v>80.400000000000006</v>
      </c>
      <c r="P243" s="2">
        <f t="shared" si="89"/>
        <v>339.19999999999993</v>
      </c>
      <c r="R243" s="13">
        <f t="shared" si="86"/>
        <v>364.6</v>
      </c>
      <c r="S243" s="26">
        <f t="shared" si="82"/>
        <v>154</v>
      </c>
      <c r="T243" s="26">
        <f t="shared" si="83"/>
        <v>15.074822335025383</v>
      </c>
      <c r="U243" s="26">
        <f t="shared" si="84"/>
        <v>163.82517766497463</v>
      </c>
      <c r="V243" s="14">
        <f t="shared" si="78"/>
        <v>178.9</v>
      </c>
      <c r="W243" s="18">
        <f t="shared" si="87"/>
        <v>697.5</v>
      </c>
    </row>
    <row r="244" spans="1:46">
      <c r="A244" t="str">
        <f t="shared" si="79"/>
        <v>1999</v>
      </c>
      <c r="B244" s="47" t="s">
        <v>265</v>
      </c>
      <c r="C244" s="48">
        <v>36</v>
      </c>
      <c r="D244" s="62">
        <v>170.5</v>
      </c>
      <c r="E244" s="63">
        <v>73.400000000000006</v>
      </c>
      <c r="F244" s="55">
        <v>8</v>
      </c>
      <c r="G244" s="54">
        <v>82.3</v>
      </c>
      <c r="H244" s="54">
        <f t="shared" si="85"/>
        <v>90.3</v>
      </c>
      <c r="I244" s="55">
        <f t="shared" si="88"/>
        <v>334.2</v>
      </c>
      <c r="J244" s="6"/>
      <c r="K244" s="22">
        <v>185.6</v>
      </c>
      <c r="L244" s="6">
        <v>86.7</v>
      </c>
      <c r="M244" s="43">
        <f t="shared" si="80"/>
        <v>8.2392026578073096</v>
      </c>
      <c r="N244" s="43">
        <f t="shared" si="81"/>
        <v>84.760797342192689</v>
      </c>
      <c r="O244" s="6">
        <v>93</v>
      </c>
      <c r="P244" s="2">
        <f t="shared" si="89"/>
        <v>365.3</v>
      </c>
      <c r="R244" s="13">
        <f t="shared" si="86"/>
        <v>356.1</v>
      </c>
      <c r="S244" s="26">
        <f t="shared" si="82"/>
        <v>160.10000000000002</v>
      </c>
      <c r="T244" s="26">
        <f t="shared" si="83"/>
        <v>16.239202657807311</v>
      </c>
      <c r="U244" s="26">
        <f t="shared" si="84"/>
        <v>167.0607973421927</v>
      </c>
      <c r="V244" s="14">
        <f t="shared" ref="V244:V279" si="90">H244+O244</f>
        <v>183.3</v>
      </c>
      <c r="W244" s="18">
        <f t="shared" si="87"/>
        <v>699.5</v>
      </c>
    </row>
    <row r="245" spans="1:46">
      <c r="A245" t="str">
        <f t="shared" si="79"/>
        <v>1999</v>
      </c>
      <c r="B245" s="47" t="s">
        <v>266</v>
      </c>
      <c r="C245" s="48">
        <v>35</v>
      </c>
      <c r="D245" s="62">
        <v>174.9</v>
      </c>
      <c r="E245" s="63">
        <v>77.7</v>
      </c>
      <c r="F245" s="55">
        <v>9.6999999999999993</v>
      </c>
      <c r="G245" s="54">
        <v>85.5</v>
      </c>
      <c r="H245" s="54">
        <f t="shared" si="85"/>
        <v>95.2</v>
      </c>
      <c r="I245" s="55">
        <f t="shared" si="88"/>
        <v>347.8</v>
      </c>
      <c r="J245" s="5"/>
      <c r="K245" s="21">
        <v>209.4</v>
      </c>
      <c r="L245" s="5">
        <v>91.2</v>
      </c>
      <c r="M245" s="43">
        <f t="shared" si="80"/>
        <v>9.8528361344537796</v>
      </c>
      <c r="N245" s="43">
        <f t="shared" si="81"/>
        <v>86.847163865546207</v>
      </c>
      <c r="O245" s="5">
        <v>96.7</v>
      </c>
      <c r="P245" s="2">
        <f t="shared" si="89"/>
        <v>397.3</v>
      </c>
      <c r="R245" s="13">
        <f t="shared" si="86"/>
        <v>384.3</v>
      </c>
      <c r="S245" s="26">
        <f t="shared" si="82"/>
        <v>168.9</v>
      </c>
      <c r="T245" s="26">
        <f t="shared" si="83"/>
        <v>19.552836134453777</v>
      </c>
      <c r="U245" s="26">
        <f t="shared" si="84"/>
        <v>172.34716386554621</v>
      </c>
      <c r="V245" s="14">
        <f t="shared" si="90"/>
        <v>191.9</v>
      </c>
      <c r="W245" s="18">
        <f t="shared" si="87"/>
        <v>745.1</v>
      </c>
    </row>
    <row r="246" spans="1:46">
      <c r="A246" t="str">
        <f t="shared" si="79"/>
        <v>1999</v>
      </c>
      <c r="B246" s="47" t="s">
        <v>267</v>
      </c>
      <c r="C246" s="48">
        <v>34</v>
      </c>
      <c r="D246" s="62">
        <v>198.7</v>
      </c>
      <c r="E246" s="63">
        <v>76</v>
      </c>
      <c r="F246" s="55">
        <v>9.5</v>
      </c>
      <c r="G246" s="54">
        <v>103</v>
      </c>
      <c r="H246" s="54">
        <f t="shared" si="85"/>
        <v>112.5</v>
      </c>
      <c r="I246" s="55">
        <f t="shared" si="88"/>
        <v>387.2</v>
      </c>
      <c r="J246" s="6"/>
      <c r="K246" s="22">
        <v>204.2</v>
      </c>
      <c r="L246" s="6">
        <v>84.3</v>
      </c>
      <c r="M246" s="43">
        <f t="shared" si="80"/>
        <v>9.1031111111111116</v>
      </c>
      <c r="N246" s="43">
        <f t="shared" si="81"/>
        <v>98.696888888888893</v>
      </c>
      <c r="O246" s="6">
        <v>107.8</v>
      </c>
      <c r="P246" s="2">
        <f t="shared" si="89"/>
        <v>396.3</v>
      </c>
      <c r="R246" s="13">
        <f t="shared" si="86"/>
        <v>402.9</v>
      </c>
      <c r="S246" s="26">
        <f t="shared" si="82"/>
        <v>160.30000000000001</v>
      </c>
      <c r="T246" s="26">
        <f t="shared" si="83"/>
        <v>18.603111111111112</v>
      </c>
      <c r="U246" s="26">
        <f t="shared" si="84"/>
        <v>201.69688888888891</v>
      </c>
      <c r="V246" s="14">
        <f t="shared" si="90"/>
        <v>220.3</v>
      </c>
      <c r="W246" s="18">
        <f t="shared" si="87"/>
        <v>783.5</v>
      </c>
    </row>
    <row r="247" spans="1:46">
      <c r="A247" t="str">
        <f t="shared" si="79"/>
        <v>1999</v>
      </c>
      <c r="B247" s="47" t="s">
        <v>268</v>
      </c>
      <c r="C247" s="48">
        <v>33</v>
      </c>
      <c r="D247" s="62">
        <v>180.8</v>
      </c>
      <c r="E247" s="63">
        <v>66.2</v>
      </c>
      <c r="F247" s="55">
        <v>6.3</v>
      </c>
      <c r="G247" s="54">
        <v>83.6</v>
      </c>
      <c r="H247" s="54">
        <f t="shared" si="85"/>
        <v>89.899999999999991</v>
      </c>
      <c r="I247" s="55">
        <f t="shared" si="88"/>
        <v>336.9</v>
      </c>
      <c r="J247" s="5"/>
      <c r="K247" s="21">
        <v>219.1</v>
      </c>
      <c r="L247" s="5">
        <v>82.3</v>
      </c>
      <c r="M247" s="43">
        <f t="shared" si="80"/>
        <v>7.0988876529477203</v>
      </c>
      <c r="N247" s="43">
        <f t="shared" si="81"/>
        <v>94.201112347052288</v>
      </c>
      <c r="O247" s="5">
        <v>101.3</v>
      </c>
      <c r="P247" s="2">
        <f t="shared" si="89"/>
        <v>402.7</v>
      </c>
      <c r="R247" s="13">
        <f t="shared" si="86"/>
        <v>399.9</v>
      </c>
      <c r="S247" s="26">
        <f t="shared" si="82"/>
        <v>148.5</v>
      </c>
      <c r="T247" s="26">
        <f t="shared" si="83"/>
        <v>13.398887652947721</v>
      </c>
      <c r="U247" s="26">
        <f t="shared" si="84"/>
        <v>177.80111234705228</v>
      </c>
      <c r="V247" s="14">
        <f t="shared" si="90"/>
        <v>191.2</v>
      </c>
      <c r="W247" s="18">
        <f t="shared" si="87"/>
        <v>739.59999999999991</v>
      </c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</row>
    <row r="248" spans="1:46">
      <c r="A248" t="str">
        <f t="shared" si="79"/>
        <v>1999</v>
      </c>
      <c r="B248" s="47" t="s">
        <v>269</v>
      </c>
      <c r="C248" s="48">
        <v>32</v>
      </c>
      <c r="D248" s="62">
        <v>180.7</v>
      </c>
      <c r="E248" s="63">
        <v>68.900000000000006</v>
      </c>
      <c r="F248" s="55">
        <v>7.6</v>
      </c>
      <c r="G248" s="54">
        <v>90.9</v>
      </c>
      <c r="H248" s="54">
        <f t="shared" si="85"/>
        <v>98.5</v>
      </c>
      <c r="I248" s="55">
        <f t="shared" si="88"/>
        <v>348.1</v>
      </c>
      <c r="J248" s="6"/>
      <c r="K248" s="22">
        <v>214.7</v>
      </c>
      <c r="L248" s="6">
        <v>80.599999999999994</v>
      </c>
      <c r="M248" s="43">
        <f t="shared" si="80"/>
        <v>8.0243654822335024</v>
      </c>
      <c r="N248" s="43">
        <f t="shared" si="81"/>
        <v>95.975634517766508</v>
      </c>
      <c r="O248" s="6">
        <v>104</v>
      </c>
      <c r="P248" s="2">
        <f t="shared" si="89"/>
        <v>399.29999999999995</v>
      </c>
      <c r="R248" s="13">
        <f t="shared" si="86"/>
        <v>395.4</v>
      </c>
      <c r="S248" s="26">
        <f t="shared" si="82"/>
        <v>149.5</v>
      </c>
      <c r="T248" s="26">
        <f t="shared" si="83"/>
        <v>15.624365482233502</v>
      </c>
      <c r="U248" s="26">
        <f t="shared" si="84"/>
        <v>186.87563451776651</v>
      </c>
      <c r="V248" s="14">
        <f t="shared" si="90"/>
        <v>202.5</v>
      </c>
      <c r="W248" s="18">
        <f t="shared" si="87"/>
        <v>747.4</v>
      </c>
    </row>
    <row r="249" spans="1:46">
      <c r="A249" t="str">
        <f t="shared" si="79"/>
        <v>1999</v>
      </c>
      <c r="B249" s="47" t="s">
        <v>270</v>
      </c>
      <c r="C249" s="48">
        <v>31</v>
      </c>
      <c r="D249" s="62">
        <v>176.4</v>
      </c>
      <c r="E249" s="63">
        <v>66.900000000000006</v>
      </c>
      <c r="F249" s="55">
        <v>8.6</v>
      </c>
      <c r="G249" s="54">
        <v>78.3</v>
      </c>
      <c r="H249" s="54">
        <f t="shared" si="85"/>
        <v>86.899999999999991</v>
      </c>
      <c r="I249" s="55">
        <f t="shared" si="88"/>
        <v>330.2</v>
      </c>
      <c r="J249" s="5"/>
      <c r="K249" s="21">
        <v>188.6</v>
      </c>
      <c r="L249" s="5">
        <v>74.2</v>
      </c>
      <c r="M249" s="43">
        <f t="shared" si="80"/>
        <v>8.4317606444188726</v>
      </c>
      <c r="N249" s="43">
        <f t="shared" si="81"/>
        <v>76.76823935558113</v>
      </c>
      <c r="O249" s="5">
        <v>85.2</v>
      </c>
      <c r="P249" s="2">
        <f t="shared" si="89"/>
        <v>348</v>
      </c>
      <c r="R249" s="13">
        <f t="shared" si="86"/>
        <v>365</v>
      </c>
      <c r="S249" s="26">
        <f t="shared" si="82"/>
        <v>141.10000000000002</v>
      </c>
      <c r="T249" s="26">
        <f t="shared" si="83"/>
        <v>17.031760644418874</v>
      </c>
      <c r="U249" s="26">
        <f t="shared" si="84"/>
        <v>155.06823935558111</v>
      </c>
      <c r="V249" s="14">
        <f t="shared" si="90"/>
        <v>172.1</v>
      </c>
      <c r="W249" s="18">
        <f t="shared" si="87"/>
        <v>678.2</v>
      </c>
    </row>
    <row r="250" spans="1:46">
      <c r="A250" t="str">
        <f t="shared" si="79"/>
        <v>1999</v>
      </c>
      <c r="B250" s="47" t="s">
        <v>271</v>
      </c>
      <c r="C250" s="48">
        <v>30</v>
      </c>
      <c r="D250" s="62">
        <v>161.80000000000001</v>
      </c>
      <c r="E250" s="63">
        <v>67.400000000000006</v>
      </c>
      <c r="F250" s="55">
        <v>7.9</v>
      </c>
      <c r="G250" s="54">
        <v>80.099999999999994</v>
      </c>
      <c r="H250" s="54">
        <f t="shared" si="85"/>
        <v>88</v>
      </c>
      <c r="I250" s="55">
        <f t="shared" si="88"/>
        <v>317.20000000000005</v>
      </c>
      <c r="J250" s="6"/>
      <c r="K250" s="22">
        <v>194.4</v>
      </c>
      <c r="L250" s="6">
        <v>79</v>
      </c>
      <c r="M250" s="43">
        <f t="shared" si="80"/>
        <v>9.0311363636363637</v>
      </c>
      <c r="N250" s="43">
        <f t="shared" si="81"/>
        <v>91.568863636363631</v>
      </c>
      <c r="O250" s="6">
        <v>100.6</v>
      </c>
      <c r="P250" s="2">
        <f t="shared" si="89"/>
        <v>374</v>
      </c>
      <c r="R250" s="13">
        <f t="shared" si="86"/>
        <v>356.20000000000005</v>
      </c>
      <c r="S250" s="26">
        <f t="shared" si="82"/>
        <v>146.4</v>
      </c>
      <c r="T250" s="26">
        <f t="shared" si="83"/>
        <v>16.931136363636362</v>
      </c>
      <c r="U250" s="26">
        <f t="shared" si="84"/>
        <v>171.66886363636362</v>
      </c>
      <c r="V250" s="14">
        <f t="shared" si="90"/>
        <v>188.6</v>
      </c>
      <c r="W250" s="18">
        <f t="shared" si="87"/>
        <v>691.2</v>
      </c>
    </row>
    <row r="251" spans="1:46">
      <c r="A251" t="str">
        <f t="shared" si="79"/>
        <v>1999</v>
      </c>
      <c r="B251" s="47" t="s">
        <v>272</v>
      </c>
      <c r="C251" s="48">
        <v>29</v>
      </c>
      <c r="D251" s="62">
        <v>175.5</v>
      </c>
      <c r="E251" s="63">
        <v>70.2</v>
      </c>
      <c r="F251" s="55">
        <v>7.4</v>
      </c>
      <c r="G251" s="54">
        <v>82.8</v>
      </c>
      <c r="H251" s="54">
        <f t="shared" si="85"/>
        <v>90.2</v>
      </c>
      <c r="I251" s="55">
        <f t="shared" si="88"/>
        <v>335.9</v>
      </c>
      <c r="J251" s="5"/>
      <c r="K251" s="21">
        <v>205.6</v>
      </c>
      <c r="L251" s="5">
        <v>87.6</v>
      </c>
      <c r="M251" s="43">
        <f t="shared" si="80"/>
        <v>8.3106430155210642</v>
      </c>
      <c r="N251" s="43">
        <f t="shared" si="81"/>
        <v>92.989356984478917</v>
      </c>
      <c r="O251" s="5">
        <v>101.3</v>
      </c>
      <c r="P251" s="2">
        <f t="shared" si="89"/>
        <v>394.5</v>
      </c>
      <c r="R251" s="13">
        <f t="shared" si="86"/>
        <v>381.1</v>
      </c>
      <c r="S251" s="26">
        <f t="shared" si="82"/>
        <v>157.80000000000001</v>
      </c>
      <c r="T251" s="26">
        <f t="shared" si="83"/>
        <v>15.710643015521065</v>
      </c>
      <c r="U251" s="26">
        <f t="shared" si="84"/>
        <v>175.7893569844789</v>
      </c>
      <c r="V251" s="14">
        <f t="shared" si="90"/>
        <v>191.5</v>
      </c>
      <c r="W251" s="18">
        <f t="shared" si="87"/>
        <v>730.40000000000009</v>
      </c>
    </row>
    <row r="252" spans="1:46">
      <c r="A252" t="str">
        <f t="shared" si="79"/>
        <v>1999</v>
      </c>
      <c r="B252" s="47" t="s">
        <v>273</v>
      </c>
      <c r="C252" s="48">
        <v>28</v>
      </c>
      <c r="D252" s="62">
        <v>146.30000000000001</v>
      </c>
      <c r="E252" s="63">
        <v>63.5</v>
      </c>
      <c r="F252" s="55">
        <v>7.3</v>
      </c>
      <c r="G252" s="54">
        <v>65.7</v>
      </c>
      <c r="H252" s="54">
        <f t="shared" si="85"/>
        <v>73</v>
      </c>
      <c r="I252" s="55">
        <f t="shared" si="88"/>
        <v>282.8</v>
      </c>
      <c r="J252" s="6"/>
      <c r="K252" s="22">
        <v>181.6</v>
      </c>
      <c r="L252" s="6">
        <v>77</v>
      </c>
      <c r="M252" s="43">
        <f t="shared" si="80"/>
        <v>8.11</v>
      </c>
      <c r="N252" s="43">
        <f t="shared" si="81"/>
        <v>72.989999999999995</v>
      </c>
      <c r="O252" s="6">
        <v>81.099999999999994</v>
      </c>
      <c r="P252" s="2">
        <f t="shared" si="89"/>
        <v>339.70000000000005</v>
      </c>
      <c r="R252" s="13">
        <f t="shared" si="86"/>
        <v>327.9</v>
      </c>
      <c r="S252" s="26">
        <f t="shared" si="82"/>
        <v>140.5</v>
      </c>
      <c r="T252" s="26">
        <f t="shared" si="83"/>
        <v>15.41</v>
      </c>
      <c r="U252" s="26">
        <f t="shared" si="84"/>
        <v>138.69</v>
      </c>
      <c r="V252" s="14">
        <f t="shared" si="90"/>
        <v>154.1</v>
      </c>
      <c r="W252" s="18">
        <f t="shared" si="87"/>
        <v>622.5</v>
      </c>
    </row>
    <row r="253" spans="1:46">
      <c r="A253" t="str">
        <f t="shared" si="79"/>
        <v>1999</v>
      </c>
      <c r="B253" s="47" t="s">
        <v>274</v>
      </c>
      <c r="C253" s="48">
        <v>27</v>
      </c>
      <c r="D253" s="62">
        <v>133.9</v>
      </c>
      <c r="E253" s="63">
        <v>68.900000000000006</v>
      </c>
      <c r="F253" s="55">
        <v>8</v>
      </c>
      <c r="G253" s="54">
        <v>64.900000000000006</v>
      </c>
      <c r="H253" s="54">
        <f t="shared" si="85"/>
        <v>72.900000000000006</v>
      </c>
      <c r="I253" s="55">
        <f t="shared" si="88"/>
        <v>275.70000000000005</v>
      </c>
      <c r="J253" s="5"/>
      <c r="K253" s="21">
        <v>171.9</v>
      </c>
      <c r="L253" s="5">
        <v>88.7</v>
      </c>
      <c r="M253" s="43">
        <f t="shared" si="80"/>
        <v>9.5912208504801093</v>
      </c>
      <c r="N253" s="43">
        <f t="shared" si="81"/>
        <v>77.808779149519893</v>
      </c>
      <c r="O253" s="5">
        <v>87.4</v>
      </c>
      <c r="P253" s="2">
        <f t="shared" si="89"/>
        <v>348</v>
      </c>
      <c r="R253" s="13">
        <f t="shared" si="86"/>
        <v>305.8</v>
      </c>
      <c r="S253" s="26">
        <f t="shared" si="82"/>
        <v>157.60000000000002</v>
      </c>
      <c r="T253" s="26">
        <f t="shared" si="83"/>
        <v>17.591220850480109</v>
      </c>
      <c r="U253" s="26">
        <f t="shared" si="84"/>
        <v>142.7087791495199</v>
      </c>
      <c r="V253" s="14">
        <f t="shared" si="90"/>
        <v>160.30000000000001</v>
      </c>
      <c r="W253" s="18">
        <f t="shared" si="87"/>
        <v>623.70000000000005</v>
      </c>
    </row>
    <row r="254" spans="1:46">
      <c r="A254" t="str">
        <f t="shared" si="79"/>
        <v>1999</v>
      </c>
      <c r="B254" s="47" t="s">
        <v>275</v>
      </c>
      <c r="C254" s="48">
        <v>26</v>
      </c>
      <c r="D254" s="62">
        <v>134.30000000000001</v>
      </c>
      <c r="E254" s="63">
        <v>61.1</v>
      </c>
      <c r="F254" s="55">
        <v>7.8</v>
      </c>
      <c r="G254" s="54">
        <v>60.6</v>
      </c>
      <c r="H254" s="54">
        <f t="shared" si="85"/>
        <v>68.400000000000006</v>
      </c>
      <c r="I254" s="55">
        <f t="shared" si="88"/>
        <v>263.8</v>
      </c>
      <c r="J254" s="6"/>
      <c r="K254" s="22">
        <v>172.5</v>
      </c>
      <c r="L254" s="6">
        <v>80</v>
      </c>
      <c r="M254" s="43">
        <f t="shared" si="80"/>
        <v>8.1649122807017527</v>
      </c>
      <c r="N254" s="43">
        <f t="shared" si="81"/>
        <v>63.435087719298238</v>
      </c>
      <c r="O254" s="6">
        <v>71.599999999999994</v>
      </c>
      <c r="P254" s="2">
        <f t="shared" si="89"/>
        <v>324.10000000000002</v>
      </c>
      <c r="R254" s="13">
        <f t="shared" si="86"/>
        <v>306.8</v>
      </c>
      <c r="S254" s="26">
        <f t="shared" si="82"/>
        <v>141.1</v>
      </c>
      <c r="T254" s="26">
        <f t="shared" si="83"/>
        <v>15.964912280701753</v>
      </c>
      <c r="U254" s="26">
        <f t="shared" si="84"/>
        <v>124.03508771929825</v>
      </c>
      <c r="V254" s="14">
        <f t="shared" si="90"/>
        <v>140</v>
      </c>
      <c r="W254" s="18">
        <f t="shared" si="87"/>
        <v>587.9</v>
      </c>
    </row>
    <row r="255" spans="1:46">
      <c r="A255" t="str">
        <f t="shared" si="79"/>
        <v>1999</v>
      </c>
      <c r="B255" s="47" t="s">
        <v>276</v>
      </c>
      <c r="C255" s="48">
        <v>25</v>
      </c>
      <c r="D255" s="62">
        <v>132.1</v>
      </c>
      <c r="E255" s="63">
        <v>57.6</v>
      </c>
      <c r="F255" s="55">
        <v>10</v>
      </c>
      <c r="G255" s="54">
        <v>69.5</v>
      </c>
      <c r="H255" s="54">
        <f t="shared" si="85"/>
        <v>79.5</v>
      </c>
      <c r="I255" s="55">
        <f t="shared" si="88"/>
        <v>269.2</v>
      </c>
      <c r="J255" s="5"/>
      <c r="K255" s="21">
        <v>169.4</v>
      </c>
      <c r="L255" s="5">
        <v>77.7</v>
      </c>
      <c r="M255" s="43">
        <f t="shared" si="80"/>
        <v>9.0817610062893088</v>
      </c>
      <c r="N255" s="43">
        <f t="shared" si="81"/>
        <v>63.118238993710698</v>
      </c>
      <c r="O255" s="5">
        <v>72.2</v>
      </c>
      <c r="P255" s="2">
        <f t="shared" si="89"/>
        <v>319.3</v>
      </c>
      <c r="R255" s="13">
        <f t="shared" si="86"/>
        <v>301.5</v>
      </c>
      <c r="S255" s="26">
        <f t="shared" si="82"/>
        <v>135.30000000000001</v>
      </c>
      <c r="T255" s="26">
        <f t="shared" si="83"/>
        <v>19.081761006289309</v>
      </c>
      <c r="U255" s="26">
        <f t="shared" si="84"/>
        <v>132.61823899371069</v>
      </c>
      <c r="V255" s="14">
        <f t="shared" si="90"/>
        <v>151.69999999999999</v>
      </c>
      <c r="W255" s="18">
        <f t="shared" si="87"/>
        <v>588.5</v>
      </c>
    </row>
    <row r="256" spans="1:46">
      <c r="A256" t="str">
        <f t="shared" si="79"/>
        <v>1998</v>
      </c>
      <c r="B256" s="47" t="s">
        <v>277</v>
      </c>
      <c r="C256" s="48">
        <v>24</v>
      </c>
      <c r="D256" s="62">
        <v>131.69999999999999</v>
      </c>
      <c r="E256" s="63">
        <v>62.5</v>
      </c>
      <c r="F256" s="55">
        <v>8.4</v>
      </c>
      <c r="G256" s="54">
        <v>74.3</v>
      </c>
      <c r="H256" s="54">
        <f t="shared" si="85"/>
        <v>82.7</v>
      </c>
      <c r="I256" s="55">
        <f t="shared" si="88"/>
        <v>276.89999999999998</v>
      </c>
      <c r="J256" s="6"/>
      <c r="K256" s="22">
        <v>166.5</v>
      </c>
      <c r="L256" s="6">
        <v>87.5</v>
      </c>
      <c r="M256" s="43">
        <f t="shared" si="80"/>
        <v>8.3898428053204341</v>
      </c>
      <c r="N256" s="43">
        <f t="shared" si="81"/>
        <v>74.210157194679553</v>
      </c>
      <c r="O256" s="6">
        <v>82.6</v>
      </c>
      <c r="P256" s="2">
        <f t="shared" si="89"/>
        <v>336.6</v>
      </c>
      <c r="R256" s="13">
        <f t="shared" si="86"/>
        <v>298.2</v>
      </c>
      <c r="S256" s="26">
        <f t="shared" si="82"/>
        <v>150</v>
      </c>
      <c r="T256" s="26">
        <f t="shared" si="83"/>
        <v>16.789842805320433</v>
      </c>
      <c r="U256" s="26">
        <f t="shared" si="84"/>
        <v>148.51015719467955</v>
      </c>
      <c r="V256" s="14">
        <f t="shared" si="90"/>
        <v>165.3</v>
      </c>
      <c r="W256" s="18">
        <f t="shared" si="87"/>
        <v>613.5</v>
      </c>
    </row>
    <row r="257" spans="1:46">
      <c r="A257" t="str">
        <f t="shared" si="79"/>
        <v>1998</v>
      </c>
      <c r="B257" s="47" t="s">
        <v>278</v>
      </c>
      <c r="C257" s="48">
        <v>23</v>
      </c>
      <c r="D257" s="62">
        <v>150.30000000000001</v>
      </c>
      <c r="E257" s="63">
        <v>68.2</v>
      </c>
      <c r="F257" s="55">
        <v>7.9</v>
      </c>
      <c r="G257" s="54">
        <v>72.5</v>
      </c>
      <c r="H257" s="54">
        <f t="shared" si="85"/>
        <v>80.400000000000006</v>
      </c>
      <c r="I257" s="55">
        <f t="shared" si="88"/>
        <v>298.89999999999998</v>
      </c>
      <c r="J257" s="5"/>
      <c r="K257" s="21">
        <v>192.7</v>
      </c>
      <c r="L257" s="5">
        <v>84.3</v>
      </c>
      <c r="M257" s="43">
        <f t="shared" si="80"/>
        <v>8.9611940298507466</v>
      </c>
      <c r="N257" s="43">
        <f t="shared" si="81"/>
        <v>82.238805970149244</v>
      </c>
      <c r="O257" s="5">
        <v>91.2</v>
      </c>
      <c r="P257" s="2">
        <f t="shared" si="89"/>
        <v>368.2</v>
      </c>
      <c r="R257" s="13">
        <f t="shared" si="86"/>
        <v>343</v>
      </c>
      <c r="S257" s="26">
        <f t="shared" si="82"/>
        <v>152.5</v>
      </c>
      <c r="T257" s="26">
        <f t="shared" si="83"/>
        <v>16.861194029850747</v>
      </c>
      <c r="U257" s="26">
        <f t="shared" si="84"/>
        <v>154.73880597014926</v>
      </c>
      <c r="V257" s="14">
        <f t="shared" si="90"/>
        <v>171.60000000000002</v>
      </c>
      <c r="W257" s="18">
        <f t="shared" si="87"/>
        <v>667.1</v>
      </c>
    </row>
    <row r="258" spans="1:46">
      <c r="A258" t="str">
        <f t="shared" si="79"/>
        <v>1998</v>
      </c>
      <c r="B258" s="47" t="s">
        <v>279</v>
      </c>
      <c r="C258" s="48">
        <v>22</v>
      </c>
      <c r="D258" s="62">
        <v>161.19999999999999</v>
      </c>
      <c r="E258" s="63">
        <v>65.7</v>
      </c>
      <c r="F258" s="55">
        <v>8.1999999999999993</v>
      </c>
      <c r="G258" s="54">
        <v>76.2</v>
      </c>
      <c r="H258" s="54">
        <f t="shared" si="85"/>
        <v>84.4</v>
      </c>
      <c r="I258" s="55">
        <f t="shared" si="88"/>
        <v>311.29999999999995</v>
      </c>
      <c r="J258" s="6"/>
      <c r="K258" s="22">
        <v>180.7</v>
      </c>
      <c r="L258" s="6">
        <v>77.2</v>
      </c>
      <c r="M258" s="43">
        <f t="shared" si="80"/>
        <v>8.7052132701421794</v>
      </c>
      <c r="N258" s="43">
        <f t="shared" si="81"/>
        <v>80.894786729857813</v>
      </c>
      <c r="O258" s="6">
        <v>89.6</v>
      </c>
      <c r="P258" s="2">
        <f t="shared" si="89"/>
        <v>347.5</v>
      </c>
      <c r="R258" s="13">
        <f t="shared" si="86"/>
        <v>341.9</v>
      </c>
      <c r="S258" s="26">
        <f t="shared" si="82"/>
        <v>142.9</v>
      </c>
      <c r="T258" s="26">
        <f t="shared" si="83"/>
        <v>16.905213270142177</v>
      </c>
      <c r="U258" s="26">
        <f t="shared" si="84"/>
        <v>157.09478672985782</v>
      </c>
      <c r="V258" s="14">
        <f t="shared" si="90"/>
        <v>174</v>
      </c>
      <c r="W258" s="18">
        <f t="shared" si="87"/>
        <v>658.8</v>
      </c>
    </row>
    <row r="259" spans="1:46">
      <c r="A259" t="str">
        <f t="shared" si="79"/>
        <v>1998</v>
      </c>
      <c r="B259" s="47" t="s">
        <v>280</v>
      </c>
      <c r="C259" s="48">
        <v>21</v>
      </c>
      <c r="D259" s="62">
        <v>147.9</v>
      </c>
      <c r="E259" s="63">
        <v>60.6</v>
      </c>
      <c r="F259" s="55">
        <v>9.4</v>
      </c>
      <c r="G259" s="54">
        <v>72.099999999999994</v>
      </c>
      <c r="H259" s="54">
        <f t="shared" si="85"/>
        <v>81.5</v>
      </c>
      <c r="I259" s="55">
        <f t="shared" si="88"/>
        <v>290</v>
      </c>
      <c r="J259" s="5"/>
      <c r="K259" s="21">
        <v>198.9</v>
      </c>
      <c r="L259" s="5">
        <v>73.8</v>
      </c>
      <c r="M259" s="43">
        <f t="shared" si="80"/>
        <v>11.533742331288344</v>
      </c>
      <c r="N259" s="43">
        <f t="shared" si="81"/>
        <v>88.466257668711648</v>
      </c>
      <c r="O259" s="5">
        <v>100</v>
      </c>
      <c r="P259" s="2">
        <f t="shared" si="89"/>
        <v>372.7</v>
      </c>
      <c r="R259" s="13">
        <f t="shared" si="86"/>
        <v>346.8</v>
      </c>
      <c r="S259" s="26">
        <f t="shared" si="82"/>
        <v>134.4</v>
      </c>
      <c r="T259" s="26">
        <f t="shared" si="83"/>
        <v>20.933742331288343</v>
      </c>
      <c r="U259" s="26">
        <f t="shared" si="84"/>
        <v>160.56625766871164</v>
      </c>
      <c r="V259" s="14">
        <f t="shared" si="90"/>
        <v>181.5</v>
      </c>
      <c r="W259" s="18">
        <f t="shared" si="87"/>
        <v>662.7</v>
      </c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</row>
    <row r="260" spans="1:46">
      <c r="A260" t="str">
        <f t="shared" si="79"/>
        <v>1998</v>
      </c>
      <c r="B260" s="47" t="s">
        <v>281</v>
      </c>
      <c r="C260" s="48">
        <v>20</v>
      </c>
      <c r="D260" s="62">
        <v>161.6</v>
      </c>
      <c r="E260" s="63">
        <v>67.8</v>
      </c>
      <c r="F260" s="55">
        <v>9.6</v>
      </c>
      <c r="G260" s="54">
        <v>74.2</v>
      </c>
      <c r="H260" s="54">
        <f t="shared" si="85"/>
        <v>83.8</v>
      </c>
      <c r="I260" s="55">
        <f t="shared" si="88"/>
        <v>313.2</v>
      </c>
      <c r="J260" s="6"/>
      <c r="K260" s="22">
        <v>195.4</v>
      </c>
      <c r="L260" s="6">
        <v>77.400000000000006</v>
      </c>
      <c r="M260" s="43">
        <f t="shared" si="80"/>
        <v>11.432935560859189</v>
      </c>
      <c r="N260" s="43">
        <f t="shared" si="81"/>
        <v>88.367064439140819</v>
      </c>
      <c r="O260" s="6">
        <v>99.8</v>
      </c>
      <c r="P260" s="2">
        <f t="shared" si="89"/>
        <v>372.6</v>
      </c>
      <c r="R260" s="13">
        <f t="shared" si="86"/>
        <v>357</v>
      </c>
      <c r="S260" s="26">
        <f t="shared" si="82"/>
        <v>145.19999999999999</v>
      </c>
      <c r="T260" s="26">
        <f t="shared" si="83"/>
        <v>21.032935560859187</v>
      </c>
      <c r="U260" s="26">
        <f t="shared" si="84"/>
        <v>162.56706443914084</v>
      </c>
      <c r="V260" s="14">
        <f t="shared" si="90"/>
        <v>183.6</v>
      </c>
      <c r="W260" s="18">
        <f t="shared" si="87"/>
        <v>685.8</v>
      </c>
    </row>
    <row r="261" spans="1:46">
      <c r="A261" t="str">
        <f t="shared" ref="A261:A284" si="91">LEFT(B261,4)</f>
        <v>1998</v>
      </c>
      <c r="B261" s="47" t="s">
        <v>282</v>
      </c>
      <c r="C261" s="48">
        <v>19</v>
      </c>
      <c r="D261" s="62">
        <v>147.30000000000001</v>
      </c>
      <c r="E261" s="63">
        <v>62</v>
      </c>
      <c r="F261" s="55">
        <v>11.6</v>
      </c>
      <c r="G261" s="54">
        <v>58.6</v>
      </c>
      <c r="H261" s="54">
        <f t="shared" si="85"/>
        <v>70.2</v>
      </c>
      <c r="I261" s="55">
        <f t="shared" si="88"/>
        <v>279.5</v>
      </c>
      <c r="J261" s="5"/>
      <c r="K261" s="21">
        <v>199.1</v>
      </c>
      <c r="L261" s="5">
        <v>81</v>
      </c>
      <c r="M261" s="43">
        <f t="shared" ref="M261:M279" si="92">(F261/$H261)*$O261</f>
        <v>16.292877492877491</v>
      </c>
      <c r="N261" s="43">
        <f t="shared" ref="N261:N279" si="93">(G261/$H261)*$O261</f>
        <v>82.3071225071225</v>
      </c>
      <c r="O261" s="5">
        <v>98.6</v>
      </c>
      <c r="P261" s="2">
        <f t="shared" si="89"/>
        <v>378.70000000000005</v>
      </c>
      <c r="R261" s="13">
        <f t="shared" si="86"/>
        <v>346.4</v>
      </c>
      <c r="S261" s="26">
        <f t="shared" ref="S261:S279" si="94">E261+L261</f>
        <v>143</v>
      </c>
      <c r="T261" s="26">
        <f t="shared" ref="T261:T279" si="95">F261+M261</f>
        <v>27.892877492877489</v>
      </c>
      <c r="U261" s="26">
        <f t="shared" ref="U261:U279" si="96">G261+N261</f>
        <v>140.90712250712249</v>
      </c>
      <c r="V261" s="14">
        <f t="shared" si="90"/>
        <v>168.8</v>
      </c>
      <c r="W261" s="18">
        <f t="shared" si="87"/>
        <v>658.2</v>
      </c>
    </row>
    <row r="262" spans="1:46">
      <c r="A262" t="str">
        <f t="shared" si="91"/>
        <v>1998</v>
      </c>
      <c r="B262" s="47" t="s">
        <v>283</v>
      </c>
      <c r="C262" s="48">
        <v>18</v>
      </c>
      <c r="D262" s="62">
        <v>148.80000000000001</v>
      </c>
      <c r="E262" s="63">
        <v>64</v>
      </c>
      <c r="F262" s="55">
        <v>10.8</v>
      </c>
      <c r="G262" s="54">
        <v>61</v>
      </c>
      <c r="H262" s="54">
        <f t="shared" si="85"/>
        <v>71.8</v>
      </c>
      <c r="I262" s="55">
        <f t="shared" si="88"/>
        <v>284.60000000000002</v>
      </c>
      <c r="J262" s="6"/>
      <c r="K262" s="22">
        <v>183</v>
      </c>
      <c r="L262" s="6">
        <v>82.6</v>
      </c>
      <c r="M262" s="43">
        <f t="shared" si="92"/>
        <v>13.447353760445683</v>
      </c>
      <c r="N262" s="43">
        <f t="shared" si="93"/>
        <v>75.952646239554326</v>
      </c>
      <c r="O262" s="6">
        <v>89.4</v>
      </c>
      <c r="P262" s="2">
        <f t="shared" si="89"/>
        <v>355</v>
      </c>
      <c r="R262" s="13">
        <f t="shared" si="86"/>
        <v>331.8</v>
      </c>
      <c r="S262" s="26">
        <f t="shared" si="94"/>
        <v>146.6</v>
      </c>
      <c r="T262" s="26">
        <f t="shared" si="95"/>
        <v>24.247353760445684</v>
      </c>
      <c r="U262" s="26">
        <f t="shared" si="96"/>
        <v>136.95264623955433</v>
      </c>
      <c r="V262" s="14">
        <f t="shared" si="90"/>
        <v>161.19999999999999</v>
      </c>
      <c r="W262" s="18">
        <f t="shared" si="87"/>
        <v>639.59999999999991</v>
      </c>
    </row>
    <row r="263" spans="1:46">
      <c r="A263" t="str">
        <f t="shared" si="91"/>
        <v>1998</v>
      </c>
      <c r="B263" s="47" t="s">
        <v>284</v>
      </c>
      <c r="C263" s="48">
        <v>17</v>
      </c>
      <c r="D263" s="62">
        <v>155.9</v>
      </c>
      <c r="E263" s="63">
        <v>68.3</v>
      </c>
      <c r="F263" s="55">
        <v>11.3</v>
      </c>
      <c r="G263" s="54">
        <v>65.099999999999994</v>
      </c>
      <c r="H263" s="54">
        <f t="shared" si="85"/>
        <v>76.399999999999991</v>
      </c>
      <c r="I263" s="55">
        <f t="shared" si="88"/>
        <v>300.59999999999997</v>
      </c>
      <c r="J263" s="5"/>
      <c r="K263" s="21">
        <v>163.6</v>
      </c>
      <c r="L263" s="5">
        <v>84.4</v>
      </c>
      <c r="M263" s="43">
        <f t="shared" si="92"/>
        <v>12.364921465968589</v>
      </c>
      <c r="N263" s="43">
        <f t="shared" si="93"/>
        <v>71.235078534031416</v>
      </c>
      <c r="O263" s="5">
        <v>83.6</v>
      </c>
      <c r="P263" s="2">
        <f t="shared" si="89"/>
        <v>331.6</v>
      </c>
      <c r="R263" s="13">
        <f t="shared" si="86"/>
        <v>319.5</v>
      </c>
      <c r="S263" s="26">
        <f t="shared" si="94"/>
        <v>152.69999999999999</v>
      </c>
      <c r="T263" s="26">
        <f t="shared" si="95"/>
        <v>23.66492146596859</v>
      </c>
      <c r="U263" s="26">
        <f t="shared" si="96"/>
        <v>136.33507853403142</v>
      </c>
      <c r="V263" s="14">
        <f t="shared" si="90"/>
        <v>160</v>
      </c>
      <c r="W263" s="18">
        <f t="shared" si="87"/>
        <v>632.20000000000005</v>
      </c>
    </row>
    <row r="264" spans="1:46">
      <c r="A264" t="str">
        <f t="shared" si="91"/>
        <v>1998</v>
      </c>
      <c r="B264" s="47" t="s">
        <v>285</v>
      </c>
      <c r="C264" s="48">
        <v>16</v>
      </c>
      <c r="D264" s="62">
        <v>141</v>
      </c>
      <c r="E264" s="63">
        <v>71.099999999999994</v>
      </c>
      <c r="F264" s="55">
        <v>13.5</v>
      </c>
      <c r="G264" s="54">
        <v>48.4</v>
      </c>
      <c r="H264" s="54">
        <f t="shared" si="85"/>
        <v>61.9</v>
      </c>
      <c r="I264" s="55">
        <f t="shared" si="88"/>
        <v>274</v>
      </c>
      <c r="J264" s="6"/>
      <c r="K264" s="22">
        <v>172.2</v>
      </c>
      <c r="L264" s="6">
        <v>87.3</v>
      </c>
      <c r="M264" s="43">
        <f t="shared" si="92"/>
        <v>16.880452342487885</v>
      </c>
      <c r="N264" s="43">
        <f t="shared" si="93"/>
        <v>60.519547657512121</v>
      </c>
      <c r="O264" s="6">
        <v>77.400000000000006</v>
      </c>
      <c r="P264" s="2">
        <f t="shared" si="89"/>
        <v>336.9</v>
      </c>
      <c r="R264" s="13">
        <f t="shared" si="86"/>
        <v>313.2</v>
      </c>
      <c r="S264" s="26">
        <f t="shared" si="94"/>
        <v>158.39999999999998</v>
      </c>
      <c r="T264" s="26">
        <f t="shared" si="95"/>
        <v>30.380452342487885</v>
      </c>
      <c r="U264" s="26">
        <f t="shared" si="96"/>
        <v>108.91954765751211</v>
      </c>
      <c r="V264" s="14">
        <f t="shared" si="90"/>
        <v>139.30000000000001</v>
      </c>
      <c r="W264" s="18">
        <f t="shared" si="87"/>
        <v>610.9</v>
      </c>
    </row>
    <row r="265" spans="1:46">
      <c r="A265" t="str">
        <f t="shared" si="91"/>
        <v>1998</v>
      </c>
      <c r="B265" s="47" t="s">
        <v>286</v>
      </c>
      <c r="C265" s="48">
        <v>15</v>
      </c>
      <c r="D265" s="62">
        <v>142.9</v>
      </c>
      <c r="E265" s="63">
        <v>76.599999999999994</v>
      </c>
      <c r="F265" s="55">
        <v>12</v>
      </c>
      <c r="G265" s="54">
        <v>43.4</v>
      </c>
      <c r="H265" s="54">
        <f t="shared" si="85"/>
        <v>55.4</v>
      </c>
      <c r="I265" s="55">
        <f t="shared" si="88"/>
        <v>274.89999999999998</v>
      </c>
      <c r="J265" s="5"/>
      <c r="K265" s="21">
        <v>167.7</v>
      </c>
      <c r="L265" s="5">
        <v>88.5</v>
      </c>
      <c r="M265" s="43">
        <f t="shared" si="92"/>
        <v>16.700361010830324</v>
      </c>
      <c r="N265" s="43">
        <f t="shared" si="93"/>
        <v>60.399638989169674</v>
      </c>
      <c r="O265" s="5">
        <v>77.099999999999994</v>
      </c>
      <c r="P265" s="2">
        <f t="shared" si="89"/>
        <v>333.29999999999995</v>
      </c>
      <c r="R265" s="13">
        <f t="shared" si="86"/>
        <v>310.60000000000002</v>
      </c>
      <c r="S265" s="26">
        <f t="shared" si="94"/>
        <v>165.1</v>
      </c>
      <c r="T265" s="26">
        <f t="shared" si="95"/>
        <v>28.700361010830324</v>
      </c>
      <c r="U265" s="26">
        <f t="shared" si="96"/>
        <v>103.79963898916967</v>
      </c>
      <c r="V265" s="14">
        <f t="shared" si="90"/>
        <v>132.5</v>
      </c>
      <c r="W265" s="18">
        <f t="shared" si="87"/>
        <v>608.20000000000005</v>
      </c>
    </row>
    <row r="266" spans="1:46">
      <c r="A266" t="str">
        <f t="shared" si="91"/>
        <v>1998</v>
      </c>
      <c r="B266" s="47" t="s">
        <v>287</v>
      </c>
      <c r="C266" s="48">
        <v>14</v>
      </c>
      <c r="D266" s="62">
        <v>109.8</v>
      </c>
      <c r="E266" s="63">
        <v>66.599999999999994</v>
      </c>
      <c r="F266" s="55">
        <v>13.2</v>
      </c>
      <c r="G266" s="54">
        <v>46.1</v>
      </c>
      <c r="H266" s="54">
        <f t="shared" si="85"/>
        <v>59.3</v>
      </c>
      <c r="I266" s="55">
        <f t="shared" si="88"/>
        <v>235.7</v>
      </c>
      <c r="J266" s="6"/>
      <c r="K266" s="22">
        <v>132.1</v>
      </c>
      <c r="L266" s="6">
        <v>77.3</v>
      </c>
      <c r="M266" s="43">
        <f t="shared" si="92"/>
        <v>14.86947723440135</v>
      </c>
      <c r="N266" s="43">
        <f t="shared" si="93"/>
        <v>51.930522765598653</v>
      </c>
      <c r="O266" s="6">
        <v>66.8</v>
      </c>
      <c r="P266" s="2">
        <f t="shared" si="89"/>
        <v>276.2</v>
      </c>
      <c r="R266" s="13">
        <f t="shared" si="86"/>
        <v>241.89999999999998</v>
      </c>
      <c r="S266" s="26">
        <f t="shared" si="94"/>
        <v>143.89999999999998</v>
      </c>
      <c r="T266" s="26">
        <f t="shared" si="95"/>
        <v>28.069477234401347</v>
      </c>
      <c r="U266" s="26">
        <f t="shared" si="96"/>
        <v>98.030522765598647</v>
      </c>
      <c r="V266" s="14">
        <f t="shared" si="90"/>
        <v>126.1</v>
      </c>
      <c r="W266" s="18">
        <f t="shared" si="87"/>
        <v>511.9</v>
      </c>
    </row>
    <row r="267" spans="1:46">
      <c r="A267" t="str">
        <f t="shared" si="91"/>
        <v>1998</v>
      </c>
      <c r="B267" s="47" t="s">
        <v>288</v>
      </c>
      <c r="C267" s="48">
        <v>13</v>
      </c>
      <c r="D267" s="62">
        <v>116.9</v>
      </c>
      <c r="E267" s="63">
        <v>61.2</v>
      </c>
      <c r="F267" s="55">
        <v>9.1</v>
      </c>
      <c r="G267" s="54">
        <v>51.3</v>
      </c>
      <c r="H267" s="54">
        <f t="shared" si="85"/>
        <v>60.4</v>
      </c>
      <c r="I267" s="55">
        <f t="shared" si="88"/>
        <v>238.50000000000003</v>
      </c>
      <c r="J267" s="5"/>
      <c r="K267" s="21">
        <v>144.80000000000001</v>
      </c>
      <c r="L267" s="5">
        <v>72.400000000000006</v>
      </c>
      <c r="M267" s="43">
        <f t="shared" si="92"/>
        <v>10.71208609271523</v>
      </c>
      <c r="N267" s="43">
        <f t="shared" si="93"/>
        <v>60.387913907284762</v>
      </c>
      <c r="O267" s="5">
        <v>71.099999999999994</v>
      </c>
      <c r="P267" s="2">
        <f t="shared" si="89"/>
        <v>288.3</v>
      </c>
      <c r="R267" s="13">
        <f t="shared" si="86"/>
        <v>261.70000000000005</v>
      </c>
      <c r="S267" s="26">
        <f t="shared" si="94"/>
        <v>133.60000000000002</v>
      </c>
      <c r="T267" s="26">
        <f t="shared" si="95"/>
        <v>19.81208609271523</v>
      </c>
      <c r="U267" s="26">
        <f t="shared" si="96"/>
        <v>111.68791390728475</v>
      </c>
      <c r="V267" s="14">
        <f t="shared" si="90"/>
        <v>131.5</v>
      </c>
      <c r="W267" s="18">
        <f t="shared" si="87"/>
        <v>526.80000000000007</v>
      </c>
    </row>
    <row r="268" spans="1:46">
      <c r="A268" t="str">
        <f t="shared" si="91"/>
        <v>1997</v>
      </c>
      <c r="B268" s="47" t="s">
        <v>289</v>
      </c>
      <c r="C268" s="48">
        <v>12</v>
      </c>
      <c r="D268" s="62">
        <v>122.3</v>
      </c>
      <c r="E268" s="63">
        <v>68</v>
      </c>
      <c r="F268" s="55">
        <v>12</v>
      </c>
      <c r="G268" s="54">
        <v>52.4</v>
      </c>
      <c r="H268" s="54">
        <f t="shared" si="85"/>
        <v>64.400000000000006</v>
      </c>
      <c r="I268" s="55">
        <f t="shared" si="88"/>
        <v>254.70000000000002</v>
      </c>
      <c r="J268" s="6"/>
      <c r="K268" s="22">
        <v>145.80000000000001</v>
      </c>
      <c r="L268" s="6">
        <v>91.1</v>
      </c>
      <c r="M268" s="43">
        <f t="shared" si="92"/>
        <v>11.925465838509316</v>
      </c>
      <c r="N268" s="43">
        <f t="shared" si="93"/>
        <v>52.074534161490675</v>
      </c>
      <c r="O268" s="6">
        <v>64</v>
      </c>
      <c r="P268" s="2">
        <f t="shared" si="89"/>
        <v>300.89999999999998</v>
      </c>
      <c r="R268" s="13">
        <f t="shared" si="86"/>
        <v>268.10000000000002</v>
      </c>
      <c r="S268" s="26">
        <f t="shared" si="94"/>
        <v>159.1</v>
      </c>
      <c r="T268" s="26">
        <f t="shared" si="95"/>
        <v>23.925465838509318</v>
      </c>
      <c r="U268" s="26">
        <f t="shared" si="96"/>
        <v>104.47453416149068</v>
      </c>
      <c r="V268" s="14">
        <f t="shared" si="90"/>
        <v>128.4</v>
      </c>
      <c r="W268" s="18">
        <f t="shared" si="87"/>
        <v>555.6</v>
      </c>
    </row>
    <row r="269" spans="1:46">
      <c r="A269" t="str">
        <f t="shared" si="91"/>
        <v>1997</v>
      </c>
      <c r="B269" s="47" t="s">
        <v>290</v>
      </c>
      <c r="C269" s="48">
        <v>11</v>
      </c>
      <c r="D269" s="62">
        <v>124</v>
      </c>
      <c r="E269" s="63">
        <v>66</v>
      </c>
      <c r="F269" s="55">
        <v>7.9</v>
      </c>
      <c r="G269" s="54">
        <v>47.3</v>
      </c>
      <c r="H269" s="54">
        <f t="shared" si="85"/>
        <v>55.199999999999996</v>
      </c>
      <c r="I269" s="55">
        <f t="shared" si="88"/>
        <v>245.2</v>
      </c>
      <c r="J269" s="5"/>
      <c r="K269" s="21">
        <v>146.4</v>
      </c>
      <c r="L269" s="5">
        <v>96.6</v>
      </c>
      <c r="M269" s="43">
        <f t="shared" si="92"/>
        <v>9.7461956521739133</v>
      </c>
      <c r="N269" s="43">
        <f t="shared" si="93"/>
        <v>58.353804347826085</v>
      </c>
      <c r="O269" s="5">
        <v>68.099999999999994</v>
      </c>
      <c r="P269" s="2">
        <f t="shared" si="89"/>
        <v>311.10000000000002</v>
      </c>
      <c r="R269" s="13">
        <f t="shared" si="86"/>
        <v>270.39999999999998</v>
      </c>
      <c r="S269" s="26">
        <f t="shared" si="94"/>
        <v>162.6</v>
      </c>
      <c r="T269" s="26">
        <f t="shared" si="95"/>
        <v>17.646195652173915</v>
      </c>
      <c r="U269" s="26">
        <f t="shared" si="96"/>
        <v>105.65380434782608</v>
      </c>
      <c r="V269" s="14">
        <f t="shared" si="90"/>
        <v>123.29999999999998</v>
      </c>
      <c r="W269" s="18">
        <f t="shared" si="87"/>
        <v>556.29999999999995</v>
      </c>
    </row>
    <row r="270" spans="1:46">
      <c r="A270" t="str">
        <f t="shared" si="91"/>
        <v>1997</v>
      </c>
      <c r="B270" s="47" t="s">
        <v>291</v>
      </c>
      <c r="C270" s="48">
        <v>10</v>
      </c>
      <c r="D270" s="62">
        <v>133.80000000000001</v>
      </c>
      <c r="E270" s="63">
        <v>74.400000000000006</v>
      </c>
      <c r="F270" s="55">
        <v>10.6</v>
      </c>
      <c r="G270" s="54">
        <v>49.5</v>
      </c>
      <c r="H270" s="54">
        <f t="shared" si="85"/>
        <v>60.1</v>
      </c>
      <c r="I270" s="55">
        <f t="shared" si="88"/>
        <v>268.3</v>
      </c>
      <c r="J270" s="6"/>
      <c r="K270" s="22">
        <v>170</v>
      </c>
      <c r="L270" s="6">
        <v>87.1</v>
      </c>
      <c r="M270" s="43">
        <f t="shared" si="92"/>
        <v>10.211980033277868</v>
      </c>
      <c r="N270" s="43">
        <f t="shared" si="93"/>
        <v>47.688019966722123</v>
      </c>
      <c r="O270" s="6">
        <v>57.9</v>
      </c>
      <c r="P270" s="2">
        <f t="shared" si="89"/>
        <v>315</v>
      </c>
      <c r="R270" s="13">
        <f t="shared" si="86"/>
        <v>303.8</v>
      </c>
      <c r="S270" s="26">
        <f t="shared" si="94"/>
        <v>161.5</v>
      </c>
      <c r="T270" s="26">
        <f t="shared" si="95"/>
        <v>20.811980033277869</v>
      </c>
      <c r="U270" s="26">
        <f t="shared" si="96"/>
        <v>97.188019966722123</v>
      </c>
      <c r="V270" s="14">
        <f t="shared" si="90"/>
        <v>118</v>
      </c>
      <c r="W270" s="18">
        <f t="shared" si="87"/>
        <v>583.29999999999995</v>
      </c>
    </row>
    <row r="271" spans="1:46">
      <c r="A271" t="str">
        <f t="shared" si="91"/>
        <v>1997</v>
      </c>
      <c r="B271" s="47" t="s">
        <v>292</v>
      </c>
      <c r="C271" s="48">
        <v>9</v>
      </c>
      <c r="D271" s="62">
        <v>132.9</v>
      </c>
      <c r="E271" s="63">
        <v>65.599999999999994</v>
      </c>
      <c r="F271" s="55">
        <v>10.8</v>
      </c>
      <c r="G271" s="54">
        <v>47.3</v>
      </c>
      <c r="H271" s="54">
        <f t="shared" si="85"/>
        <v>58.099999999999994</v>
      </c>
      <c r="I271" s="55">
        <f t="shared" si="88"/>
        <v>256.60000000000002</v>
      </c>
      <c r="J271" s="5"/>
      <c r="K271" s="21">
        <v>183.9</v>
      </c>
      <c r="L271" s="5">
        <v>90.8</v>
      </c>
      <c r="M271" s="43">
        <f t="shared" si="92"/>
        <v>10.74423407917384</v>
      </c>
      <c r="N271" s="43">
        <f t="shared" si="93"/>
        <v>47.055765920826161</v>
      </c>
      <c r="O271" s="5">
        <v>57.8</v>
      </c>
      <c r="P271" s="2">
        <f t="shared" si="89"/>
        <v>332.5</v>
      </c>
      <c r="R271" s="13">
        <f t="shared" si="86"/>
        <v>316.8</v>
      </c>
      <c r="S271" s="26">
        <f t="shared" si="94"/>
        <v>156.39999999999998</v>
      </c>
      <c r="T271" s="26">
        <f t="shared" si="95"/>
        <v>21.54423407917384</v>
      </c>
      <c r="U271" s="26">
        <f t="shared" si="96"/>
        <v>94.355765920826158</v>
      </c>
      <c r="V271" s="14">
        <f t="shared" si="90"/>
        <v>115.89999999999999</v>
      </c>
      <c r="W271" s="18">
        <f t="shared" si="87"/>
        <v>589.1</v>
      </c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</row>
    <row r="272" spans="1:46">
      <c r="A272" t="str">
        <f t="shared" si="91"/>
        <v>1997</v>
      </c>
      <c r="B272" s="47" t="s">
        <v>293</v>
      </c>
      <c r="C272" s="48">
        <v>8</v>
      </c>
      <c r="D272" s="62">
        <v>132.6</v>
      </c>
      <c r="E272" s="63">
        <v>70.900000000000006</v>
      </c>
      <c r="F272" s="55">
        <v>10.8</v>
      </c>
      <c r="G272" s="54">
        <v>45.5</v>
      </c>
      <c r="H272" s="54">
        <f t="shared" si="85"/>
        <v>56.3</v>
      </c>
      <c r="I272" s="55">
        <f t="shared" si="88"/>
        <v>259.8</v>
      </c>
      <c r="J272" s="6"/>
      <c r="K272" s="22">
        <v>160.19999999999999</v>
      </c>
      <c r="L272" s="6">
        <v>87.5</v>
      </c>
      <c r="M272" s="43">
        <f t="shared" si="92"/>
        <v>9.553108348134991</v>
      </c>
      <c r="N272" s="43">
        <f t="shared" si="93"/>
        <v>40.246891651865006</v>
      </c>
      <c r="O272" s="6">
        <v>49.8</v>
      </c>
      <c r="P272" s="2">
        <f t="shared" si="89"/>
        <v>297.5</v>
      </c>
      <c r="R272" s="13">
        <f t="shared" si="86"/>
        <v>292.79999999999995</v>
      </c>
      <c r="S272" s="26">
        <f t="shared" si="94"/>
        <v>158.4</v>
      </c>
      <c r="T272" s="26">
        <f t="shared" si="95"/>
        <v>20.353108348134992</v>
      </c>
      <c r="U272" s="26">
        <f t="shared" si="96"/>
        <v>85.746891651865013</v>
      </c>
      <c r="V272" s="14">
        <f t="shared" si="90"/>
        <v>106.1</v>
      </c>
      <c r="W272" s="18">
        <f t="shared" si="87"/>
        <v>557.29999999999995</v>
      </c>
    </row>
    <row r="273" spans="1:23">
      <c r="A273" t="str">
        <f t="shared" si="91"/>
        <v>1997</v>
      </c>
      <c r="B273" s="47" t="s">
        <v>294</v>
      </c>
      <c r="C273" s="48">
        <v>7</v>
      </c>
      <c r="D273" s="62">
        <v>130.5</v>
      </c>
      <c r="E273" s="63">
        <v>71.599999999999994</v>
      </c>
      <c r="F273" s="55">
        <v>13.3</v>
      </c>
      <c r="G273" s="54">
        <v>37.200000000000003</v>
      </c>
      <c r="H273" s="54">
        <f t="shared" si="85"/>
        <v>50.5</v>
      </c>
      <c r="I273" s="55">
        <f t="shared" si="88"/>
        <v>252.6</v>
      </c>
      <c r="J273" s="5"/>
      <c r="K273" s="21">
        <v>170</v>
      </c>
      <c r="L273" s="5">
        <v>96.2</v>
      </c>
      <c r="M273" s="43">
        <f t="shared" si="92"/>
        <v>12.852277227722771</v>
      </c>
      <c r="N273" s="43">
        <f t="shared" si="93"/>
        <v>35.947722772277231</v>
      </c>
      <c r="O273" s="5">
        <v>48.8</v>
      </c>
      <c r="P273" s="2">
        <f t="shared" si="89"/>
        <v>315</v>
      </c>
      <c r="R273" s="13">
        <f t="shared" si="86"/>
        <v>300.5</v>
      </c>
      <c r="S273" s="26">
        <f t="shared" si="94"/>
        <v>167.8</v>
      </c>
      <c r="T273" s="26">
        <f t="shared" si="95"/>
        <v>26.15227722772277</v>
      </c>
      <c r="U273" s="26">
        <f t="shared" si="96"/>
        <v>73.147722772277234</v>
      </c>
      <c r="V273" s="14">
        <f t="shared" si="90"/>
        <v>99.3</v>
      </c>
      <c r="W273" s="18">
        <f t="shared" si="87"/>
        <v>567.6</v>
      </c>
    </row>
    <row r="274" spans="1:23">
      <c r="A274" t="str">
        <f t="shared" si="91"/>
        <v>1997</v>
      </c>
      <c r="B274" s="47" t="s">
        <v>295</v>
      </c>
      <c r="C274" s="48">
        <v>6</v>
      </c>
      <c r="D274" s="62">
        <v>127.7</v>
      </c>
      <c r="E274" s="63">
        <v>73.400000000000006</v>
      </c>
      <c r="F274" s="55">
        <v>12.5</v>
      </c>
      <c r="G274" s="54">
        <v>32.700000000000003</v>
      </c>
      <c r="H274" s="54">
        <f t="shared" si="85"/>
        <v>45.2</v>
      </c>
      <c r="I274" s="55">
        <f t="shared" si="88"/>
        <v>246.3</v>
      </c>
      <c r="J274" s="6"/>
      <c r="K274" s="22">
        <v>165.8</v>
      </c>
      <c r="L274" s="6">
        <v>100.3</v>
      </c>
      <c r="M274" s="43">
        <f t="shared" si="92"/>
        <v>12.057522123893806</v>
      </c>
      <c r="N274" s="43">
        <f t="shared" si="93"/>
        <v>31.542477876106197</v>
      </c>
      <c r="O274" s="6">
        <v>43.6</v>
      </c>
      <c r="P274" s="2">
        <f t="shared" si="89"/>
        <v>309.70000000000005</v>
      </c>
      <c r="R274" s="13">
        <f t="shared" si="86"/>
        <v>293.5</v>
      </c>
      <c r="S274" s="26">
        <f t="shared" si="94"/>
        <v>173.7</v>
      </c>
      <c r="T274" s="26">
        <f t="shared" si="95"/>
        <v>24.557522123893804</v>
      </c>
      <c r="U274" s="26">
        <f t="shared" si="96"/>
        <v>64.242477876106193</v>
      </c>
      <c r="V274" s="14">
        <f t="shared" si="90"/>
        <v>88.800000000000011</v>
      </c>
      <c r="W274" s="18">
        <f t="shared" si="87"/>
        <v>556</v>
      </c>
    </row>
    <row r="275" spans="1:23">
      <c r="A275" t="str">
        <f t="shared" si="91"/>
        <v>1997</v>
      </c>
      <c r="B275" s="47" t="s">
        <v>296</v>
      </c>
      <c r="C275" s="48">
        <v>5</v>
      </c>
      <c r="D275" s="62">
        <v>123.1</v>
      </c>
      <c r="E275" s="63">
        <v>76.3</v>
      </c>
      <c r="F275" s="55">
        <v>13.6</v>
      </c>
      <c r="G275" s="54">
        <v>38.200000000000003</v>
      </c>
      <c r="H275" s="54">
        <f t="shared" si="85"/>
        <v>51.800000000000004</v>
      </c>
      <c r="I275" s="55">
        <f t="shared" si="88"/>
        <v>251.2</v>
      </c>
      <c r="J275" s="5"/>
      <c r="K275" s="21">
        <v>143.30000000000001</v>
      </c>
      <c r="L275" s="5">
        <v>91.7</v>
      </c>
      <c r="M275" s="43">
        <f t="shared" si="92"/>
        <v>11.289575289575289</v>
      </c>
      <c r="N275" s="43">
        <f t="shared" si="93"/>
        <v>31.710424710424711</v>
      </c>
      <c r="O275" s="5">
        <v>43</v>
      </c>
      <c r="P275" s="2">
        <f t="shared" si="89"/>
        <v>278</v>
      </c>
      <c r="R275" s="13">
        <f t="shared" si="86"/>
        <v>266.39999999999998</v>
      </c>
      <c r="S275" s="26">
        <f t="shared" si="94"/>
        <v>168</v>
      </c>
      <c r="T275" s="26">
        <f t="shared" si="95"/>
        <v>24.889575289575291</v>
      </c>
      <c r="U275" s="26">
        <f t="shared" si="96"/>
        <v>69.910424710424707</v>
      </c>
      <c r="V275" s="14">
        <f t="shared" si="90"/>
        <v>94.800000000000011</v>
      </c>
      <c r="W275" s="18">
        <f t="shared" si="87"/>
        <v>529.20000000000005</v>
      </c>
    </row>
    <row r="276" spans="1:23">
      <c r="A276" t="str">
        <f t="shared" si="91"/>
        <v>1997</v>
      </c>
      <c r="B276" s="47" t="s">
        <v>297</v>
      </c>
      <c r="C276" s="48">
        <v>4</v>
      </c>
      <c r="D276" s="62">
        <v>117</v>
      </c>
      <c r="E276" s="63">
        <v>77.2</v>
      </c>
      <c r="F276" s="55">
        <v>12.8</v>
      </c>
      <c r="G276" s="54">
        <v>34.5</v>
      </c>
      <c r="H276" s="54">
        <f t="shared" si="85"/>
        <v>47.3</v>
      </c>
      <c r="I276" s="55">
        <f t="shared" si="88"/>
        <v>241.5</v>
      </c>
      <c r="J276" s="6"/>
      <c r="K276" s="22">
        <v>146.1</v>
      </c>
      <c r="L276" s="6">
        <v>92.9</v>
      </c>
      <c r="M276" s="43">
        <f t="shared" si="92"/>
        <v>10.256236786469344</v>
      </c>
      <c r="N276" s="43">
        <f t="shared" si="93"/>
        <v>27.643763213530654</v>
      </c>
      <c r="O276" s="6">
        <v>37.9</v>
      </c>
      <c r="P276" s="2">
        <f t="shared" si="89"/>
        <v>276.89999999999998</v>
      </c>
      <c r="R276" s="13">
        <f t="shared" si="86"/>
        <v>263.10000000000002</v>
      </c>
      <c r="S276" s="26">
        <f t="shared" si="94"/>
        <v>170.10000000000002</v>
      </c>
      <c r="T276" s="26">
        <f t="shared" si="95"/>
        <v>23.056236786469345</v>
      </c>
      <c r="U276" s="26">
        <f t="shared" si="96"/>
        <v>62.143763213530654</v>
      </c>
      <c r="V276" s="14">
        <f t="shared" si="90"/>
        <v>85.199999999999989</v>
      </c>
      <c r="W276" s="18">
        <f t="shared" si="87"/>
        <v>518.40000000000009</v>
      </c>
    </row>
    <row r="277" spans="1:23">
      <c r="A277" t="str">
        <f t="shared" si="91"/>
        <v>1997</v>
      </c>
      <c r="B277" s="47" t="s">
        <v>298</v>
      </c>
      <c r="C277" s="48">
        <v>3</v>
      </c>
      <c r="D277" s="62">
        <v>102.4</v>
      </c>
      <c r="E277" s="63">
        <v>83.4</v>
      </c>
      <c r="F277" s="55">
        <v>10.7</v>
      </c>
      <c r="G277" s="54">
        <v>33.700000000000003</v>
      </c>
      <c r="H277" s="54">
        <f t="shared" si="85"/>
        <v>44.400000000000006</v>
      </c>
      <c r="I277" s="55">
        <f t="shared" si="88"/>
        <v>230.20000000000002</v>
      </c>
      <c r="J277" s="5"/>
      <c r="K277" s="21">
        <v>125</v>
      </c>
      <c r="L277" s="5">
        <v>106.6</v>
      </c>
      <c r="M277" s="43">
        <f t="shared" si="92"/>
        <v>10.193918918918916</v>
      </c>
      <c r="N277" s="43">
        <f t="shared" si="93"/>
        <v>32.106081081081079</v>
      </c>
      <c r="O277" s="5">
        <v>42.3</v>
      </c>
      <c r="P277" s="2">
        <f t="shared" si="89"/>
        <v>273.89999999999998</v>
      </c>
      <c r="R277" s="13">
        <f t="shared" si="86"/>
        <v>227.4</v>
      </c>
      <c r="S277" s="26">
        <f t="shared" si="94"/>
        <v>190</v>
      </c>
      <c r="T277" s="26">
        <f t="shared" si="95"/>
        <v>20.893918918918914</v>
      </c>
      <c r="U277" s="26">
        <f t="shared" si="96"/>
        <v>65.806081081081089</v>
      </c>
      <c r="V277" s="14">
        <f t="shared" si="90"/>
        <v>86.7</v>
      </c>
      <c r="W277" s="18">
        <f t="shared" si="87"/>
        <v>504.09999999999997</v>
      </c>
    </row>
    <row r="278" spans="1:23">
      <c r="A278" t="str">
        <f t="shared" si="91"/>
        <v>1997</v>
      </c>
      <c r="B278" s="47" t="s">
        <v>299</v>
      </c>
      <c r="C278" s="48">
        <v>2</v>
      </c>
      <c r="D278" s="62">
        <v>101</v>
      </c>
      <c r="E278" s="63">
        <v>71.400000000000006</v>
      </c>
      <c r="F278" s="55">
        <v>11.8</v>
      </c>
      <c r="G278" s="54">
        <v>33.200000000000003</v>
      </c>
      <c r="H278" s="54">
        <f t="shared" si="85"/>
        <v>45</v>
      </c>
      <c r="I278" s="55">
        <f t="shared" si="88"/>
        <v>217.4</v>
      </c>
      <c r="J278" s="6"/>
      <c r="K278" s="22">
        <v>126.8</v>
      </c>
      <c r="L278" s="6">
        <v>87.6</v>
      </c>
      <c r="M278" s="43">
        <f t="shared" si="92"/>
        <v>9.4137777777777778</v>
      </c>
      <c r="N278" s="43">
        <f t="shared" si="93"/>
        <v>26.486222222222224</v>
      </c>
      <c r="O278" s="6">
        <v>35.9</v>
      </c>
      <c r="P278" s="2">
        <f t="shared" si="89"/>
        <v>250.29999999999998</v>
      </c>
      <c r="R278" s="13">
        <f t="shared" si="86"/>
        <v>227.8</v>
      </c>
      <c r="S278" s="26">
        <f t="shared" si="94"/>
        <v>159</v>
      </c>
      <c r="T278" s="26">
        <f t="shared" si="95"/>
        <v>21.213777777777779</v>
      </c>
      <c r="U278" s="26">
        <f t="shared" si="96"/>
        <v>59.686222222222227</v>
      </c>
      <c r="V278" s="14">
        <f t="shared" si="90"/>
        <v>80.900000000000006</v>
      </c>
      <c r="W278" s="18">
        <f t="shared" si="87"/>
        <v>467.70000000000005</v>
      </c>
    </row>
    <row r="279" spans="1:23" ht="15.75" thickBot="1">
      <c r="A279" t="str">
        <f t="shared" si="91"/>
        <v>1997</v>
      </c>
      <c r="B279" s="47" t="s">
        <v>300</v>
      </c>
      <c r="C279" s="48">
        <v>1</v>
      </c>
      <c r="D279" s="64">
        <v>115.3</v>
      </c>
      <c r="E279" s="65">
        <v>72.5</v>
      </c>
      <c r="F279" s="57">
        <v>11.7</v>
      </c>
      <c r="G279" s="56">
        <v>36.4</v>
      </c>
      <c r="H279" s="56">
        <f>F279+G279</f>
        <v>48.099999999999994</v>
      </c>
      <c r="I279" s="57">
        <f t="shared" si="88"/>
        <v>235.9</v>
      </c>
      <c r="J279" s="5"/>
      <c r="K279" s="23">
        <v>123.5</v>
      </c>
      <c r="L279" s="7">
        <v>79</v>
      </c>
      <c r="M279" s="43">
        <f t="shared" si="92"/>
        <v>10.094594594594595</v>
      </c>
      <c r="N279" s="43">
        <f t="shared" si="93"/>
        <v>31.405405405405407</v>
      </c>
      <c r="O279" s="7">
        <v>41.5</v>
      </c>
      <c r="P279" s="3">
        <f t="shared" si="89"/>
        <v>244</v>
      </c>
      <c r="R279" s="15">
        <f t="shared" si="86"/>
        <v>238.8</v>
      </c>
      <c r="S279" s="26">
        <f t="shared" si="94"/>
        <v>151.5</v>
      </c>
      <c r="T279" s="26">
        <f t="shared" si="95"/>
        <v>21.794594594594592</v>
      </c>
      <c r="U279" s="26">
        <f t="shared" si="96"/>
        <v>67.805405405405409</v>
      </c>
      <c r="V279" s="16">
        <f t="shared" si="90"/>
        <v>89.6</v>
      </c>
      <c r="W279" s="19">
        <f t="shared" si="87"/>
        <v>479.9</v>
      </c>
    </row>
    <row r="280" spans="1:23">
      <c r="A280" t="str">
        <f t="shared" si="91"/>
        <v/>
      </c>
      <c r="J280" s="11"/>
      <c r="M280" s="31"/>
      <c r="N280" s="31"/>
    </row>
    <row r="281" spans="1:23">
      <c r="A281" t="str">
        <f t="shared" si="91"/>
        <v/>
      </c>
      <c r="M281" s="31"/>
      <c r="N281" s="31"/>
    </row>
    <row r="282" spans="1:23">
      <c r="A282" t="str">
        <f t="shared" si="91"/>
        <v/>
      </c>
      <c r="M282" s="31"/>
      <c r="N282" s="31"/>
    </row>
    <row r="283" spans="1:23">
      <c r="A283" t="str">
        <f t="shared" si="91"/>
        <v/>
      </c>
      <c r="M283" s="31"/>
      <c r="N283" s="31"/>
    </row>
    <row r="284" spans="1:23">
      <c r="A284" t="str">
        <f t="shared" si="91"/>
        <v/>
      </c>
      <c r="M284" s="31"/>
      <c r="N284" s="31"/>
    </row>
    <row r="391" spans="33:46"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</row>
    <row r="403" spans="27:46"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</row>
  </sheetData>
  <sortState xmlns:xlrd2="http://schemas.microsoft.com/office/spreadsheetml/2017/richdata2" ref="AH29:AQ40">
    <sortCondition ref="AH29:AH40"/>
  </sortState>
  <mergeCells count="4">
    <mergeCell ref="D2:I2"/>
    <mergeCell ref="K2:P2"/>
    <mergeCell ref="R2:W2"/>
    <mergeCell ref="D1:W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ECAB-5B9C-400C-8CE3-37BF3692A897}">
  <sheetPr>
    <tabColor rgb="FF00B050"/>
  </sheetPr>
  <dimension ref="A1:H282"/>
  <sheetViews>
    <sheetView workbookViewId="0">
      <selection activeCell="K11" sqref="K11"/>
    </sheetView>
  </sheetViews>
  <sheetFormatPr defaultRowHeight="15"/>
  <cols>
    <col min="1" max="1" width="9.140625" style="39"/>
    <col min="2" max="2" width="8.7109375" style="39" bestFit="1" customWidth="1"/>
    <col min="3" max="3" width="7.140625" style="39" bestFit="1" customWidth="1"/>
    <col min="4" max="4" width="3.7109375" style="39" customWidth="1"/>
    <col min="5" max="5" width="9.140625" style="39"/>
    <col min="6" max="6" width="9.140625" style="67"/>
    <col min="7" max="8" width="9.140625" style="39"/>
  </cols>
  <sheetData>
    <row r="1" spans="1:8" s="11" customFormat="1" ht="12.75" customHeight="1">
      <c r="A1" s="34" t="s">
        <v>1</v>
      </c>
      <c r="B1" s="66" t="s">
        <v>314</v>
      </c>
      <c r="C1" s="74" t="s">
        <v>24</v>
      </c>
      <c r="D1" s="74"/>
      <c r="E1" s="34" t="str">
        <f>A1</f>
        <v>Year</v>
      </c>
      <c r="F1" s="34" t="str">
        <f t="shared" ref="F1:G1" si="0">B1</f>
        <v>Y-M</v>
      </c>
      <c r="G1" s="34" t="str">
        <f t="shared" si="0"/>
        <v>TEUs</v>
      </c>
      <c r="H1" s="34"/>
    </row>
    <row r="2" spans="1:8" ht="12.75" customHeight="1">
      <c r="A2" s="39" t="str">
        <f>LEFT(B2,4)</f>
        <v>2019</v>
      </c>
      <c r="B2" s="68" t="s">
        <v>25</v>
      </c>
      <c r="C2" s="69">
        <v>1568.4</v>
      </c>
      <c r="D2" s="69"/>
      <c r="E2" s="39" t="str">
        <f>LEFT(F2,4)</f>
        <v>1997</v>
      </c>
      <c r="F2" s="67" t="str" cm="1">
        <f t="array" ref="F2">INDEX(B$2:B$277,COUNTA(B$2:B$277)+1-ROWS(B$2:B2))</f>
        <v>1997--1</v>
      </c>
      <c r="G2" s="67" cm="1">
        <f t="array" ref="G2">INDEX(C$2:C$277,COUNT(C$2:C$277)+1-ROWS(C$2:C2))</f>
        <v>479.9</v>
      </c>
    </row>
    <row r="3" spans="1:8" ht="12.75" customHeight="1">
      <c r="A3" s="39" t="str">
        <f t="shared" ref="A3:A66" si="1">LEFT(B3,4)</f>
        <v>2019</v>
      </c>
      <c r="B3" s="68" t="s">
        <v>26</v>
      </c>
      <c r="C3" s="69">
        <v>1432.3</v>
      </c>
      <c r="D3" s="69"/>
      <c r="E3" s="39" t="str">
        <f t="shared" ref="E3:E66" si="2">LEFT(F3,4)</f>
        <v>1997</v>
      </c>
      <c r="F3" s="67" t="str" cm="1">
        <f t="array" ref="F3">INDEX(B$2:B$277,COUNTA(B$2:B$277)+1-ROWS(B$2:B3))</f>
        <v>1997--2</v>
      </c>
      <c r="G3" s="67" cm="1">
        <f t="array" ref="G3">INDEX(C$2:C$277,COUNT(C$2:C$277)+1-ROWS(C$2:C3))</f>
        <v>467.70000000000005</v>
      </c>
    </row>
    <row r="4" spans="1:8" ht="12.75" customHeight="1">
      <c r="A4" s="39" t="str">
        <f t="shared" si="1"/>
        <v>2019</v>
      </c>
      <c r="B4" s="68" t="s">
        <v>27</v>
      </c>
      <c r="C4" s="69">
        <v>1640.9</v>
      </c>
      <c r="D4" s="69"/>
      <c r="E4" s="39" t="str">
        <f t="shared" si="2"/>
        <v>1997</v>
      </c>
      <c r="F4" s="67" t="str" cm="1">
        <f t="array" ref="F4">INDEX(B$2:B$277,COUNTA(B$2:B$277)+1-ROWS(B$2:B4))</f>
        <v>1997--3</v>
      </c>
      <c r="G4" s="67" cm="1">
        <f t="array" ref="G4">INDEX(C$2:C$277,COUNT(C$2:C$277)+1-ROWS(C$2:C4))</f>
        <v>504.09999999999997</v>
      </c>
    </row>
    <row r="5" spans="1:8" ht="12.75" customHeight="1">
      <c r="A5" s="39" t="str">
        <f t="shared" si="1"/>
        <v>2019</v>
      </c>
      <c r="B5" s="68" t="s">
        <v>28</v>
      </c>
      <c r="C5" s="69">
        <v>1508.1999999999998</v>
      </c>
      <c r="D5" s="69"/>
      <c r="E5" s="39" t="str">
        <f t="shared" si="2"/>
        <v>1997</v>
      </c>
      <c r="F5" s="67" t="str" cm="1">
        <f t="array" ref="F5">INDEX(B$2:B$277,COUNTA(B$2:B$277)+1-ROWS(B$2:B5))</f>
        <v>1997--4</v>
      </c>
      <c r="G5" s="67" cm="1">
        <f t="array" ref="G5">INDEX(C$2:C$277,COUNT(C$2:C$277)+1-ROWS(C$2:C5))</f>
        <v>518.40000000000009</v>
      </c>
    </row>
    <row r="6" spans="1:8" ht="12.75" customHeight="1">
      <c r="A6" s="39" t="str">
        <f t="shared" si="1"/>
        <v>2019</v>
      </c>
      <c r="B6" s="68" t="s">
        <v>29</v>
      </c>
      <c r="C6" s="69">
        <v>1490.7</v>
      </c>
      <c r="D6" s="69"/>
      <c r="E6" s="39" t="str">
        <f t="shared" si="2"/>
        <v>1997</v>
      </c>
      <c r="F6" s="67" t="str" cm="1">
        <f t="array" ref="F6">INDEX(B$2:B$277,COUNTA(B$2:B$277)+1-ROWS(B$2:B6))</f>
        <v>1997--5</v>
      </c>
      <c r="G6" s="67" cm="1">
        <f t="array" ref="G6">INDEX(C$2:C$277,COUNT(C$2:C$277)+1-ROWS(C$2:C6))</f>
        <v>529.20000000000005</v>
      </c>
    </row>
    <row r="7" spans="1:8" ht="12.75" customHeight="1">
      <c r="A7" s="39" t="str">
        <f t="shared" si="1"/>
        <v>2019</v>
      </c>
      <c r="B7" s="68" t="s">
        <v>30</v>
      </c>
      <c r="C7" s="69">
        <v>1455.5</v>
      </c>
      <c r="D7" s="69"/>
      <c r="E7" s="39" t="str">
        <f t="shared" si="2"/>
        <v>1997</v>
      </c>
      <c r="F7" s="67" t="str" cm="1">
        <f t="array" ref="F7">INDEX(B$2:B$277,COUNTA(B$2:B$277)+1-ROWS(B$2:B7))</f>
        <v>1997--6</v>
      </c>
      <c r="G7" s="67" cm="1">
        <f t="array" ref="G7">INDEX(C$2:C$277,COUNT(C$2:C$277)+1-ROWS(C$2:C7))</f>
        <v>556</v>
      </c>
    </row>
    <row r="8" spans="1:8" ht="12.75" customHeight="1">
      <c r="A8" s="39" t="str">
        <f t="shared" si="1"/>
        <v>2019</v>
      </c>
      <c r="B8" s="68" t="s">
        <v>31</v>
      </c>
      <c r="C8" s="69">
        <v>1400.3000000000002</v>
      </c>
      <c r="D8" s="69"/>
      <c r="E8" s="39" t="str">
        <f t="shared" si="2"/>
        <v>1997</v>
      </c>
      <c r="F8" s="67" t="str" cm="1">
        <f t="array" ref="F8">INDEX(B$2:B$277,COUNTA(B$2:B$277)+1-ROWS(B$2:B8))</f>
        <v>1997--7</v>
      </c>
      <c r="G8" s="67" cm="1">
        <f t="array" ref="G8">INDEX(C$2:C$277,COUNT(C$2:C$277)+1-ROWS(C$2:C8))</f>
        <v>567.6</v>
      </c>
    </row>
    <row r="9" spans="1:8" ht="12.75" customHeight="1">
      <c r="A9" s="39" t="str">
        <f t="shared" si="1"/>
        <v>2019</v>
      </c>
      <c r="B9" s="68" t="s">
        <v>32</v>
      </c>
      <c r="C9" s="69">
        <v>1342.6</v>
      </c>
      <c r="D9" s="69"/>
      <c r="E9" s="39" t="str">
        <f t="shared" si="2"/>
        <v>1997</v>
      </c>
      <c r="F9" s="67" t="str" cm="1">
        <f t="array" ref="F9">INDEX(B$2:B$277,COUNTA(B$2:B$277)+1-ROWS(B$2:B9))</f>
        <v>1997--8</v>
      </c>
      <c r="G9" s="67" cm="1">
        <f t="array" ref="G9">INDEX(C$2:C$277,COUNT(C$2:C$277)+1-ROWS(C$2:C9))</f>
        <v>557.29999999999995</v>
      </c>
    </row>
    <row r="10" spans="1:8" ht="12.75" customHeight="1">
      <c r="A10" s="39" t="str">
        <f t="shared" si="1"/>
        <v>2019</v>
      </c>
      <c r="B10" s="68" t="s">
        <v>33</v>
      </c>
      <c r="C10" s="69">
        <v>1333.6</v>
      </c>
      <c r="D10" s="69"/>
      <c r="E10" s="39" t="str">
        <f t="shared" si="2"/>
        <v>1997</v>
      </c>
      <c r="F10" s="67" t="str" cm="1">
        <f t="array" ref="F10">INDEX(B$2:B$277,COUNTA(B$2:B$277)+1-ROWS(B$2:B10))</f>
        <v>1997--9</v>
      </c>
      <c r="G10" s="67" cm="1">
        <f t="array" ref="G10">INDEX(C$2:C$277,COUNT(C$2:C$277)+1-ROWS(C$2:C10))</f>
        <v>589.1</v>
      </c>
    </row>
    <row r="11" spans="1:8" ht="12.75" customHeight="1">
      <c r="A11" s="39" t="str">
        <f t="shared" si="1"/>
        <v>2019</v>
      </c>
      <c r="B11" s="68" t="s">
        <v>34</v>
      </c>
      <c r="C11" s="69">
        <v>1130.5999999999999</v>
      </c>
      <c r="D11" s="69"/>
      <c r="E11" s="39" t="str">
        <f t="shared" si="2"/>
        <v>1997</v>
      </c>
      <c r="F11" s="67" t="str" cm="1">
        <f t="array" ref="F11">INDEX(B$2:B$277,COUNTA(B$2:B$277)+1-ROWS(B$2:B11))</f>
        <v>1997-10</v>
      </c>
      <c r="G11" s="67" cm="1">
        <f t="array" ref="G11">INDEX(C$2:C$277,COUNT(C$2:C$277)+1-ROWS(C$2:C11))</f>
        <v>583.29999999999995</v>
      </c>
    </row>
    <row r="12" spans="1:8" ht="12.75" customHeight="1">
      <c r="A12" s="39" t="str">
        <f t="shared" si="1"/>
        <v>2019</v>
      </c>
      <c r="B12" s="68" t="s">
        <v>35</v>
      </c>
      <c r="C12" s="69">
        <v>1321.8000000000002</v>
      </c>
      <c r="D12" s="69"/>
      <c r="E12" s="39" t="str">
        <f t="shared" si="2"/>
        <v>1997</v>
      </c>
      <c r="F12" s="67" t="str" cm="1">
        <f t="array" ref="F12">INDEX(B$2:B$277,COUNTA(B$2:B$277)+1-ROWS(B$2:B12))</f>
        <v>1997-11</v>
      </c>
      <c r="G12" s="67" cm="1">
        <f t="array" ref="G12">INDEX(C$2:C$277,COUNT(C$2:C$277)+1-ROWS(C$2:C12))</f>
        <v>556.29999999999995</v>
      </c>
    </row>
    <row r="13" spans="1:8" ht="12.75" customHeight="1">
      <c r="A13" s="39" t="str">
        <f t="shared" si="1"/>
        <v>2019</v>
      </c>
      <c r="B13" s="68" t="s">
        <v>36</v>
      </c>
      <c r="C13" s="69">
        <v>1466</v>
      </c>
      <c r="D13" s="69"/>
      <c r="E13" s="39" t="str">
        <f t="shared" si="2"/>
        <v>1997</v>
      </c>
      <c r="F13" s="67" t="str" cm="1">
        <f t="array" ref="F13">INDEX(B$2:B$277,COUNTA(B$2:B$277)+1-ROWS(B$2:B13))</f>
        <v>1997-12</v>
      </c>
      <c r="G13" s="67" cm="1">
        <f t="array" ref="G13">INDEX(C$2:C$277,COUNT(C$2:C$277)+1-ROWS(C$2:C13))</f>
        <v>555.6</v>
      </c>
    </row>
    <row r="14" spans="1:8" ht="12.75" customHeight="1">
      <c r="A14" s="39" t="str">
        <f t="shared" si="1"/>
        <v>2018</v>
      </c>
      <c r="B14" s="68" t="s">
        <v>37</v>
      </c>
      <c r="C14" s="69">
        <v>1644.8</v>
      </c>
      <c r="D14" s="69"/>
      <c r="E14" s="39" t="str">
        <f t="shared" si="2"/>
        <v>1998</v>
      </c>
      <c r="F14" s="67" t="str" cm="1">
        <f t="array" ref="F14">INDEX(B$2:B$277,COUNTA(B$2:B$277)+1-ROWS(B$2:B14))</f>
        <v>1998--1</v>
      </c>
      <c r="G14" s="67" cm="1">
        <f t="array" ref="G14">INDEX(C$2:C$277,COUNT(C$2:C$277)+1-ROWS(C$2:C14))</f>
        <v>526.80000000000007</v>
      </c>
    </row>
    <row r="15" spans="1:8" ht="12.75" customHeight="1">
      <c r="A15" s="39" t="str">
        <f t="shared" si="1"/>
        <v>2018</v>
      </c>
      <c r="B15" s="68" t="s">
        <v>38</v>
      </c>
      <c r="C15" s="69">
        <v>1454.1999999999998</v>
      </c>
      <c r="D15" s="69"/>
      <c r="E15" s="39" t="str">
        <f t="shared" si="2"/>
        <v>1998</v>
      </c>
      <c r="F15" s="67" t="str" cm="1">
        <f t="array" ref="F15">INDEX(B$2:B$277,COUNTA(B$2:B$277)+1-ROWS(B$2:B15))</f>
        <v>1998--2</v>
      </c>
      <c r="G15" s="67" cm="1">
        <f t="array" ref="G15">INDEX(C$2:C$277,COUNT(C$2:C$277)+1-ROWS(C$2:C15))</f>
        <v>511.9</v>
      </c>
    </row>
    <row r="16" spans="1:8" ht="12.75" customHeight="1">
      <c r="A16" s="39" t="str">
        <f t="shared" si="1"/>
        <v>2018</v>
      </c>
      <c r="B16" s="68" t="s">
        <v>39</v>
      </c>
      <c r="C16" s="69">
        <v>1657.9</v>
      </c>
      <c r="D16" s="69"/>
      <c r="E16" s="39" t="str">
        <f t="shared" si="2"/>
        <v>1998</v>
      </c>
      <c r="F16" s="67" t="str" cm="1">
        <f t="array" ref="F16">INDEX(B$2:B$277,COUNTA(B$2:B$277)+1-ROWS(B$2:B16))</f>
        <v>1998--3</v>
      </c>
      <c r="G16" s="67" cm="1">
        <f t="array" ref="G16">INDEX(C$2:C$277,COUNT(C$2:C$277)+1-ROWS(C$2:C16))</f>
        <v>608.20000000000005</v>
      </c>
    </row>
    <row r="17" spans="1:7" ht="12.75" customHeight="1">
      <c r="A17" s="39" t="str">
        <f t="shared" si="1"/>
        <v>2018</v>
      </c>
      <c r="B17" s="68" t="s">
        <v>40</v>
      </c>
      <c r="C17" s="69">
        <v>1502.5</v>
      </c>
      <c r="D17" s="69"/>
      <c r="E17" s="39" t="str">
        <f t="shared" si="2"/>
        <v>1998</v>
      </c>
      <c r="F17" s="67" t="str" cm="1">
        <f t="array" ref="F17">INDEX(B$2:B$277,COUNTA(B$2:B$277)+1-ROWS(B$2:B17))</f>
        <v>1998--4</v>
      </c>
      <c r="G17" s="67" cm="1">
        <f t="array" ref="G17">INDEX(C$2:C$277,COUNT(C$2:C$277)+1-ROWS(C$2:C17))</f>
        <v>610.9</v>
      </c>
    </row>
    <row r="18" spans="1:7" ht="12.75" customHeight="1">
      <c r="A18" s="39" t="str">
        <f t="shared" si="1"/>
        <v>2018</v>
      </c>
      <c r="B18" s="68" t="s">
        <v>41</v>
      </c>
      <c r="C18" s="69">
        <v>1506.2</v>
      </c>
      <c r="D18" s="69"/>
      <c r="E18" s="39" t="str">
        <f t="shared" si="2"/>
        <v>1998</v>
      </c>
      <c r="F18" s="67" t="str" cm="1">
        <f t="array" ref="F18">INDEX(B$2:B$277,COUNTA(B$2:B$277)+1-ROWS(B$2:B18))</f>
        <v>1998--5</v>
      </c>
      <c r="G18" s="67" cm="1">
        <f t="array" ref="G18">INDEX(C$2:C$277,COUNT(C$2:C$277)+1-ROWS(C$2:C18))</f>
        <v>632.20000000000005</v>
      </c>
    </row>
    <row r="19" spans="1:7" ht="12.75" customHeight="1">
      <c r="A19" s="39" t="str">
        <f t="shared" si="1"/>
        <v>2018</v>
      </c>
      <c r="B19" s="68" t="s">
        <v>42</v>
      </c>
      <c r="C19" s="69">
        <v>1522</v>
      </c>
      <c r="D19" s="69"/>
      <c r="E19" s="39" t="str">
        <f t="shared" si="2"/>
        <v>1998</v>
      </c>
      <c r="F19" s="67" t="str" cm="1">
        <f t="array" ref="F19">INDEX(B$2:B$277,COUNTA(B$2:B$277)+1-ROWS(B$2:B19))</f>
        <v>1998--6</v>
      </c>
      <c r="G19" s="67" cm="1">
        <f t="array" ref="G19">INDEX(C$2:C$277,COUNT(C$2:C$277)+1-ROWS(C$2:C19))</f>
        <v>639.59999999999991</v>
      </c>
    </row>
    <row r="20" spans="1:7" ht="12.75" customHeight="1">
      <c r="A20" s="39" t="str">
        <f t="shared" si="1"/>
        <v>2018</v>
      </c>
      <c r="B20" s="68" t="s">
        <v>43</v>
      </c>
      <c r="C20" s="69">
        <v>1475.4</v>
      </c>
      <c r="D20" s="69"/>
      <c r="E20" s="39" t="str">
        <f t="shared" si="2"/>
        <v>1998</v>
      </c>
      <c r="F20" s="67" t="str" cm="1">
        <f t="array" ref="F20">INDEX(B$2:B$277,COUNTA(B$2:B$277)+1-ROWS(B$2:B20))</f>
        <v>1998--7</v>
      </c>
      <c r="G20" s="67" cm="1">
        <f t="array" ref="G20">INDEX(C$2:C$277,COUNT(C$2:C$277)+1-ROWS(C$2:C20))</f>
        <v>658.2</v>
      </c>
    </row>
    <row r="21" spans="1:7" ht="12.75" customHeight="1">
      <c r="A21" s="39" t="str">
        <f t="shared" si="1"/>
        <v>2018</v>
      </c>
      <c r="B21" s="68" t="s">
        <v>44</v>
      </c>
      <c r="C21" s="69">
        <v>1456.4</v>
      </c>
      <c r="D21" s="69"/>
      <c r="E21" s="39" t="str">
        <f t="shared" si="2"/>
        <v>1998</v>
      </c>
      <c r="F21" s="67" t="str" cm="1">
        <f t="array" ref="F21">INDEX(B$2:B$277,COUNTA(B$2:B$277)+1-ROWS(B$2:B21))</f>
        <v>1998--8</v>
      </c>
      <c r="G21" s="67" cm="1">
        <f t="array" ref="G21">INDEX(C$2:C$277,COUNT(C$2:C$277)+1-ROWS(C$2:C21))</f>
        <v>685.8</v>
      </c>
    </row>
    <row r="22" spans="1:7" ht="12.75" customHeight="1">
      <c r="A22" s="39" t="str">
        <f t="shared" si="1"/>
        <v>2018</v>
      </c>
      <c r="B22" s="68" t="s">
        <v>45</v>
      </c>
      <c r="C22" s="69">
        <v>1324</v>
      </c>
      <c r="D22" s="69"/>
      <c r="E22" s="39" t="str">
        <f t="shared" si="2"/>
        <v>1998</v>
      </c>
      <c r="F22" s="67" t="str" cm="1">
        <f t="array" ref="F22">INDEX(B$2:B$277,COUNTA(B$2:B$277)+1-ROWS(B$2:B22))</f>
        <v>1998--9</v>
      </c>
      <c r="G22" s="67" cm="1">
        <f t="array" ref="G22">INDEX(C$2:C$277,COUNT(C$2:C$277)+1-ROWS(C$2:C22))</f>
        <v>662.7</v>
      </c>
    </row>
    <row r="23" spans="1:7" ht="12.75" customHeight="1">
      <c r="A23" s="39" t="str">
        <f t="shared" si="1"/>
        <v>2018</v>
      </c>
      <c r="B23" s="68" t="s">
        <v>46</v>
      </c>
      <c r="C23" s="69">
        <v>1153.0999999999999</v>
      </c>
      <c r="D23" s="69"/>
      <c r="E23" s="39" t="str">
        <f t="shared" si="2"/>
        <v>1998</v>
      </c>
      <c r="F23" s="67" t="str" cm="1">
        <f t="array" ref="F23">INDEX(B$2:B$277,COUNTA(B$2:B$277)+1-ROWS(B$2:B23))</f>
        <v>1998-10</v>
      </c>
      <c r="G23" s="67" cm="1">
        <f t="array" ref="G23">INDEX(C$2:C$277,COUNT(C$2:C$277)+1-ROWS(C$2:C23))</f>
        <v>658.8</v>
      </c>
    </row>
    <row r="24" spans="1:7" ht="12.75" customHeight="1">
      <c r="A24" s="39" t="str">
        <f t="shared" si="1"/>
        <v>2018</v>
      </c>
      <c r="B24" s="68" t="s">
        <v>47</v>
      </c>
      <c r="C24" s="69">
        <v>1386.8000000000002</v>
      </c>
      <c r="D24" s="69"/>
      <c r="E24" s="39" t="str">
        <f t="shared" si="2"/>
        <v>1998</v>
      </c>
      <c r="F24" s="67" t="str" cm="1">
        <f t="array" ref="F24">INDEX(B$2:B$277,COUNTA(B$2:B$277)+1-ROWS(B$2:B24))</f>
        <v>1998-11</v>
      </c>
      <c r="G24" s="67" cm="1">
        <f t="array" ref="G24">INDEX(C$2:C$277,COUNT(C$2:C$277)+1-ROWS(C$2:C24))</f>
        <v>667.1</v>
      </c>
    </row>
    <row r="25" spans="1:7" ht="12.75" customHeight="1">
      <c r="A25" s="39" t="str">
        <f t="shared" si="1"/>
        <v>2018</v>
      </c>
      <c r="B25" s="68" t="s">
        <v>48</v>
      </c>
      <c r="C25" s="69">
        <v>1466.6</v>
      </c>
      <c r="D25" s="69"/>
      <c r="E25" s="39" t="str">
        <f t="shared" si="2"/>
        <v>1998</v>
      </c>
      <c r="F25" s="67" t="str" cm="1">
        <f t="array" ref="F25">INDEX(B$2:B$277,COUNTA(B$2:B$277)+1-ROWS(B$2:B25))</f>
        <v>1998-12</v>
      </c>
      <c r="G25" s="67" cm="1">
        <f t="array" ref="G25">INDEX(C$2:C$277,COUNT(C$2:C$277)+1-ROWS(C$2:C25))</f>
        <v>613.5</v>
      </c>
    </row>
    <row r="26" spans="1:7" ht="12.75" customHeight="1">
      <c r="A26" s="39" t="str">
        <f t="shared" si="1"/>
        <v>2017</v>
      </c>
      <c r="B26" s="68" t="s">
        <v>49</v>
      </c>
      <c r="C26" s="69">
        <v>1476</v>
      </c>
      <c r="D26" s="69"/>
      <c r="E26" s="39" t="str">
        <f t="shared" si="2"/>
        <v>1999</v>
      </c>
      <c r="F26" s="67" t="str" cm="1">
        <f t="array" ref="F26">INDEX(B$2:B$277,COUNTA(B$2:B$277)+1-ROWS(B$2:B26))</f>
        <v>1999--1</v>
      </c>
      <c r="G26" s="67" cm="1">
        <f t="array" ref="G26">INDEX(C$2:C$277,COUNT(C$2:C$277)+1-ROWS(C$2:C26))</f>
        <v>588.5</v>
      </c>
    </row>
    <row r="27" spans="1:7" ht="12.75" customHeight="1">
      <c r="A27" s="39" t="str">
        <f t="shared" si="1"/>
        <v>2017</v>
      </c>
      <c r="B27" s="68" t="s">
        <v>50</v>
      </c>
      <c r="C27" s="69">
        <v>1536.9</v>
      </c>
      <c r="D27" s="69"/>
      <c r="E27" s="39" t="str">
        <f t="shared" si="2"/>
        <v>1999</v>
      </c>
      <c r="F27" s="67" t="str" cm="1">
        <f t="array" ref="F27">INDEX(B$2:B$277,COUNTA(B$2:B$277)+1-ROWS(B$2:B27))</f>
        <v>1999--2</v>
      </c>
      <c r="G27" s="67" cm="1">
        <f t="array" ref="G27">INDEX(C$2:C$277,COUNT(C$2:C$277)+1-ROWS(C$2:C27))</f>
        <v>587.9</v>
      </c>
    </row>
    <row r="28" spans="1:7" ht="12.75" customHeight="1">
      <c r="A28" s="39" t="str">
        <f t="shared" si="1"/>
        <v>2017</v>
      </c>
      <c r="B28" s="68" t="s">
        <v>51</v>
      </c>
      <c r="C28" s="69">
        <v>1418.1</v>
      </c>
      <c r="D28" s="69"/>
      <c r="E28" s="39" t="str">
        <f t="shared" si="2"/>
        <v>1999</v>
      </c>
      <c r="F28" s="67" t="str" cm="1">
        <f t="array" ref="F28">INDEX(B$2:B$277,COUNTA(B$2:B$277)+1-ROWS(B$2:B28))</f>
        <v>1999--3</v>
      </c>
      <c r="G28" s="67" cm="1">
        <f t="array" ref="G28">INDEX(C$2:C$277,COUNT(C$2:C$277)+1-ROWS(C$2:C28))</f>
        <v>623.70000000000005</v>
      </c>
    </row>
    <row r="29" spans="1:7" ht="12.75" customHeight="1">
      <c r="A29" s="39" t="str">
        <f t="shared" si="1"/>
        <v>2017</v>
      </c>
      <c r="B29" s="68" t="s">
        <v>52</v>
      </c>
      <c r="C29" s="69">
        <v>1465.4</v>
      </c>
      <c r="D29" s="69"/>
      <c r="E29" s="39" t="str">
        <f t="shared" si="2"/>
        <v>1999</v>
      </c>
      <c r="F29" s="67" t="str" cm="1">
        <f t="array" ref="F29">INDEX(B$2:B$277,COUNTA(B$2:B$277)+1-ROWS(B$2:B29))</f>
        <v>1999--4</v>
      </c>
      <c r="G29" s="67" cm="1">
        <f t="array" ref="G29">INDEX(C$2:C$277,COUNT(C$2:C$277)+1-ROWS(C$2:C29))</f>
        <v>622.5</v>
      </c>
    </row>
    <row r="30" spans="1:7" ht="12.75" customHeight="1">
      <c r="A30" s="39" t="str">
        <f t="shared" si="1"/>
        <v>2017</v>
      </c>
      <c r="B30" s="68" t="s">
        <v>53</v>
      </c>
      <c r="C30" s="69">
        <v>1540.3000000000002</v>
      </c>
      <c r="D30" s="69"/>
      <c r="E30" s="39" t="str">
        <f t="shared" si="2"/>
        <v>1999</v>
      </c>
      <c r="F30" s="67" t="str" cm="1">
        <f t="array" ref="F30">INDEX(B$2:B$277,COUNTA(B$2:B$277)+1-ROWS(B$2:B30))</f>
        <v>1999--5</v>
      </c>
      <c r="G30" s="67" cm="1">
        <f t="array" ref="G30">INDEX(C$2:C$277,COUNT(C$2:C$277)+1-ROWS(C$2:C30))</f>
        <v>730.40000000000009</v>
      </c>
    </row>
    <row r="31" spans="1:7" ht="12.75" customHeight="1">
      <c r="A31" s="39" t="str">
        <f t="shared" si="1"/>
        <v>2017</v>
      </c>
      <c r="B31" s="68" t="s">
        <v>54</v>
      </c>
      <c r="C31" s="69">
        <v>1517.1</v>
      </c>
      <c r="D31" s="69"/>
      <c r="E31" s="39" t="str">
        <f t="shared" si="2"/>
        <v>1999</v>
      </c>
      <c r="F31" s="67" t="str" cm="1">
        <f t="array" ref="F31">INDEX(B$2:B$277,COUNTA(B$2:B$277)+1-ROWS(B$2:B31))</f>
        <v>1999--6</v>
      </c>
      <c r="G31" s="67" cm="1">
        <f t="array" ref="G31">INDEX(C$2:C$277,COUNT(C$2:C$277)+1-ROWS(C$2:C31))</f>
        <v>691.2</v>
      </c>
    </row>
    <row r="32" spans="1:7" ht="12.75" customHeight="1">
      <c r="A32" s="39" t="str">
        <f t="shared" si="1"/>
        <v>2017</v>
      </c>
      <c r="B32" s="68" t="s">
        <v>55</v>
      </c>
      <c r="C32" s="69">
        <v>1389.7</v>
      </c>
      <c r="D32" s="69"/>
      <c r="E32" s="39" t="str">
        <f t="shared" si="2"/>
        <v>1999</v>
      </c>
      <c r="F32" s="67" t="str" cm="1">
        <f t="array" ref="F32">INDEX(B$2:B$277,COUNTA(B$2:B$277)+1-ROWS(B$2:B32))</f>
        <v>1999--7</v>
      </c>
      <c r="G32" s="67" cm="1">
        <f t="array" ref="G32">INDEX(C$2:C$277,COUNT(C$2:C$277)+1-ROWS(C$2:C32))</f>
        <v>678.2</v>
      </c>
    </row>
    <row r="33" spans="1:7" ht="12.75" customHeight="1">
      <c r="A33" s="39" t="str">
        <f t="shared" si="1"/>
        <v>2017</v>
      </c>
      <c r="B33" s="68" t="s">
        <v>56</v>
      </c>
      <c r="C33" s="69">
        <v>1444.5</v>
      </c>
      <c r="D33" s="69"/>
      <c r="E33" s="39" t="str">
        <f t="shared" si="2"/>
        <v>1999</v>
      </c>
      <c r="F33" s="67" t="str" cm="1">
        <f t="array" ref="F33">INDEX(B$2:B$277,COUNTA(B$2:B$277)+1-ROWS(B$2:B33))</f>
        <v>1999--8</v>
      </c>
      <c r="G33" s="67" cm="1">
        <f t="array" ref="G33">INDEX(C$2:C$277,COUNT(C$2:C$277)+1-ROWS(C$2:C33))</f>
        <v>747.4</v>
      </c>
    </row>
    <row r="34" spans="1:7" ht="12.75" customHeight="1">
      <c r="A34" s="39" t="str">
        <f t="shared" si="1"/>
        <v>2017</v>
      </c>
      <c r="B34" s="68" t="s">
        <v>57</v>
      </c>
      <c r="C34" s="69">
        <v>1272.8000000000002</v>
      </c>
      <c r="D34" s="69"/>
      <c r="E34" s="39" t="str">
        <f t="shared" si="2"/>
        <v>1999</v>
      </c>
      <c r="F34" s="67" t="str" cm="1">
        <f t="array" ref="F34">INDEX(B$2:B$277,COUNTA(B$2:B$277)+1-ROWS(B$2:B34))</f>
        <v>1999--9</v>
      </c>
      <c r="G34" s="67" cm="1">
        <f t="array" ref="G34">INDEX(C$2:C$277,COUNT(C$2:C$277)+1-ROWS(C$2:C34))</f>
        <v>739.59999999999991</v>
      </c>
    </row>
    <row r="35" spans="1:7" ht="12.75" customHeight="1">
      <c r="A35" s="39" t="str">
        <f t="shared" si="1"/>
        <v>2017</v>
      </c>
      <c r="B35" s="68" t="s">
        <v>58</v>
      </c>
      <c r="C35" s="69">
        <v>1293.8</v>
      </c>
      <c r="D35" s="69"/>
      <c r="E35" s="39" t="str">
        <f t="shared" si="2"/>
        <v>1999</v>
      </c>
      <c r="F35" s="67" t="str" cm="1">
        <f t="array" ref="F35">INDEX(B$2:B$277,COUNTA(B$2:B$277)+1-ROWS(B$2:B35))</f>
        <v>1999-10</v>
      </c>
      <c r="G35" s="67" cm="1">
        <f t="array" ref="G35">INDEX(C$2:C$277,COUNT(C$2:C$277)+1-ROWS(C$2:C35))</f>
        <v>783.5</v>
      </c>
    </row>
    <row r="36" spans="1:7" ht="12.75" customHeight="1">
      <c r="A36" s="39" t="str">
        <f t="shared" si="1"/>
        <v>2017</v>
      </c>
      <c r="B36" s="68" t="s">
        <v>59</v>
      </c>
      <c r="C36" s="69">
        <v>1123.7</v>
      </c>
      <c r="D36" s="69"/>
      <c r="E36" s="39" t="str">
        <f t="shared" si="2"/>
        <v>1999</v>
      </c>
      <c r="F36" s="67" t="str" cm="1">
        <f t="array" ref="F36">INDEX(B$2:B$277,COUNTA(B$2:B$277)+1-ROWS(B$2:B36))</f>
        <v>1999-11</v>
      </c>
      <c r="G36" s="67" cm="1">
        <f t="array" ref="G36">INDEX(C$2:C$277,COUNT(C$2:C$277)+1-ROWS(C$2:C36))</f>
        <v>745.1</v>
      </c>
    </row>
    <row r="37" spans="1:7" ht="12.75" customHeight="1">
      <c r="A37" s="39" t="str">
        <f t="shared" si="1"/>
        <v>2017</v>
      </c>
      <c r="B37" s="68" t="s">
        <v>60</v>
      </c>
      <c r="C37" s="69">
        <v>1409.3</v>
      </c>
      <c r="D37" s="69"/>
      <c r="E37" s="39" t="str">
        <f t="shared" si="2"/>
        <v>1999</v>
      </c>
      <c r="F37" s="67" t="str" cm="1">
        <f t="array" ref="F37">INDEX(B$2:B$277,COUNTA(B$2:B$277)+1-ROWS(B$2:B37))</f>
        <v>1999-12</v>
      </c>
      <c r="G37" s="67" cm="1">
        <f t="array" ref="G37">INDEX(C$2:C$277,COUNT(C$2:C$277)+1-ROWS(C$2:C37))</f>
        <v>699.5</v>
      </c>
    </row>
    <row r="38" spans="1:7" ht="12.75" customHeight="1">
      <c r="A38" s="39" t="str">
        <f t="shared" si="1"/>
        <v>2016</v>
      </c>
      <c r="B38" s="68" t="s">
        <v>61</v>
      </c>
      <c r="C38" s="69">
        <v>1345.5</v>
      </c>
      <c r="D38" s="69"/>
      <c r="E38" s="39" t="str">
        <f t="shared" si="2"/>
        <v>2000</v>
      </c>
      <c r="F38" s="67" t="str" cm="1">
        <f t="array" ref="F38">INDEX(B$2:B$277,COUNTA(B$2:B$277)+1-ROWS(B$2:B38))</f>
        <v>2000--1</v>
      </c>
      <c r="G38" s="67" cm="1">
        <f t="array" ref="G38">INDEX(C$2:C$277,COUNT(C$2:C$277)+1-ROWS(C$2:C38))</f>
        <v>697.5</v>
      </c>
    </row>
    <row r="39" spans="1:7" ht="12.75" customHeight="1">
      <c r="A39" s="39" t="str">
        <f t="shared" si="1"/>
        <v>2016</v>
      </c>
      <c r="B39" s="68" t="s">
        <v>62</v>
      </c>
      <c r="C39" s="69">
        <v>1412</v>
      </c>
      <c r="D39" s="69"/>
      <c r="E39" s="39" t="str">
        <f t="shared" si="2"/>
        <v>2000</v>
      </c>
      <c r="F39" s="67" t="str" cm="1">
        <f t="array" ref="F39">INDEX(B$2:B$277,COUNTA(B$2:B$277)+1-ROWS(B$2:B39))</f>
        <v>2000--2</v>
      </c>
      <c r="G39" s="67" cm="1">
        <f t="array" ref="G39">INDEX(C$2:C$277,COUNT(C$2:C$277)+1-ROWS(C$2:C39))</f>
        <v>672.30000000000007</v>
      </c>
    </row>
    <row r="40" spans="1:7" ht="12.75" customHeight="1">
      <c r="A40" s="39" t="str">
        <f t="shared" si="1"/>
        <v>2016</v>
      </c>
      <c r="B40" s="68" t="s">
        <v>63</v>
      </c>
      <c r="C40" s="69">
        <v>1396.4</v>
      </c>
      <c r="D40" s="69"/>
      <c r="E40" s="39" t="str">
        <f t="shared" si="2"/>
        <v>2000</v>
      </c>
      <c r="F40" s="67" t="str" cm="1">
        <f t="array" ref="F40">INDEX(B$2:B$277,COUNTA(B$2:B$277)+1-ROWS(B$2:B40))</f>
        <v>2000--3</v>
      </c>
      <c r="G40" s="67" cm="1">
        <f t="array" ref="G40">INDEX(C$2:C$277,COUNT(C$2:C$277)+1-ROWS(C$2:C40))</f>
        <v>708.1</v>
      </c>
    </row>
    <row r="41" spans="1:7" ht="12.75" customHeight="1">
      <c r="A41" s="39" t="str">
        <f t="shared" si="1"/>
        <v>2016</v>
      </c>
      <c r="B41" s="68" t="s">
        <v>64</v>
      </c>
      <c r="C41" s="69">
        <v>1294.5</v>
      </c>
      <c r="D41" s="69"/>
      <c r="E41" s="39" t="str">
        <f t="shared" si="2"/>
        <v>2000</v>
      </c>
      <c r="F41" s="67" t="str" cm="1">
        <f t="array" ref="F41">INDEX(B$2:B$277,COUNTA(B$2:B$277)+1-ROWS(B$2:B41))</f>
        <v>2000--4</v>
      </c>
      <c r="G41" s="67" cm="1">
        <f t="array" ref="G41">INDEX(C$2:C$277,COUNT(C$2:C$277)+1-ROWS(C$2:C41))</f>
        <v>773.40000000000009</v>
      </c>
    </row>
    <row r="42" spans="1:7" ht="12.75" customHeight="1">
      <c r="A42" s="39" t="str">
        <f t="shared" si="1"/>
        <v>2016</v>
      </c>
      <c r="B42" s="68" t="s">
        <v>65</v>
      </c>
      <c r="C42" s="69">
        <v>1439.9</v>
      </c>
      <c r="D42" s="69"/>
      <c r="E42" s="39" t="str">
        <f t="shared" si="2"/>
        <v>2000</v>
      </c>
      <c r="F42" s="67" t="str" cm="1">
        <f t="array" ref="F42">INDEX(B$2:B$277,COUNTA(B$2:B$277)+1-ROWS(B$2:B42))</f>
        <v>2000--5</v>
      </c>
      <c r="G42" s="67" cm="1">
        <f t="array" ref="G42">INDEX(C$2:C$277,COUNT(C$2:C$277)+1-ROWS(C$2:C42))</f>
        <v>814.89999999999986</v>
      </c>
    </row>
    <row r="43" spans="1:7" ht="12.75" customHeight="1">
      <c r="A43" s="39" t="str">
        <f t="shared" si="1"/>
        <v>2016</v>
      </c>
      <c r="B43" s="68" t="s">
        <v>66</v>
      </c>
      <c r="C43" s="69">
        <v>1325</v>
      </c>
      <c r="D43" s="69"/>
      <c r="E43" s="39" t="str">
        <f t="shared" si="2"/>
        <v>2000</v>
      </c>
      <c r="F43" s="67" t="str" cm="1">
        <f t="array" ref="F43">INDEX(B$2:B$277,COUNTA(B$2:B$277)+1-ROWS(B$2:B43))</f>
        <v>2000--6</v>
      </c>
      <c r="G43" s="67" cm="1">
        <f t="array" ref="G43">INDEX(C$2:C$277,COUNT(C$2:C$277)+1-ROWS(C$2:C43))</f>
        <v>777.5</v>
      </c>
    </row>
    <row r="44" spans="1:7" ht="12.75" customHeight="1">
      <c r="A44" s="39" t="str">
        <f t="shared" si="1"/>
        <v>2016</v>
      </c>
      <c r="B44" s="68" t="s">
        <v>67</v>
      </c>
      <c r="C44" s="69">
        <v>1279.4000000000001</v>
      </c>
      <c r="D44" s="69"/>
      <c r="E44" s="39" t="str">
        <f t="shared" si="2"/>
        <v>2000</v>
      </c>
      <c r="F44" s="67" t="str" cm="1">
        <f t="array" ref="F44">INDEX(B$2:B$277,COUNTA(B$2:B$277)+1-ROWS(B$2:B44))</f>
        <v>2000--7</v>
      </c>
      <c r="G44" s="67" cm="1">
        <f t="array" ref="G44">INDEX(C$2:C$277,COUNT(C$2:C$277)+1-ROWS(C$2:C44))</f>
        <v>850.80000000000007</v>
      </c>
    </row>
    <row r="45" spans="1:7" ht="12.75" customHeight="1">
      <c r="A45" s="39" t="str">
        <f t="shared" si="1"/>
        <v>2016</v>
      </c>
      <c r="B45" s="68" t="s">
        <v>68</v>
      </c>
      <c r="C45" s="69">
        <v>1410.9</v>
      </c>
      <c r="D45" s="69"/>
      <c r="E45" s="39" t="str">
        <f t="shared" si="2"/>
        <v>2000</v>
      </c>
      <c r="F45" s="67" t="str" cm="1">
        <f t="array" ref="F45">INDEX(B$2:B$277,COUNTA(B$2:B$277)+1-ROWS(B$2:B45))</f>
        <v>2000--8</v>
      </c>
      <c r="G45" s="67" cm="1">
        <f t="array" ref="G45">INDEX(C$2:C$277,COUNT(C$2:C$277)+1-ROWS(C$2:C45))</f>
        <v>898.8</v>
      </c>
    </row>
    <row r="46" spans="1:7" ht="12.75" customHeight="1">
      <c r="A46" s="39" t="str">
        <f t="shared" si="1"/>
        <v>2016</v>
      </c>
      <c r="B46" s="68" t="s">
        <v>69</v>
      </c>
      <c r="C46" s="69">
        <v>1135</v>
      </c>
      <c r="D46" s="69"/>
      <c r="E46" s="39" t="str">
        <f t="shared" si="2"/>
        <v>2000</v>
      </c>
      <c r="F46" s="67" t="str" cm="1">
        <f t="array" ref="F46">INDEX(B$2:B$277,COUNTA(B$2:B$277)+1-ROWS(B$2:B46))</f>
        <v>2000--9</v>
      </c>
      <c r="G46" s="67" cm="1">
        <f t="array" ref="G46">INDEX(C$2:C$277,COUNT(C$2:C$277)+1-ROWS(C$2:C46))</f>
        <v>809.7</v>
      </c>
    </row>
    <row r="47" spans="1:7" ht="12.75" customHeight="1">
      <c r="A47" s="39" t="str">
        <f t="shared" si="1"/>
        <v>2016</v>
      </c>
      <c r="B47" s="68" t="s">
        <v>70</v>
      </c>
      <c r="C47" s="69">
        <v>1077.7</v>
      </c>
      <c r="D47" s="69"/>
      <c r="E47" s="39" t="str">
        <f t="shared" si="2"/>
        <v>2000</v>
      </c>
      <c r="F47" s="67" t="str" cm="1">
        <f t="array" ref="F47">INDEX(B$2:B$277,COUNTA(B$2:B$277)+1-ROWS(B$2:B47))</f>
        <v>2000-10</v>
      </c>
      <c r="G47" s="67" cm="1">
        <f t="array" ref="G47">INDEX(C$2:C$277,COUNT(C$2:C$277)+1-ROWS(C$2:C47))</f>
        <v>914.40000000000009</v>
      </c>
    </row>
    <row r="48" spans="1:7" ht="12.75" customHeight="1">
      <c r="A48" s="39" t="str">
        <f t="shared" si="1"/>
        <v>2016</v>
      </c>
      <c r="B48" s="68" t="s">
        <v>71</v>
      </c>
      <c r="C48" s="69">
        <v>1275.0999999999999</v>
      </c>
      <c r="D48" s="69"/>
      <c r="E48" s="39" t="str">
        <f t="shared" si="2"/>
        <v>2000</v>
      </c>
      <c r="F48" s="67" t="str" cm="1">
        <f t="array" ref="F48">INDEX(B$2:B$277,COUNTA(B$2:B$277)+1-ROWS(B$2:B48))</f>
        <v>2000-11</v>
      </c>
      <c r="G48" s="67" cm="1">
        <f t="array" ref="G48">INDEX(C$2:C$277,COUNT(C$2:C$277)+1-ROWS(C$2:C48))</f>
        <v>825</v>
      </c>
    </row>
    <row r="49" spans="1:7" ht="12.75" customHeight="1">
      <c r="A49" s="39" t="str">
        <f t="shared" si="1"/>
        <v>2016</v>
      </c>
      <c r="B49" s="68" t="s">
        <v>72</v>
      </c>
      <c r="C49" s="69">
        <v>1240.5</v>
      </c>
      <c r="D49" s="69"/>
      <c r="E49" s="39" t="str">
        <f t="shared" si="2"/>
        <v>2000</v>
      </c>
      <c r="F49" s="67" t="str" cm="1">
        <f t="array" ref="F49">INDEX(B$2:B$277,COUNTA(B$2:B$277)+1-ROWS(B$2:B49))</f>
        <v>2000-12</v>
      </c>
      <c r="G49" s="67" cm="1">
        <f t="array" ref="G49">INDEX(C$2:C$277,COUNT(C$2:C$277)+1-ROWS(C$2:C49))</f>
        <v>738.5</v>
      </c>
    </row>
    <row r="50" spans="1:7" ht="12.75" customHeight="1">
      <c r="A50" s="39" t="str">
        <f t="shared" si="1"/>
        <v>2015</v>
      </c>
      <c r="B50" s="68" t="s">
        <v>73</v>
      </c>
      <c r="C50" s="69">
        <v>1222.5999999999999</v>
      </c>
      <c r="D50" s="69"/>
      <c r="E50" s="39" t="str">
        <f t="shared" si="2"/>
        <v>2001</v>
      </c>
      <c r="F50" s="67" t="str" cm="1">
        <f t="array" ref="F50">INDEX(B$2:B$277,COUNTA(B$2:B$277)+1-ROWS(B$2:B50))</f>
        <v>2001--1</v>
      </c>
      <c r="G50" s="67" cm="1">
        <f t="array" ref="G50">INDEX(C$2:C$277,COUNT(C$2:C$277)+1-ROWS(C$2:C50))</f>
        <v>873.1</v>
      </c>
    </row>
    <row r="51" spans="1:7" ht="12.75" customHeight="1">
      <c r="A51" s="39" t="str">
        <f t="shared" si="1"/>
        <v>2015</v>
      </c>
      <c r="B51" s="68" t="s">
        <v>74</v>
      </c>
      <c r="C51" s="69">
        <v>1329.6</v>
      </c>
      <c r="D51" s="69"/>
      <c r="E51" s="39" t="str">
        <f t="shared" si="2"/>
        <v>2001</v>
      </c>
      <c r="F51" s="67" t="str" cm="1">
        <f t="array" ref="F51">INDEX(B$2:B$277,COUNTA(B$2:B$277)+1-ROWS(B$2:B51))</f>
        <v>2001--2</v>
      </c>
      <c r="G51" s="67" cm="1">
        <f t="array" ref="G51">INDEX(C$2:C$277,COUNT(C$2:C$277)+1-ROWS(C$2:C51))</f>
        <v>852.7</v>
      </c>
    </row>
    <row r="52" spans="1:7" ht="12.75" customHeight="1">
      <c r="A52" s="39" t="str">
        <f t="shared" si="1"/>
        <v>2015</v>
      </c>
      <c r="B52" s="68" t="s">
        <v>75</v>
      </c>
      <c r="C52" s="69">
        <v>1324.6</v>
      </c>
      <c r="D52" s="69"/>
      <c r="E52" s="39" t="str">
        <f t="shared" si="2"/>
        <v>2001</v>
      </c>
      <c r="F52" s="67" t="str" cm="1">
        <f t="array" ref="F52">INDEX(B$2:B$277,COUNTA(B$2:B$277)+1-ROWS(B$2:B52))</f>
        <v>2001--3</v>
      </c>
      <c r="G52" s="67" cm="1">
        <f t="array" ref="G52">INDEX(C$2:C$277,COUNT(C$2:C$277)+1-ROWS(C$2:C52))</f>
        <v>923.8</v>
      </c>
    </row>
    <row r="53" spans="1:7" ht="12.75" customHeight="1">
      <c r="A53" s="39" t="str">
        <f t="shared" si="1"/>
        <v>2015</v>
      </c>
      <c r="B53" s="68" t="s">
        <v>76</v>
      </c>
      <c r="C53" s="69">
        <v>1386</v>
      </c>
      <c r="D53" s="69"/>
      <c r="E53" s="39" t="str">
        <f t="shared" si="2"/>
        <v>2001</v>
      </c>
      <c r="F53" s="67" t="str" cm="1">
        <f t="array" ref="F53">INDEX(B$2:B$277,COUNTA(B$2:B$277)+1-ROWS(B$2:B53))</f>
        <v>2001--4</v>
      </c>
      <c r="G53" s="67" cm="1">
        <f t="array" ref="G53">INDEX(C$2:C$277,COUNT(C$2:C$277)+1-ROWS(C$2:C53))</f>
        <v>955.5</v>
      </c>
    </row>
    <row r="54" spans="1:7" ht="12.75" customHeight="1">
      <c r="A54" s="39" t="str">
        <f t="shared" si="1"/>
        <v>2015</v>
      </c>
      <c r="B54" s="68" t="s">
        <v>77</v>
      </c>
      <c r="C54" s="69">
        <v>1490.3000000000002</v>
      </c>
      <c r="D54" s="69"/>
      <c r="E54" s="39" t="str">
        <f t="shared" si="2"/>
        <v>2001</v>
      </c>
      <c r="F54" s="67" t="str" cm="1">
        <f t="array" ref="F54">INDEX(B$2:B$277,COUNTA(B$2:B$277)+1-ROWS(B$2:B54))</f>
        <v>2001--5</v>
      </c>
      <c r="G54" s="67" cm="1">
        <f t="array" ref="G54">INDEX(C$2:C$277,COUNT(C$2:C$277)+1-ROWS(C$2:C54))</f>
        <v>1019.5</v>
      </c>
    </row>
    <row r="55" spans="1:7" ht="12.75" customHeight="1">
      <c r="A55" s="39" t="str">
        <f t="shared" si="1"/>
        <v>2015</v>
      </c>
      <c r="B55" s="68" t="s">
        <v>78</v>
      </c>
      <c r="C55" s="69">
        <v>1389.4</v>
      </c>
      <c r="D55" s="69"/>
      <c r="E55" s="39" t="str">
        <f t="shared" si="2"/>
        <v>2001</v>
      </c>
      <c r="F55" s="67" t="str" cm="1">
        <f t="array" ref="F55">INDEX(B$2:B$277,COUNTA(B$2:B$277)+1-ROWS(B$2:B55))</f>
        <v>2001--6</v>
      </c>
      <c r="G55" s="67" cm="1">
        <f t="array" ref="G55">INDEX(C$2:C$277,COUNT(C$2:C$277)+1-ROWS(C$2:C55))</f>
        <v>926.5</v>
      </c>
    </row>
    <row r="56" spans="1:7" ht="12.75" customHeight="1">
      <c r="A56" s="39" t="str">
        <f t="shared" si="1"/>
        <v>2015</v>
      </c>
      <c r="B56" s="68" t="s">
        <v>79</v>
      </c>
      <c r="C56" s="69">
        <v>1305.4000000000001</v>
      </c>
      <c r="D56" s="69"/>
      <c r="E56" s="39" t="str">
        <f t="shared" si="2"/>
        <v>2001</v>
      </c>
      <c r="F56" s="67" t="str" cm="1">
        <f t="array" ref="F56">INDEX(B$2:B$277,COUNTA(B$2:B$277)+1-ROWS(B$2:B56))</f>
        <v>2001--7</v>
      </c>
      <c r="G56" s="67" cm="1">
        <f t="array" ref="G56">INDEX(C$2:C$277,COUNT(C$2:C$277)+1-ROWS(C$2:C56))</f>
        <v>994.9</v>
      </c>
    </row>
    <row r="57" spans="1:7" ht="12.75" customHeight="1">
      <c r="A57" s="39" t="str">
        <f t="shared" si="1"/>
        <v>2015</v>
      </c>
      <c r="B57" s="68" t="s">
        <v>80</v>
      </c>
      <c r="C57" s="69">
        <v>1330.1</v>
      </c>
      <c r="D57" s="69"/>
      <c r="E57" s="39" t="str">
        <f t="shared" si="2"/>
        <v>2001</v>
      </c>
      <c r="F57" s="67" t="str" cm="1">
        <f t="array" ref="F57">INDEX(B$2:B$277,COUNTA(B$2:B$277)+1-ROWS(B$2:B57))</f>
        <v>2001--8</v>
      </c>
      <c r="G57" s="67" cm="1">
        <f t="array" ref="G57">INDEX(C$2:C$277,COUNT(C$2:C$277)+1-ROWS(C$2:C57))</f>
        <v>1056.8</v>
      </c>
    </row>
    <row r="58" spans="1:7" ht="12.75" customHeight="1">
      <c r="A58" s="39" t="str">
        <f t="shared" si="1"/>
        <v>2015</v>
      </c>
      <c r="B58" s="68" t="s">
        <v>81</v>
      </c>
      <c r="C58" s="69">
        <v>1277.8</v>
      </c>
      <c r="D58" s="69"/>
      <c r="E58" s="39" t="str">
        <f t="shared" si="2"/>
        <v>2001</v>
      </c>
      <c r="F58" s="67" t="str" cm="1">
        <f t="array" ref="F58">INDEX(B$2:B$277,COUNTA(B$2:B$277)+1-ROWS(B$2:B58))</f>
        <v>2001--9</v>
      </c>
      <c r="G58" s="67" cm="1">
        <f t="array" ref="G58">INDEX(C$2:C$277,COUNT(C$2:C$277)+1-ROWS(C$2:C58))</f>
        <v>1011.2</v>
      </c>
    </row>
    <row r="59" spans="1:7" ht="12.75" customHeight="1">
      <c r="A59" s="39" t="str">
        <f t="shared" si="1"/>
        <v>2015</v>
      </c>
      <c r="B59" s="68" t="s">
        <v>82</v>
      </c>
      <c r="C59" s="69">
        <v>1421.8</v>
      </c>
      <c r="D59" s="69"/>
      <c r="E59" s="39" t="str">
        <f t="shared" si="2"/>
        <v>2001</v>
      </c>
      <c r="F59" s="67" t="str" cm="1">
        <f t="array" ref="F59">INDEX(B$2:B$277,COUNTA(B$2:B$277)+1-ROWS(B$2:B59))</f>
        <v>2001-10</v>
      </c>
      <c r="G59" s="67" cm="1">
        <f t="array" ref="G59">INDEX(C$2:C$277,COUNT(C$2:C$277)+1-ROWS(C$2:C59))</f>
        <v>1106</v>
      </c>
    </row>
    <row r="60" spans="1:7" ht="12.75" customHeight="1">
      <c r="A60" s="39" t="str">
        <f t="shared" si="1"/>
        <v>2015</v>
      </c>
      <c r="B60" s="68" t="s">
        <v>83</v>
      </c>
      <c r="C60" s="69">
        <v>915.7</v>
      </c>
      <c r="D60" s="69"/>
      <c r="E60" s="39" t="str">
        <f t="shared" si="2"/>
        <v>2001</v>
      </c>
      <c r="F60" s="67" t="str" cm="1">
        <f t="array" ref="F60">INDEX(B$2:B$277,COUNTA(B$2:B$277)+1-ROWS(B$2:B60))</f>
        <v>2001-11</v>
      </c>
      <c r="G60" s="67" cm="1">
        <f t="array" ref="G60">INDEX(C$2:C$277,COUNT(C$2:C$277)+1-ROWS(C$2:C60))</f>
        <v>999.90000000000009</v>
      </c>
    </row>
    <row r="61" spans="1:7" ht="12.75" customHeight="1">
      <c r="A61" s="39" t="str">
        <f t="shared" si="1"/>
        <v>2015</v>
      </c>
      <c r="B61" s="68" t="s">
        <v>84</v>
      </c>
      <c r="C61" s="69">
        <v>959</v>
      </c>
      <c r="D61" s="69"/>
      <c r="E61" s="39" t="str">
        <f t="shared" si="2"/>
        <v>2001</v>
      </c>
      <c r="F61" s="67" t="str" cm="1">
        <f t="array" ref="F61">INDEX(B$2:B$277,COUNTA(B$2:B$277)+1-ROWS(B$2:B61))</f>
        <v>2001-12</v>
      </c>
      <c r="G61" s="67" cm="1">
        <f t="array" ref="G61">INDEX(C$2:C$277,COUNT(C$2:C$277)+1-ROWS(C$2:C61))</f>
        <v>922.3</v>
      </c>
    </row>
    <row r="62" spans="1:7" ht="12.75" customHeight="1">
      <c r="A62" s="39" t="str">
        <f t="shared" si="1"/>
        <v>2014</v>
      </c>
      <c r="B62" s="68" t="s">
        <v>85</v>
      </c>
      <c r="C62" s="69">
        <v>1225.8</v>
      </c>
      <c r="D62" s="69"/>
      <c r="E62" s="39" t="str">
        <f t="shared" si="2"/>
        <v>2002</v>
      </c>
      <c r="F62" s="67" t="str" cm="1">
        <f t="array" ref="F62">INDEX(B$2:B$277,COUNTA(B$2:B$277)+1-ROWS(B$2:B62))</f>
        <v>2002--1</v>
      </c>
      <c r="G62" s="67" cm="1">
        <f t="array" ref="G62">INDEX(C$2:C$277,COUNT(C$2:C$277)+1-ROWS(C$2:C62))</f>
        <v>907.3</v>
      </c>
    </row>
    <row r="63" spans="1:7" ht="12.75" customHeight="1">
      <c r="A63" s="39" t="str">
        <f t="shared" si="1"/>
        <v>2014</v>
      </c>
      <c r="B63" s="68" t="s">
        <v>86</v>
      </c>
      <c r="C63" s="69">
        <v>1245</v>
      </c>
      <c r="D63" s="69"/>
      <c r="E63" s="39" t="str">
        <f t="shared" si="2"/>
        <v>2002</v>
      </c>
      <c r="F63" s="67" t="str" cm="1">
        <f t="array" ref="F63">INDEX(B$2:B$277,COUNTA(B$2:B$277)+1-ROWS(B$2:B63))</f>
        <v>2002--2</v>
      </c>
      <c r="G63" s="67" cm="1">
        <f t="array" ref="G63">INDEX(C$2:C$277,COUNT(C$2:C$277)+1-ROWS(C$2:C63))</f>
        <v>990.80000000000007</v>
      </c>
    </row>
    <row r="64" spans="1:7" ht="12.75" customHeight="1">
      <c r="A64" s="39" t="str">
        <f t="shared" si="1"/>
        <v>2014</v>
      </c>
      <c r="B64" s="68" t="s">
        <v>87</v>
      </c>
      <c r="C64" s="69">
        <v>1298.5999999999999</v>
      </c>
      <c r="D64" s="69"/>
      <c r="E64" s="39" t="str">
        <f t="shared" si="2"/>
        <v>2002</v>
      </c>
      <c r="F64" s="67" t="str" cm="1">
        <f t="array" ref="F64">INDEX(B$2:B$277,COUNTA(B$2:B$277)+1-ROWS(B$2:B64))</f>
        <v>2002--3</v>
      </c>
      <c r="G64" s="67" cm="1">
        <f t="array" ref="G64">INDEX(C$2:C$277,COUNT(C$2:C$277)+1-ROWS(C$2:C64))</f>
        <v>1014.7</v>
      </c>
    </row>
    <row r="65" spans="1:7" ht="12.75" customHeight="1">
      <c r="A65" s="39" t="str">
        <f t="shared" si="1"/>
        <v>2014</v>
      </c>
      <c r="B65" s="68" t="s">
        <v>88</v>
      </c>
      <c r="C65" s="69">
        <v>1404.8000000000002</v>
      </c>
      <c r="D65" s="69"/>
      <c r="E65" s="39" t="str">
        <f t="shared" si="2"/>
        <v>2002</v>
      </c>
      <c r="F65" s="67" t="str" cm="1">
        <f t="array" ref="F65">INDEX(B$2:B$277,COUNTA(B$2:B$277)+1-ROWS(B$2:B65))</f>
        <v>2002--4</v>
      </c>
      <c r="G65" s="67" cm="1">
        <f t="array" ref="G65">INDEX(C$2:C$277,COUNT(C$2:C$277)+1-ROWS(C$2:C65))</f>
        <v>1033.0999999999999</v>
      </c>
    </row>
    <row r="66" spans="1:7" ht="12.75" customHeight="1">
      <c r="A66" s="39" t="str">
        <f t="shared" si="1"/>
        <v>2014</v>
      </c>
      <c r="B66" s="68" t="s">
        <v>89</v>
      </c>
      <c r="C66" s="69">
        <v>1331</v>
      </c>
      <c r="D66" s="69"/>
      <c r="E66" s="39" t="str">
        <f t="shared" si="2"/>
        <v>2002</v>
      </c>
      <c r="F66" s="67" t="str" cm="1">
        <f t="array" ref="F66">INDEX(B$2:B$277,COUNTA(B$2:B$277)+1-ROWS(B$2:B66))</f>
        <v>2002--5</v>
      </c>
      <c r="G66" s="67" cm="1">
        <f t="array" ref="G66">INDEX(C$2:C$277,COUNT(C$2:C$277)+1-ROWS(C$2:C66))</f>
        <v>1079</v>
      </c>
    </row>
    <row r="67" spans="1:7" ht="12.75" customHeight="1">
      <c r="A67" s="39" t="str">
        <f t="shared" ref="A67:A130" si="3">LEFT(B67,4)</f>
        <v>2014</v>
      </c>
      <c r="B67" s="68" t="s">
        <v>90</v>
      </c>
      <c r="C67" s="69">
        <v>1300.4000000000001</v>
      </c>
      <c r="D67" s="69"/>
      <c r="E67" s="39" t="str">
        <f t="shared" ref="E67:E130" si="4">LEFT(F67,4)</f>
        <v>2002</v>
      </c>
      <c r="F67" s="67" t="str" cm="1">
        <f t="array" ref="F67">INDEX(B$2:B$277,COUNTA(B$2:B$277)+1-ROWS(B$2:B67))</f>
        <v>2002--6</v>
      </c>
      <c r="G67" s="67" cm="1">
        <f t="array" ref="G67">INDEX(C$2:C$277,COUNT(C$2:C$277)+1-ROWS(C$2:C67))</f>
        <v>1034.8</v>
      </c>
    </row>
    <row r="68" spans="1:7" ht="12.75" customHeight="1">
      <c r="A68" s="39" t="str">
        <f t="shared" si="3"/>
        <v>2014</v>
      </c>
      <c r="B68" s="68" t="s">
        <v>91</v>
      </c>
      <c r="C68" s="69">
        <v>1346.9</v>
      </c>
      <c r="D68" s="69"/>
      <c r="E68" s="39" t="str">
        <f t="shared" si="4"/>
        <v>2002</v>
      </c>
      <c r="F68" s="67" t="str" cm="1">
        <f t="array" ref="F68">INDEX(B$2:B$277,COUNTA(B$2:B$277)+1-ROWS(B$2:B68))</f>
        <v>2002--7</v>
      </c>
      <c r="G68" s="67" cm="1">
        <f t="array" ref="G68">INDEX(C$2:C$277,COUNT(C$2:C$277)+1-ROWS(C$2:C68))</f>
        <v>1015.6999999999999</v>
      </c>
    </row>
    <row r="69" spans="1:7" ht="12.75" customHeight="1">
      <c r="A69" s="39" t="str">
        <f t="shared" si="3"/>
        <v>2014</v>
      </c>
      <c r="B69" s="68" t="s">
        <v>92</v>
      </c>
      <c r="C69" s="69">
        <v>1288.6999999999998</v>
      </c>
      <c r="D69" s="69"/>
      <c r="E69" s="39" t="str">
        <f t="shared" si="4"/>
        <v>2002</v>
      </c>
      <c r="F69" s="67" t="str" cm="1">
        <f t="array" ref="F69">INDEX(B$2:B$277,COUNTA(B$2:B$277)+1-ROWS(B$2:B69))</f>
        <v>2002--8</v>
      </c>
      <c r="G69" s="67" cm="1">
        <f t="array" ref="G69">INDEX(C$2:C$277,COUNT(C$2:C$277)+1-ROWS(C$2:C69))</f>
        <v>1079.3</v>
      </c>
    </row>
    <row r="70" spans="1:7" ht="12.75" customHeight="1">
      <c r="A70" s="39" t="str">
        <f t="shared" si="3"/>
        <v>2014</v>
      </c>
      <c r="B70" s="68" t="s">
        <v>93</v>
      </c>
      <c r="C70" s="69">
        <v>1275.6999999999998</v>
      </c>
      <c r="D70" s="69"/>
      <c r="E70" s="39" t="str">
        <f t="shared" si="4"/>
        <v>2002</v>
      </c>
      <c r="F70" s="67" t="str" cm="1">
        <f t="array" ref="F70">INDEX(B$2:B$277,COUNTA(B$2:B$277)+1-ROWS(B$2:B70))</f>
        <v>2002--9</v>
      </c>
      <c r="G70" s="67" cm="1">
        <f t="array" ref="G70">INDEX(C$2:C$277,COUNT(C$2:C$277)+1-ROWS(C$2:C70))</f>
        <v>929.3</v>
      </c>
    </row>
    <row r="71" spans="1:7" ht="12.75" customHeight="1">
      <c r="A71" s="39" t="str">
        <f t="shared" si="3"/>
        <v>2014</v>
      </c>
      <c r="B71" s="68" t="s">
        <v>94</v>
      </c>
      <c r="C71" s="69">
        <v>1152.5</v>
      </c>
      <c r="D71" s="69"/>
      <c r="E71" s="39" t="str">
        <f t="shared" si="4"/>
        <v>2002</v>
      </c>
      <c r="F71" s="67" t="str" cm="1">
        <f t="array" ref="F71">INDEX(B$2:B$277,COUNTA(B$2:B$277)+1-ROWS(B$2:B71))</f>
        <v>2002-10</v>
      </c>
      <c r="G71" s="67" cm="1">
        <f t="array" ref="G71">INDEX(C$2:C$277,COUNT(C$2:C$277)+1-ROWS(C$2:C71))</f>
        <v>864.90000000000009</v>
      </c>
    </row>
    <row r="72" spans="1:7" ht="12.75" customHeight="1">
      <c r="A72" s="39" t="str">
        <f t="shared" si="3"/>
        <v>2014</v>
      </c>
      <c r="B72" s="68" t="s">
        <v>95</v>
      </c>
      <c r="C72" s="69">
        <v>1076.9000000000001</v>
      </c>
      <c r="D72" s="69"/>
      <c r="E72" s="39" t="str">
        <f t="shared" si="4"/>
        <v>2002</v>
      </c>
      <c r="F72" s="67" t="str" cm="1">
        <f t="array" ref="F72">INDEX(B$2:B$277,COUNTA(B$2:B$277)+1-ROWS(B$2:B72))</f>
        <v>2002-11</v>
      </c>
      <c r="G72" s="67" cm="1">
        <f t="array" ref="G72">INDEX(C$2:C$277,COUNT(C$2:C$277)+1-ROWS(C$2:C72))</f>
        <v>876.19999999999993</v>
      </c>
    </row>
    <row r="73" spans="1:7" ht="12.75" customHeight="1">
      <c r="A73" s="39" t="str">
        <f t="shared" si="3"/>
        <v>2014</v>
      </c>
      <c r="B73" s="68" t="s">
        <v>96</v>
      </c>
      <c r="C73" s="69">
        <v>1214.4000000000001</v>
      </c>
      <c r="D73" s="69"/>
      <c r="E73" s="39" t="str">
        <f t="shared" si="4"/>
        <v>2002</v>
      </c>
      <c r="F73" s="67" t="str" cm="1">
        <f t="array" ref="F73">INDEX(B$2:B$277,COUNTA(B$2:B$277)+1-ROWS(B$2:B73))</f>
        <v>2002-12</v>
      </c>
      <c r="G73" s="67" cm="1">
        <f t="array" ref="G73">INDEX(C$2:C$277,COUNT(C$2:C$277)+1-ROWS(C$2:C73))</f>
        <v>880.6</v>
      </c>
    </row>
    <row r="74" spans="1:7" ht="12.75" customHeight="1">
      <c r="A74" s="39" t="str">
        <f t="shared" si="3"/>
        <v>2013</v>
      </c>
      <c r="B74" s="68" t="s">
        <v>97</v>
      </c>
      <c r="C74" s="69">
        <v>1235.9000000000001</v>
      </c>
      <c r="D74" s="69"/>
      <c r="E74" s="39" t="str">
        <f t="shared" si="4"/>
        <v>2003</v>
      </c>
      <c r="F74" s="67" t="str" cm="1">
        <f t="array" ref="F74">INDEX(B$2:B$277,COUNTA(B$2:B$277)+1-ROWS(B$2:B74))</f>
        <v>2003--1</v>
      </c>
      <c r="G74" s="67" cm="1">
        <f t="array" ref="G74">INDEX(C$2:C$277,COUNT(C$2:C$277)+1-ROWS(C$2:C74))</f>
        <v>852.9</v>
      </c>
    </row>
    <row r="75" spans="1:7" ht="12.75" customHeight="1">
      <c r="A75" s="39" t="str">
        <f t="shared" si="3"/>
        <v>2013</v>
      </c>
      <c r="B75" s="68" t="s">
        <v>98</v>
      </c>
      <c r="C75" s="69">
        <v>1253.4000000000001</v>
      </c>
      <c r="D75" s="69"/>
      <c r="E75" s="39" t="str">
        <f t="shared" si="4"/>
        <v>2003</v>
      </c>
      <c r="F75" s="67" t="str" cm="1">
        <f t="array" ref="F75">INDEX(B$2:B$277,COUNTA(B$2:B$277)+1-ROWS(B$2:B75))</f>
        <v>2003--2</v>
      </c>
      <c r="G75" s="67" cm="1">
        <f t="array" ref="G75">INDEX(C$2:C$277,COUNT(C$2:C$277)+1-ROWS(C$2:C75))</f>
        <v>863.7</v>
      </c>
    </row>
    <row r="76" spans="1:7" ht="12.75" customHeight="1">
      <c r="A76" s="39" t="str">
        <f t="shared" si="3"/>
        <v>2013</v>
      </c>
      <c r="B76" s="68" t="s">
        <v>99</v>
      </c>
      <c r="C76" s="69">
        <v>1260.8000000000002</v>
      </c>
      <c r="D76" s="69"/>
      <c r="E76" s="39" t="str">
        <f t="shared" si="4"/>
        <v>2003</v>
      </c>
      <c r="F76" s="67" t="str" cm="1">
        <f t="array" ref="F76">INDEX(B$2:B$277,COUNTA(B$2:B$277)+1-ROWS(B$2:B76))</f>
        <v>2003--3</v>
      </c>
      <c r="G76" s="67" cm="1">
        <f t="array" ref="G76">INDEX(C$2:C$277,COUNT(C$2:C$277)+1-ROWS(C$2:C76))</f>
        <v>920.09999999999991</v>
      </c>
    </row>
    <row r="77" spans="1:7" ht="12.75" customHeight="1">
      <c r="A77" s="39" t="str">
        <f t="shared" si="3"/>
        <v>2013</v>
      </c>
      <c r="B77" s="68" t="s">
        <v>100</v>
      </c>
      <c r="C77" s="69">
        <v>1298.1000000000001</v>
      </c>
      <c r="D77" s="69"/>
      <c r="E77" s="39" t="str">
        <f t="shared" si="4"/>
        <v>2003</v>
      </c>
      <c r="F77" s="67" t="str" cm="1">
        <f t="array" ref="F77">INDEX(B$2:B$277,COUNTA(B$2:B$277)+1-ROWS(B$2:B77))</f>
        <v>2003--4</v>
      </c>
      <c r="G77" s="67" cm="1">
        <f t="array" ref="G77">INDEX(C$2:C$277,COUNT(C$2:C$277)+1-ROWS(C$2:C77))</f>
        <v>989.80000000000007</v>
      </c>
    </row>
    <row r="78" spans="1:7" ht="12.75" customHeight="1">
      <c r="A78" s="39" t="str">
        <f t="shared" si="3"/>
        <v>2013</v>
      </c>
      <c r="B78" s="68" t="s">
        <v>101</v>
      </c>
      <c r="C78" s="69">
        <v>1340</v>
      </c>
      <c r="D78" s="69"/>
      <c r="E78" s="39" t="str">
        <f t="shared" si="4"/>
        <v>2003</v>
      </c>
      <c r="F78" s="67" t="str" cm="1">
        <f t="array" ref="F78">INDEX(B$2:B$277,COUNTA(B$2:B$277)+1-ROWS(B$2:B78))</f>
        <v>2003--5</v>
      </c>
      <c r="G78" s="67" cm="1">
        <f t="array" ref="G78">INDEX(C$2:C$277,COUNT(C$2:C$277)+1-ROWS(C$2:C78))</f>
        <v>1040.3999999999999</v>
      </c>
    </row>
    <row r="79" spans="1:7" ht="12.75" customHeight="1">
      <c r="A79" s="39" t="str">
        <f t="shared" si="3"/>
        <v>2013</v>
      </c>
      <c r="B79" s="68" t="s">
        <v>102</v>
      </c>
      <c r="C79" s="69">
        <v>1277.8</v>
      </c>
      <c r="D79" s="69"/>
      <c r="E79" s="39" t="str">
        <f t="shared" si="4"/>
        <v>2003</v>
      </c>
      <c r="F79" s="67" t="str" cm="1">
        <f t="array" ref="F79">INDEX(B$2:B$277,COUNTA(B$2:B$277)+1-ROWS(B$2:B79))</f>
        <v>2003--6</v>
      </c>
      <c r="G79" s="67" cm="1">
        <f t="array" ref="G79">INDEX(C$2:C$277,COUNT(C$2:C$277)+1-ROWS(C$2:C79))</f>
        <v>950.3</v>
      </c>
    </row>
    <row r="80" spans="1:7" ht="12.75" customHeight="1">
      <c r="A80" s="39" t="str">
        <f t="shared" si="3"/>
        <v>2013</v>
      </c>
      <c r="B80" s="68" t="s">
        <v>103</v>
      </c>
      <c r="C80" s="69">
        <v>1212</v>
      </c>
      <c r="D80" s="69"/>
      <c r="E80" s="39" t="str">
        <f t="shared" si="4"/>
        <v>2003</v>
      </c>
      <c r="F80" s="67" t="str" cm="1">
        <f t="array" ref="F80">INDEX(B$2:B$277,COUNTA(B$2:B$277)+1-ROWS(B$2:B80))</f>
        <v>2003--7</v>
      </c>
      <c r="G80" s="67" cm="1">
        <f t="array" ref="G80">INDEX(C$2:C$277,COUNT(C$2:C$277)+1-ROWS(C$2:C80))</f>
        <v>1046.5</v>
      </c>
    </row>
    <row r="81" spans="1:7" ht="12.75" customHeight="1">
      <c r="A81" s="39" t="str">
        <f t="shared" si="3"/>
        <v>2013</v>
      </c>
      <c r="B81" s="68" t="s">
        <v>104</v>
      </c>
      <c r="C81" s="69">
        <v>1220.4000000000001</v>
      </c>
      <c r="D81" s="69"/>
      <c r="E81" s="39" t="str">
        <f t="shared" si="4"/>
        <v>2003</v>
      </c>
      <c r="F81" s="67" t="str" cm="1">
        <f t="array" ref="F81">INDEX(B$2:B$277,COUNTA(B$2:B$277)+1-ROWS(B$2:B81))</f>
        <v>2003--8</v>
      </c>
      <c r="G81" s="67" cm="1">
        <f t="array" ref="G81">INDEX(C$2:C$277,COUNT(C$2:C$277)+1-ROWS(C$2:C81))</f>
        <v>1041.5999999999999</v>
      </c>
    </row>
    <row r="82" spans="1:7" ht="12.75" customHeight="1">
      <c r="A82" s="39" t="str">
        <f t="shared" si="3"/>
        <v>2013</v>
      </c>
      <c r="B82" s="68" t="s">
        <v>105</v>
      </c>
      <c r="C82" s="69">
        <v>1159.9000000000001</v>
      </c>
      <c r="D82" s="69"/>
      <c r="E82" s="39" t="str">
        <f t="shared" si="4"/>
        <v>2003</v>
      </c>
      <c r="F82" s="67" t="str" cm="1">
        <f t="array" ref="F82">INDEX(B$2:B$277,COUNTA(B$2:B$277)+1-ROWS(B$2:B82))</f>
        <v>2003--9</v>
      </c>
      <c r="G82" s="67" cm="1">
        <f t="array" ref="G82">INDEX(C$2:C$277,COUNT(C$2:C$277)+1-ROWS(C$2:C82))</f>
        <v>1002.6</v>
      </c>
    </row>
    <row r="83" spans="1:7" ht="12.75" customHeight="1">
      <c r="A83" s="39" t="str">
        <f t="shared" si="3"/>
        <v>2013</v>
      </c>
      <c r="B83" s="68" t="s">
        <v>106</v>
      </c>
      <c r="C83" s="69">
        <v>989.90000000000009</v>
      </c>
      <c r="D83" s="69"/>
      <c r="E83" s="39" t="str">
        <f t="shared" si="4"/>
        <v>2003</v>
      </c>
      <c r="F83" s="67" t="str" cm="1">
        <f t="array" ref="F83">INDEX(B$2:B$277,COUNTA(B$2:B$277)+1-ROWS(B$2:B83))</f>
        <v>2003-10</v>
      </c>
      <c r="G83" s="67" cm="1">
        <f t="array" ref="G83">INDEX(C$2:C$277,COUNT(C$2:C$277)+1-ROWS(C$2:C83))</f>
        <v>1107.9000000000001</v>
      </c>
    </row>
    <row r="84" spans="1:7" ht="12.75" customHeight="1">
      <c r="A84" s="39" t="str">
        <f t="shared" si="3"/>
        <v>2013</v>
      </c>
      <c r="B84" s="68" t="s">
        <v>107</v>
      </c>
      <c r="C84" s="69">
        <v>1145.9000000000001</v>
      </c>
      <c r="D84" s="69"/>
      <c r="E84" s="39" t="str">
        <f t="shared" si="4"/>
        <v>2003</v>
      </c>
      <c r="F84" s="67" t="str" cm="1">
        <f t="array" ref="F84">INDEX(B$2:B$277,COUNTA(B$2:B$277)+1-ROWS(B$2:B84))</f>
        <v>2003-11</v>
      </c>
      <c r="G84" s="67" cm="1">
        <f t="array" ref="G84">INDEX(C$2:C$277,COUNT(C$2:C$277)+1-ROWS(C$2:C84))</f>
        <v>1052.7</v>
      </c>
    </row>
    <row r="85" spans="1:7" ht="12.75" customHeight="1">
      <c r="A85" s="39" t="str">
        <f t="shared" si="3"/>
        <v>2013</v>
      </c>
      <c r="B85" s="68" t="s">
        <v>108</v>
      </c>
      <c r="C85" s="69">
        <v>1205.1999999999998</v>
      </c>
      <c r="D85" s="69"/>
      <c r="E85" s="39" t="str">
        <f t="shared" si="4"/>
        <v>2003</v>
      </c>
      <c r="F85" s="67" t="str" cm="1">
        <f t="array" ref="F85">INDEX(B$2:B$277,COUNTA(B$2:B$277)+1-ROWS(B$2:B85))</f>
        <v>2003-12</v>
      </c>
      <c r="G85" s="67" cm="1">
        <f t="array" ref="G85">INDEX(C$2:C$277,COUNT(C$2:C$277)+1-ROWS(C$2:C85))</f>
        <v>968.7</v>
      </c>
    </row>
    <row r="86" spans="1:7" ht="12.75" customHeight="1">
      <c r="A86" s="39" t="str">
        <f t="shared" si="3"/>
        <v>2012</v>
      </c>
      <c r="B86" s="68" t="s">
        <v>109</v>
      </c>
      <c r="C86" s="69">
        <v>1148.4000000000001</v>
      </c>
      <c r="D86" s="69"/>
      <c r="E86" s="39" t="str">
        <f t="shared" si="4"/>
        <v>2004</v>
      </c>
      <c r="F86" s="67" t="str" cm="1">
        <f t="array" ref="F86">INDEX(B$2:B$277,COUNTA(B$2:B$277)+1-ROWS(B$2:B86))</f>
        <v>2004--1</v>
      </c>
      <c r="G86" s="67" cm="1">
        <f t="array" ref="G86">INDEX(C$2:C$277,COUNT(C$2:C$277)+1-ROWS(C$2:C86))</f>
        <v>993.09999999999991</v>
      </c>
    </row>
    <row r="87" spans="1:7" ht="12.75" customHeight="1">
      <c r="A87" s="39" t="str">
        <f t="shared" si="3"/>
        <v>2012</v>
      </c>
      <c r="B87" s="68" t="s">
        <v>110</v>
      </c>
      <c r="C87" s="69">
        <v>1138.5</v>
      </c>
      <c r="D87" s="69"/>
      <c r="E87" s="39" t="str">
        <f t="shared" si="4"/>
        <v>2004</v>
      </c>
      <c r="F87" s="67" t="str" cm="1">
        <f t="array" ref="F87">INDEX(B$2:B$277,COUNTA(B$2:B$277)+1-ROWS(B$2:B87))</f>
        <v>2004--2</v>
      </c>
      <c r="G87" s="67" cm="1">
        <f t="array" ref="G87">INDEX(C$2:C$277,COUNT(C$2:C$277)+1-ROWS(C$2:C87))</f>
        <v>797.2</v>
      </c>
    </row>
    <row r="88" spans="1:7" ht="12.75" customHeight="1">
      <c r="A88" s="39" t="str">
        <f t="shared" si="3"/>
        <v>2012</v>
      </c>
      <c r="B88" s="68" t="s">
        <v>111</v>
      </c>
      <c r="C88" s="69">
        <v>1248.7</v>
      </c>
      <c r="D88" s="69"/>
      <c r="E88" s="39" t="str">
        <f t="shared" si="4"/>
        <v>2004</v>
      </c>
      <c r="F88" s="67" t="str" cm="1">
        <f t="array" ref="F88">INDEX(B$2:B$277,COUNTA(B$2:B$277)+1-ROWS(B$2:B88))</f>
        <v>2004--3</v>
      </c>
      <c r="G88" s="67" cm="1">
        <f t="array" ref="G88">INDEX(C$2:C$277,COUNT(C$2:C$277)+1-ROWS(C$2:C88))</f>
        <v>1059.9000000000001</v>
      </c>
    </row>
    <row r="89" spans="1:7" ht="12.75" customHeight="1">
      <c r="A89" s="39" t="str">
        <f t="shared" si="3"/>
        <v>2012</v>
      </c>
      <c r="B89" s="68" t="s">
        <v>112</v>
      </c>
      <c r="C89" s="69">
        <v>1256.9000000000001</v>
      </c>
      <c r="D89" s="69"/>
      <c r="E89" s="39" t="str">
        <f t="shared" si="4"/>
        <v>2004</v>
      </c>
      <c r="F89" s="67" t="str" cm="1">
        <f t="array" ref="F89">INDEX(B$2:B$277,COUNTA(B$2:B$277)+1-ROWS(B$2:B89))</f>
        <v>2004--4</v>
      </c>
      <c r="G89" s="67" cm="1">
        <f t="array" ref="G89">INDEX(C$2:C$277,COUNT(C$2:C$277)+1-ROWS(C$2:C89))</f>
        <v>1057.8000000000002</v>
      </c>
    </row>
    <row r="90" spans="1:7" ht="12.75" customHeight="1">
      <c r="A90" s="39" t="str">
        <f t="shared" si="3"/>
        <v>2012</v>
      </c>
      <c r="B90" s="68" t="s">
        <v>113</v>
      </c>
      <c r="C90" s="69">
        <v>1250.0999999999999</v>
      </c>
      <c r="D90" s="69"/>
      <c r="E90" s="39" t="str">
        <f t="shared" si="4"/>
        <v>2004</v>
      </c>
      <c r="F90" s="67" t="str" cm="1">
        <f t="array" ref="F90">INDEX(B$2:B$277,COUNTA(B$2:B$277)+1-ROWS(B$2:B90))</f>
        <v>2004--5</v>
      </c>
      <c r="G90" s="67" cm="1">
        <f t="array" ref="G90">INDEX(C$2:C$277,COUNT(C$2:C$277)+1-ROWS(C$2:C90))</f>
        <v>1128.8</v>
      </c>
    </row>
    <row r="91" spans="1:7" ht="12.75" customHeight="1">
      <c r="A91" s="39" t="str">
        <f t="shared" si="3"/>
        <v>2012</v>
      </c>
      <c r="B91" s="68" t="s">
        <v>114</v>
      </c>
      <c r="C91" s="69">
        <v>1249</v>
      </c>
      <c r="D91" s="69"/>
      <c r="E91" s="39" t="str">
        <f t="shared" si="4"/>
        <v>2004</v>
      </c>
      <c r="F91" s="67" t="str" cm="1">
        <f t="array" ref="F91">INDEX(B$2:B$277,COUNTA(B$2:B$277)+1-ROWS(B$2:B91))</f>
        <v>2004--6</v>
      </c>
      <c r="G91" s="67" cm="1">
        <f t="array" ref="G91">INDEX(C$2:C$277,COUNT(C$2:C$277)+1-ROWS(C$2:C91))</f>
        <v>1106.1000000000001</v>
      </c>
    </row>
    <row r="92" spans="1:7" ht="12.75" customHeight="1">
      <c r="A92" s="39" t="str">
        <f t="shared" si="3"/>
        <v>2012</v>
      </c>
      <c r="B92" s="68" t="s">
        <v>115</v>
      </c>
      <c r="C92" s="69">
        <v>1252.0999999999999</v>
      </c>
      <c r="D92" s="69"/>
      <c r="E92" s="39" t="str">
        <f t="shared" si="4"/>
        <v>2004</v>
      </c>
      <c r="F92" s="67" t="str" cm="1">
        <f t="array" ref="F92">INDEX(B$2:B$277,COUNTA(B$2:B$277)+1-ROWS(B$2:B92))</f>
        <v>2004--7</v>
      </c>
      <c r="G92" s="67" cm="1">
        <f t="array" ref="G92">INDEX(C$2:C$277,COUNT(C$2:C$277)+1-ROWS(C$2:C92))</f>
        <v>1206</v>
      </c>
    </row>
    <row r="93" spans="1:7" ht="12.75" customHeight="1">
      <c r="A93" s="39" t="str">
        <f t="shared" si="3"/>
        <v>2012</v>
      </c>
      <c r="B93" s="68" t="s">
        <v>116</v>
      </c>
      <c r="C93" s="69">
        <v>1229.3</v>
      </c>
      <c r="D93" s="69"/>
      <c r="E93" s="39" t="str">
        <f t="shared" si="4"/>
        <v>2004</v>
      </c>
      <c r="F93" s="67" t="str" cm="1">
        <f t="array" ref="F93">INDEX(B$2:B$277,COUNTA(B$2:B$277)+1-ROWS(B$2:B93))</f>
        <v>2004--8</v>
      </c>
      <c r="G93" s="67" cm="1">
        <f t="array" ref="G93">INDEX(C$2:C$277,COUNT(C$2:C$277)+1-ROWS(C$2:C93))</f>
        <v>1148.3</v>
      </c>
    </row>
    <row r="94" spans="1:7" ht="12.75" customHeight="1">
      <c r="A94" s="39" t="str">
        <f t="shared" si="3"/>
        <v>2012</v>
      </c>
      <c r="B94" s="68" t="s">
        <v>117</v>
      </c>
      <c r="C94" s="69">
        <v>1169.2</v>
      </c>
      <c r="D94" s="69"/>
      <c r="E94" s="39" t="str">
        <f t="shared" si="4"/>
        <v>2004</v>
      </c>
      <c r="F94" s="67" t="str" cm="1">
        <f t="array" ref="F94">INDEX(B$2:B$277,COUNTA(B$2:B$277)+1-ROWS(B$2:B94))</f>
        <v>2004--9</v>
      </c>
      <c r="G94" s="67" cm="1">
        <f t="array" ref="G94">INDEX(C$2:C$277,COUNT(C$2:C$277)+1-ROWS(C$2:C94))</f>
        <v>1087.0999999999999</v>
      </c>
    </row>
    <row r="95" spans="1:7" ht="12.75" customHeight="1">
      <c r="A95" s="39" t="str">
        <f t="shared" si="3"/>
        <v>2012</v>
      </c>
      <c r="B95" s="68" t="s">
        <v>118</v>
      </c>
      <c r="C95" s="69">
        <v>1112.0999999999999</v>
      </c>
      <c r="D95" s="69"/>
      <c r="E95" s="39" t="str">
        <f t="shared" si="4"/>
        <v>2004</v>
      </c>
      <c r="F95" s="67" t="str" cm="1">
        <f t="array" ref="F95">INDEX(B$2:B$277,COUNTA(B$2:B$277)+1-ROWS(B$2:B95))</f>
        <v>2004-10</v>
      </c>
      <c r="G95" s="67" cm="1">
        <f t="array" ref="G95">INDEX(C$2:C$277,COUNT(C$2:C$277)+1-ROWS(C$2:C95))</f>
        <v>1200.6999999999998</v>
      </c>
    </row>
    <row r="96" spans="1:7" ht="12.75" customHeight="1">
      <c r="A96" s="39" t="str">
        <f t="shared" si="3"/>
        <v>2012</v>
      </c>
      <c r="B96" s="68" t="s">
        <v>119</v>
      </c>
      <c r="C96" s="69">
        <v>914.30000000000007</v>
      </c>
      <c r="D96" s="69"/>
      <c r="E96" s="39" t="str">
        <f t="shared" si="4"/>
        <v>2004</v>
      </c>
      <c r="F96" s="67" t="str" cm="1">
        <f t="array" ref="F96">INDEX(B$2:B$277,COUNTA(B$2:B$277)+1-ROWS(B$2:B96))</f>
        <v>2004-11</v>
      </c>
      <c r="G96" s="67" cm="1">
        <f t="array" ref="G96">INDEX(C$2:C$277,COUNT(C$2:C$277)+1-ROWS(C$2:C96))</f>
        <v>1213.0999999999999</v>
      </c>
    </row>
    <row r="97" spans="1:7" ht="12.75" customHeight="1" thickBot="1">
      <c r="A97" s="39" t="str">
        <f t="shared" si="3"/>
        <v>2012</v>
      </c>
      <c r="B97" s="68" t="s">
        <v>120</v>
      </c>
      <c r="C97" s="69">
        <v>1155.0999999999999</v>
      </c>
      <c r="D97" s="69"/>
      <c r="E97" s="39" t="str">
        <f t="shared" si="4"/>
        <v>2004</v>
      </c>
      <c r="F97" s="67" t="str" cm="1">
        <f t="array" ref="F97">INDEX(B$2:B$277,COUNTA(B$2:B$277)+1-ROWS(B$2:B97))</f>
        <v>2004-12</v>
      </c>
      <c r="G97" s="67" cm="1">
        <f t="array" ref="G97">INDEX(C$2:C$277,COUNT(C$2:C$277)+1-ROWS(C$2:C97))</f>
        <v>1103.0999999999999</v>
      </c>
    </row>
    <row r="98" spans="1:7" ht="12.75" customHeight="1">
      <c r="A98" s="39" t="str">
        <f t="shared" si="3"/>
        <v>2011</v>
      </c>
      <c r="B98" s="70" t="s">
        <v>121</v>
      </c>
      <c r="C98" s="71">
        <v>1159.4000000000001</v>
      </c>
      <c r="D98" s="75"/>
      <c r="E98" s="39" t="str">
        <f t="shared" si="4"/>
        <v>2005</v>
      </c>
      <c r="F98" s="67" t="str" cm="1">
        <f t="array" ref="F98">INDEX(B$2:B$277,COUNTA(B$2:B$277)+1-ROWS(B$2:B98))</f>
        <v>2005--1</v>
      </c>
      <c r="G98" s="67" cm="1">
        <f t="array" ref="G98">INDEX(C$2:C$277,COUNT(C$2:C$277)+1-ROWS(C$2:C98))</f>
        <v>1099.8</v>
      </c>
    </row>
    <row r="99" spans="1:7" ht="12.75" customHeight="1">
      <c r="A99" s="39" t="str">
        <f t="shared" si="3"/>
        <v>2011</v>
      </c>
      <c r="B99" s="70" t="s">
        <v>122</v>
      </c>
      <c r="C99" s="72">
        <v>1153.9000000000001</v>
      </c>
      <c r="D99" s="75"/>
      <c r="E99" s="39" t="str">
        <f t="shared" si="4"/>
        <v>2005</v>
      </c>
      <c r="F99" s="67" t="str" cm="1">
        <f t="array" ref="F99">INDEX(B$2:B$277,COUNTA(B$2:B$277)+1-ROWS(B$2:B99))</f>
        <v>2005--2</v>
      </c>
      <c r="G99" s="67" cm="1">
        <f t="array" ref="G99">INDEX(C$2:C$277,COUNT(C$2:C$277)+1-ROWS(C$2:C99))</f>
        <v>1052.3</v>
      </c>
    </row>
    <row r="100" spans="1:7" ht="12.75" customHeight="1">
      <c r="A100" s="39" t="str">
        <f t="shared" si="3"/>
        <v>2011</v>
      </c>
      <c r="B100" s="70" t="s">
        <v>123</v>
      </c>
      <c r="C100" s="72">
        <v>1200.0999999999999</v>
      </c>
      <c r="D100" s="75"/>
      <c r="E100" s="39" t="str">
        <f t="shared" si="4"/>
        <v>2005</v>
      </c>
      <c r="F100" s="67" t="str" cm="1">
        <f t="array" ref="F100">INDEX(B$2:B$277,COUNTA(B$2:B$277)+1-ROWS(B$2:B100))</f>
        <v>2005--3</v>
      </c>
      <c r="G100" s="67" cm="1">
        <f t="array" ref="G100">INDEX(C$2:C$277,COUNT(C$2:C$277)+1-ROWS(C$2:C100))</f>
        <v>991.1</v>
      </c>
    </row>
    <row r="101" spans="1:7" ht="12.75" customHeight="1">
      <c r="A101" s="39" t="str">
        <f t="shared" si="3"/>
        <v>2011</v>
      </c>
      <c r="B101" s="70" t="s">
        <v>124</v>
      </c>
      <c r="C101" s="72">
        <v>1232.8</v>
      </c>
      <c r="D101" s="75"/>
      <c r="E101" s="39" t="str">
        <f t="shared" si="4"/>
        <v>2005</v>
      </c>
      <c r="F101" s="67" t="str" cm="1">
        <f t="array" ref="F101">INDEX(B$2:B$277,COUNTA(B$2:B$277)+1-ROWS(B$2:B101))</f>
        <v>2005--4</v>
      </c>
      <c r="G101" s="67" cm="1">
        <f t="array" ref="G101">INDEX(C$2:C$277,COUNT(C$2:C$277)+1-ROWS(C$2:C101))</f>
        <v>1175.4000000000001</v>
      </c>
    </row>
    <row r="102" spans="1:7" ht="12.75" customHeight="1">
      <c r="A102" s="39" t="str">
        <f t="shared" si="3"/>
        <v>2011</v>
      </c>
      <c r="B102" s="70" t="s">
        <v>125</v>
      </c>
      <c r="C102" s="72">
        <v>1259.1999999999998</v>
      </c>
      <c r="D102" s="75"/>
      <c r="E102" s="39" t="str">
        <f t="shared" si="4"/>
        <v>2005</v>
      </c>
      <c r="F102" s="67" t="str" cm="1">
        <f t="array" ref="F102">INDEX(B$2:B$277,COUNTA(B$2:B$277)+1-ROWS(B$2:B102))</f>
        <v>2005--5</v>
      </c>
      <c r="G102" s="67" cm="1">
        <f t="array" ref="G102">INDEX(C$2:C$277,COUNT(C$2:C$277)+1-ROWS(C$2:C102))</f>
        <v>1175.3000000000002</v>
      </c>
    </row>
    <row r="103" spans="1:7" ht="12.75" customHeight="1">
      <c r="A103" s="39" t="str">
        <f t="shared" si="3"/>
        <v>2011</v>
      </c>
      <c r="B103" s="70" t="s">
        <v>126</v>
      </c>
      <c r="C103" s="72">
        <v>1261.2</v>
      </c>
      <c r="D103" s="75"/>
      <c r="E103" s="39" t="str">
        <f t="shared" si="4"/>
        <v>2005</v>
      </c>
      <c r="F103" s="67" t="str" cm="1">
        <f t="array" ref="F103">INDEX(B$2:B$277,COUNTA(B$2:B$277)+1-ROWS(B$2:B103))</f>
        <v>2005--6</v>
      </c>
      <c r="G103" s="67" cm="1">
        <f t="array" ref="G103">INDEX(C$2:C$277,COUNT(C$2:C$277)+1-ROWS(C$2:C103))</f>
        <v>1210.8000000000002</v>
      </c>
    </row>
    <row r="104" spans="1:7" ht="12.75" customHeight="1">
      <c r="A104" s="39" t="str">
        <f t="shared" si="3"/>
        <v>2011</v>
      </c>
      <c r="B104" s="70" t="s">
        <v>127</v>
      </c>
      <c r="C104" s="72">
        <v>1195</v>
      </c>
      <c r="D104" s="75"/>
      <c r="E104" s="39" t="str">
        <f t="shared" si="4"/>
        <v>2005</v>
      </c>
      <c r="F104" s="67" t="str" cm="1">
        <f t="array" ref="F104">INDEX(B$2:B$277,COUNTA(B$2:B$277)+1-ROWS(B$2:B104))</f>
        <v>2005--7</v>
      </c>
      <c r="G104" s="67" cm="1">
        <f t="array" ref="G104">INDEX(C$2:C$277,COUNT(C$2:C$277)+1-ROWS(C$2:C104))</f>
        <v>1221.5999999999999</v>
      </c>
    </row>
    <row r="105" spans="1:7" ht="12.75" customHeight="1">
      <c r="A105" s="39" t="str">
        <f t="shared" si="3"/>
        <v>2011</v>
      </c>
      <c r="B105" s="70" t="s">
        <v>128</v>
      </c>
      <c r="C105" s="72">
        <v>1229.7</v>
      </c>
      <c r="D105" s="75"/>
      <c r="E105" s="39" t="str">
        <f t="shared" si="4"/>
        <v>2005</v>
      </c>
      <c r="F105" s="67" t="str" cm="1">
        <f t="array" ref="F105">INDEX(B$2:B$277,COUNTA(B$2:B$277)+1-ROWS(B$2:B105))</f>
        <v>2005--8</v>
      </c>
      <c r="G105" s="67" cm="1">
        <f t="array" ref="G105">INDEX(C$2:C$277,COUNT(C$2:C$277)+1-ROWS(C$2:C105))</f>
        <v>1266.9000000000001</v>
      </c>
    </row>
    <row r="106" spans="1:7" ht="12.75" customHeight="1">
      <c r="A106" s="39" t="str">
        <f t="shared" si="3"/>
        <v>2011</v>
      </c>
      <c r="B106" s="70" t="s">
        <v>129</v>
      </c>
      <c r="C106" s="72">
        <v>1148.4000000000001</v>
      </c>
      <c r="D106" s="75"/>
      <c r="E106" s="39" t="str">
        <f t="shared" si="4"/>
        <v>2005</v>
      </c>
      <c r="F106" s="67" t="str" cm="1">
        <f t="array" ref="F106">INDEX(B$2:B$277,COUNTA(B$2:B$277)+1-ROWS(B$2:B106))</f>
        <v>2005--9</v>
      </c>
      <c r="G106" s="67" cm="1">
        <f t="array" ref="G106">INDEX(C$2:C$277,COUNT(C$2:C$277)+1-ROWS(C$2:C106))</f>
        <v>1273.9000000000001</v>
      </c>
    </row>
    <row r="107" spans="1:7" ht="12.75" customHeight="1">
      <c r="A107" s="39" t="str">
        <f t="shared" si="3"/>
        <v>2011</v>
      </c>
      <c r="B107" s="70" t="s">
        <v>130</v>
      </c>
      <c r="C107" s="72">
        <v>1013</v>
      </c>
      <c r="D107" s="75"/>
      <c r="E107" s="39" t="str">
        <f t="shared" si="4"/>
        <v>2005</v>
      </c>
      <c r="F107" s="67" t="str" cm="1">
        <f t="array" ref="F107">INDEX(B$2:B$277,COUNTA(B$2:B$277)+1-ROWS(B$2:B107))</f>
        <v>2005-10</v>
      </c>
      <c r="G107" s="67" cm="1">
        <f t="array" ref="G107">INDEX(C$2:C$277,COUNT(C$2:C$277)+1-ROWS(C$2:C107))</f>
        <v>1308.6000000000001</v>
      </c>
    </row>
    <row r="108" spans="1:7" ht="12.75" customHeight="1">
      <c r="A108" s="39" t="str">
        <f t="shared" si="3"/>
        <v>2011</v>
      </c>
      <c r="B108" s="70" t="s">
        <v>131</v>
      </c>
      <c r="C108" s="72">
        <v>1013.3</v>
      </c>
      <c r="D108" s="75"/>
      <c r="E108" s="39" t="str">
        <f t="shared" si="4"/>
        <v>2005</v>
      </c>
      <c r="F108" s="67" t="str" cm="1">
        <f t="array" ref="F108">INDEX(B$2:B$277,COUNTA(B$2:B$277)+1-ROWS(B$2:B108))</f>
        <v>2005-11</v>
      </c>
      <c r="G108" s="67" cm="1">
        <f t="array" ref="G108">INDEX(C$2:C$277,COUNT(C$2:C$277)+1-ROWS(C$2:C108))</f>
        <v>1251.5</v>
      </c>
    </row>
    <row r="109" spans="1:7" ht="12.75" customHeight="1">
      <c r="A109" s="39" t="str">
        <f t="shared" si="3"/>
        <v>2011</v>
      </c>
      <c r="B109" s="70" t="s">
        <v>132</v>
      </c>
      <c r="C109" s="72">
        <v>1135.4000000000001</v>
      </c>
      <c r="D109" s="75"/>
      <c r="E109" s="39" t="str">
        <f t="shared" si="4"/>
        <v>2005</v>
      </c>
      <c r="F109" s="67" t="str" cm="1">
        <f t="array" ref="F109">INDEX(B$2:B$277,COUNTA(B$2:B$277)+1-ROWS(B$2:B109))</f>
        <v>2005-12</v>
      </c>
      <c r="G109" s="67" cm="1">
        <f t="array" ref="G109">INDEX(C$2:C$277,COUNT(C$2:C$277)+1-ROWS(C$2:C109))</f>
        <v>1167</v>
      </c>
    </row>
    <row r="110" spans="1:7" ht="12.75" customHeight="1">
      <c r="A110" s="39" t="str">
        <f t="shared" si="3"/>
        <v>2010</v>
      </c>
      <c r="B110" s="70" t="s">
        <v>133</v>
      </c>
      <c r="C110" s="72">
        <v>1136</v>
      </c>
      <c r="D110" s="75"/>
      <c r="E110" s="39" t="str">
        <f t="shared" si="4"/>
        <v>2006</v>
      </c>
      <c r="F110" s="67" t="str" cm="1">
        <f t="array" ref="F110">INDEX(B$2:B$277,COUNTA(B$2:B$277)+1-ROWS(B$2:B110))</f>
        <v>2006--1</v>
      </c>
      <c r="G110" s="67" cm="1">
        <f t="array" ref="G110">INDEX(C$2:C$277,COUNT(C$2:C$277)+1-ROWS(C$2:C110))</f>
        <v>1199.8</v>
      </c>
    </row>
    <row r="111" spans="1:7" ht="12.75" customHeight="1">
      <c r="A111" s="39" t="str">
        <f t="shared" si="3"/>
        <v>2010</v>
      </c>
      <c r="B111" s="70" t="s">
        <v>134</v>
      </c>
      <c r="C111" s="72">
        <v>1225.2</v>
      </c>
      <c r="D111" s="75"/>
      <c r="E111" s="39" t="str">
        <f t="shared" si="4"/>
        <v>2006</v>
      </c>
      <c r="F111" s="67" t="str" cm="1">
        <f t="array" ref="F111">INDEX(B$2:B$277,COUNTA(B$2:B$277)+1-ROWS(B$2:B111))</f>
        <v>2006--2</v>
      </c>
      <c r="G111" s="67" cm="1">
        <f t="array" ref="G111">INDEX(C$2:C$277,COUNT(C$2:C$277)+1-ROWS(C$2:C111))</f>
        <v>996.30000000000007</v>
      </c>
    </row>
    <row r="112" spans="1:7" ht="12.75" customHeight="1">
      <c r="A112" s="39" t="str">
        <f t="shared" si="3"/>
        <v>2010</v>
      </c>
      <c r="B112" s="70" t="s">
        <v>135</v>
      </c>
      <c r="C112" s="72">
        <v>1296</v>
      </c>
      <c r="D112" s="75"/>
      <c r="E112" s="39" t="str">
        <f t="shared" si="4"/>
        <v>2006</v>
      </c>
      <c r="F112" s="67" t="str" cm="1">
        <f t="array" ref="F112">INDEX(B$2:B$277,COUNTA(B$2:B$277)+1-ROWS(B$2:B112))</f>
        <v>2006--3</v>
      </c>
      <c r="G112" s="67" cm="1">
        <f t="array" ref="G112">INDEX(C$2:C$277,COUNT(C$2:C$277)+1-ROWS(C$2:C112))</f>
        <v>1232</v>
      </c>
    </row>
    <row r="113" spans="1:7" ht="12.75" customHeight="1">
      <c r="A113" s="39" t="str">
        <f t="shared" si="3"/>
        <v>2010</v>
      </c>
      <c r="B113" s="70" t="s">
        <v>136</v>
      </c>
      <c r="C113" s="72">
        <v>1286.2999999999997</v>
      </c>
      <c r="D113" s="75"/>
      <c r="E113" s="39" t="str">
        <f t="shared" si="4"/>
        <v>2006</v>
      </c>
      <c r="F113" s="67" t="str" cm="1">
        <f t="array" ref="F113">INDEX(B$2:B$277,COUNTA(B$2:B$277)+1-ROWS(B$2:B113))</f>
        <v>2006--4</v>
      </c>
      <c r="G113" s="67" cm="1">
        <f t="array" ref="G113">INDEX(C$2:C$277,COUNT(C$2:C$277)+1-ROWS(C$2:C113))</f>
        <v>1292.9000000000001</v>
      </c>
    </row>
    <row r="114" spans="1:7" ht="12.75" customHeight="1">
      <c r="A114" s="39" t="str">
        <f t="shared" si="3"/>
        <v>2010</v>
      </c>
      <c r="B114" s="70" t="s">
        <v>137</v>
      </c>
      <c r="C114" s="72">
        <v>1374.7</v>
      </c>
      <c r="D114" s="75"/>
      <c r="E114" s="39" t="str">
        <f t="shared" si="4"/>
        <v>2006</v>
      </c>
      <c r="F114" s="67" t="str" cm="1">
        <f t="array" ref="F114">INDEX(B$2:B$277,COUNTA(B$2:B$277)+1-ROWS(B$2:B114))</f>
        <v>2006--5</v>
      </c>
      <c r="G114" s="67" cm="1">
        <f t="array" ref="G114">INDEX(C$2:C$277,COUNT(C$2:C$277)+1-ROWS(C$2:C114))</f>
        <v>1340.1</v>
      </c>
    </row>
    <row r="115" spans="1:7" ht="12.75" customHeight="1">
      <c r="A115" s="39" t="str">
        <f t="shared" si="3"/>
        <v>2010</v>
      </c>
      <c r="B115" s="70" t="s">
        <v>138</v>
      </c>
      <c r="C115" s="72">
        <v>1318.7</v>
      </c>
      <c r="D115" s="75"/>
      <c r="E115" s="39" t="str">
        <f t="shared" si="4"/>
        <v>2006</v>
      </c>
      <c r="F115" s="67" t="str" cm="1">
        <f t="array" ref="F115">INDEX(B$2:B$277,COUNTA(B$2:B$277)+1-ROWS(B$2:B115))</f>
        <v>2006--6</v>
      </c>
      <c r="G115" s="67" cm="1">
        <f t="array" ref="G115">INDEX(C$2:C$277,COUNT(C$2:C$277)+1-ROWS(C$2:C115))</f>
        <v>1343.8</v>
      </c>
    </row>
    <row r="116" spans="1:7" ht="12.75" customHeight="1">
      <c r="A116" s="39" t="str">
        <f t="shared" si="3"/>
        <v>2010</v>
      </c>
      <c r="B116" s="70" t="s">
        <v>139</v>
      </c>
      <c r="C116" s="72">
        <v>1250.5</v>
      </c>
      <c r="D116" s="75"/>
      <c r="E116" s="39" t="str">
        <f t="shared" si="4"/>
        <v>2006</v>
      </c>
      <c r="F116" s="67" t="str" cm="1">
        <f t="array" ref="F116">INDEX(B$2:B$277,COUNTA(B$2:B$277)+1-ROWS(B$2:B116))</f>
        <v>2006--7</v>
      </c>
      <c r="G116" s="67" cm="1">
        <f t="array" ref="G116">INDEX(C$2:C$277,COUNT(C$2:C$277)+1-ROWS(C$2:C116))</f>
        <v>1344.1999999999998</v>
      </c>
    </row>
    <row r="117" spans="1:7" ht="12.75" customHeight="1">
      <c r="A117" s="39" t="str">
        <f t="shared" si="3"/>
        <v>2010</v>
      </c>
      <c r="B117" s="70" t="s">
        <v>140</v>
      </c>
      <c r="C117" s="72">
        <v>1214.3</v>
      </c>
      <c r="D117" s="75"/>
      <c r="E117" s="39" t="str">
        <f t="shared" si="4"/>
        <v>2006</v>
      </c>
      <c r="F117" s="67" t="str" cm="1">
        <f t="array" ref="F117">INDEX(B$2:B$277,COUNTA(B$2:B$277)+1-ROWS(B$2:B117))</f>
        <v>2006--8</v>
      </c>
      <c r="G117" s="67" cm="1">
        <f t="array" ref="G117">INDEX(C$2:C$277,COUNT(C$2:C$277)+1-ROWS(C$2:C117))</f>
        <v>1465.8</v>
      </c>
    </row>
    <row r="118" spans="1:7" ht="12.75" customHeight="1">
      <c r="A118" s="39" t="str">
        <f t="shared" si="3"/>
        <v>2010</v>
      </c>
      <c r="B118" s="70" t="s">
        <v>141</v>
      </c>
      <c r="C118" s="72">
        <v>1080.3</v>
      </c>
      <c r="D118" s="75"/>
      <c r="E118" s="39" t="str">
        <f t="shared" si="4"/>
        <v>2006</v>
      </c>
      <c r="F118" s="67" t="str" cm="1">
        <f t="array" ref="F118">INDEX(B$2:B$277,COUNTA(B$2:B$277)+1-ROWS(B$2:B118))</f>
        <v>2006--9</v>
      </c>
      <c r="G118" s="67" cm="1">
        <f t="array" ref="G118">INDEX(C$2:C$277,COUNT(C$2:C$277)+1-ROWS(C$2:C118))</f>
        <v>1406.4</v>
      </c>
    </row>
    <row r="119" spans="1:7" ht="12.75" customHeight="1">
      <c r="A119" s="39" t="str">
        <f t="shared" si="3"/>
        <v>2010</v>
      </c>
      <c r="B119" s="70" t="s">
        <v>142</v>
      </c>
      <c r="C119" s="72">
        <v>973</v>
      </c>
      <c r="D119" s="75"/>
      <c r="E119" s="39" t="str">
        <f t="shared" si="4"/>
        <v>2006</v>
      </c>
      <c r="F119" s="67" t="str" cm="1">
        <f t="array" ref="F119">INDEX(B$2:B$277,COUNTA(B$2:B$277)+1-ROWS(B$2:B119))</f>
        <v>2006-10</v>
      </c>
      <c r="G119" s="67" cm="1">
        <f t="array" ref="G119">INDEX(C$2:C$277,COUNT(C$2:C$277)+1-ROWS(C$2:C119))</f>
        <v>1450.7</v>
      </c>
    </row>
    <row r="120" spans="1:7" ht="12.75" customHeight="1">
      <c r="A120" s="39" t="str">
        <f t="shared" si="3"/>
        <v>2010</v>
      </c>
      <c r="B120" s="70" t="s">
        <v>143</v>
      </c>
      <c r="C120" s="72">
        <v>938.59999999999991</v>
      </c>
      <c r="D120" s="75"/>
      <c r="E120" s="39" t="str">
        <f t="shared" si="4"/>
        <v>2006</v>
      </c>
      <c r="F120" s="67" t="str" cm="1">
        <f t="array" ref="F120">INDEX(B$2:B$277,COUNTA(B$2:B$277)+1-ROWS(B$2:B120))</f>
        <v>2006-11</v>
      </c>
      <c r="G120" s="67" cm="1">
        <f t="array" ref="G120">INDEX(C$2:C$277,COUNT(C$2:C$277)+1-ROWS(C$2:C120))</f>
        <v>1400.6</v>
      </c>
    </row>
    <row r="121" spans="1:7" ht="12.75" customHeight="1">
      <c r="A121" s="39" t="str">
        <f t="shared" si="3"/>
        <v>2010</v>
      </c>
      <c r="B121" s="70" t="s">
        <v>144</v>
      </c>
      <c r="C121" s="72">
        <v>1001.7</v>
      </c>
      <c r="D121" s="75"/>
      <c r="E121" s="39" t="str">
        <f t="shared" si="4"/>
        <v>2006</v>
      </c>
      <c r="F121" s="67" t="str" cm="1">
        <f t="array" ref="F121">INDEX(B$2:B$277,COUNTA(B$2:B$277)+1-ROWS(B$2:B121))</f>
        <v>2006-12</v>
      </c>
      <c r="G121" s="67" cm="1">
        <f t="array" ref="G121">INDEX(C$2:C$277,COUNT(C$2:C$277)+1-ROWS(C$2:C121))</f>
        <v>1287.5</v>
      </c>
    </row>
    <row r="122" spans="1:7" ht="12.75" customHeight="1">
      <c r="A122" s="39" t="str">
        <f t="shared" si="3"/>
        <v>2009</v>
      </c>
      <c r="B122" s="70" t="s">
        <v>145</v>
      </c>
      <c r="C122" s="72">
        <v>1030.2</v>
      </c>
      <c r="D122" s="75"/>
      <c r="E122" s="39" t="str">
        <f t="shared" si="4"/>
        <v>2007</v>
      </c>
      <c r="F122" s="67" t="str" cm="1">
        <f t="array" ref="F122">INDEX(B$2:B$277,COUNTA(B$2:B$277)+1-ROWS(B$2:B122))</f>
        <v>2007--1</v>
      </c>
      <c r="G122" s="67" cm="1">
        <f t="array" ref="G122">INDEX(C$2:C$277,COUNT(C$2:C$277)+1-ROWS(C$2:C122))</f>
        <v>1283</v>
      </c>
    </row>
    <row r="123" spans="1:7" ht="12.75" customHeight="1">
      <c r="A123" s="39" t="str">
        <f t="shared" si="3"/>
        <v>2009</v>
      </c>
      <c r="B123" s="70" t="s">
        <v>146</v>
      </c>
      <c r="C123" s="72">
        <v>1028.3</v>
      </c>
      <c r="D123" s="75"/>
      <c r="E123" s="39" t="str">
        <f t="shared" si="4"/>
        <v>2007</v>
      </c>
      <c r="F123" s="67" t="str" cm="1">
        <f t="array" ref="F123">INDEX(B$2:B$277,COUNTA(B$2:B$277)+1-ROWS(B$2:B123))</f>
        <v>2007--2</v>
      </c>
      <c r="G123" s="67" cm="1">
        <f t="array" ref="G123">INDEX(C$2:C$277,COUNT(C$2:C$277)+1-ROWS(C$2:C123))</f>
        <v>1190.5</v>
      </c>
    </row>
    <row r="124" spans="1:7" ht="12.75" customHeight="1">
      <c r="A124" s="39" t="str">
        <f t="shared" si="3"/>
        <v>2009</v>
      </c>
      <c r="B124" s="70" t="s">
        <v>147</v>
      </c>
      <c r="C124" s="72">
        <v>1100</v>
      </c>
      <c r="D124" s="75"/>
      <c r="E124" s="39" t="str">
        <f t="shared" si="4"/>
        <v>2007</v>
      </c>
      <c r="F124" s="67" t="str" cm="1">
        <f t="array" ref="F124">INDEX(B$2:B$277,COUNTA(B$2:B$277)+1-ROWS(B$2:B124))</f>
        <v>2007--3</v>
      </c>
      <c r="G124" s="67" cm="1">
        <f t="array" ref="G124">INDEX(C$2:C$277,COUNT(C$2:C$277)+1-ROWS(C$2:C124))</f>
        <v>1171</v>
      </c>
    </row>
    <row r="125" spans="1:7" ht="12.75" customHeight="1">
      <c r="A125" s="39" t="str">
        <f t="shared" si="3"/>
        <v>2009</v>
      </c>
      <c r="B125" s="70" t="s">
        <v>148</v>
      </c>
      <c r="C125" s="72">
        <v>1023.9</v>
      </c>
      <c r="D125" s="75"/>
      <c r="E125" s="39" t="str">
        <f t="shared" si="4"/>
        <v>2007</v>
      </c>
      <c r="F125" s="67" t="str" cm="1">
        <f t="array" ref="F125">INDEX(B$2:B$277,COUNTA(B$2:B$277)+1-ROWS(B$2:B125))</f>
        <v>2007--4</v>
      </c>
      <c r="G125" s="67" cm="1">
        <f t="array" ref="G125">INDEX(C$2:C$277,COUNT(C$2:C$277)+1-ROWS(C$2:C125))</f>
        <v>1258.8999999999999</v>
      </c>
    </row>
    <row r="126" spans="1:7" ht="12.75" customHeight="1">
      <c r="A126" s="39" t="str">
        <f t="shared" si="3"/>
        <v>2009</v>
      </c>
      <c r="B126" s="70" t="s">
        <v>149</v>
      </c>
      <c r="C126" s="72">
        <v>1105.8</v>
      </c>
      <c r="D126" s="75"/>
      <c r="E126" s="39" t="str">
        <f t="shared" si="4"/>
        <v>2007</v>
      </c>
      <c r="F126" s="67" t="str" cm="1">
        <f t="array" ref="F126">INDEX(B$2:B$277,COUNTA(B$2:B$277)+1-ROWS(B$2:B126))</f>
        <v>2007--5</v>
      </c>
      <c r="G126" s="67" cm="1">
        <f t="array" ref="G126">INDEX(C$2:C$277,COUNT(C$2:C$277)+1-ROWS(C$2:C126))</f>
        <v>1287.8</v>
      </c>
    </row>
    <row r="127" spans="1:7" ht="12.75" customHeight="1">
      <c r="A127" s="39" t="str">
        <f t="shared" si="3"/>
        <v>2009</v>
      </c>
      <c r="B127" s="70" t="s">
        <v>150</v>
      </c>
      <c r="C127" s="72">
        <v>1009.2</v>
      </c>
      <c r="D127" s="75"/>
      <c r="E127" s="39" t="str">
        <f t="shared" si="4"/>
        <v>2007</v>
      </c>
      <c r="F127" s="67" t="str" cm="1">
        <f t="array" ref="F127">INDEX(B$2:B$277,COUNTA(B$2:B$277)+1-ROWS(B$2:B127))</f>
        <v>2007--6</v>
      </c>
      <c r="G127" s="67" cm="1">
        <f t="array" ref="G127">INDEX(C$2:C$277,COUNT(C$2:C$277)+1-ROWS(C$2:C127))</f>
        <v>1378.4</v>
      </c>
    </row>
    <row r="128" spans="1:7" ht="12.75" customHeight="1">
      <c r="A128" s="39" t="str">
        <f t="shared" si="3"/>
        <v>2009</v>
      </c>
      <c r="B128" s="70" t="s">
        <v>151</v>
      </c>
      <c r="C128" s="72">
        <v>965.1</v>
      </c>
      <c r="D128" s="75"/>
      <c r="E128" s="39" t="str">
        <f t="shared" si="4"/>
        <v>2007</v>
      </c>
      <c r="F128" s="67" t="str" cm="1">
        <f t="array" ref="F128">INDEX(B$2:B$277,COUNTA(B$2:B$277)+1-ROWS(B$2:B128))</f>
        <v>2007--7</v>
      </c>
      <c r="G128" s="67" cm="1">
        <f t="array" ref="G128">INDEX(C$2:C$277,COUNT(C$2:C$277)+1-ROWS(C$2:C128))</f>
        <v>1363.6999999999998</v>
      </c>
    </row>
    <row r="129" spans="1:7" ht="12.75" customHeight="1">
      <c r="A129" s="39" t="str">
        <f t="shared" si="3"/>
        <v>2009</v>
      </c>
      <c r="B129" s="70" t="s">
        <v>152</v>
      </c>
      <c r="C129" s="72">
        <v>994.5</v>
      </c>
      <c r="D129" s="75"/>
      <c r="E129" s="39" t="str">
        <f t="shared" si="4"/>
        <v>2007</v>
      </c>
      <c r="F129" s="67" t="str" cm="1">
        <f t="array" ref="F129">INDEX(B$2:B$277,COUNTA(B$2:B$277)+1-ROWS(B$2:B129))</f>
        <v>2007--8</v>
      </c>
      <c r="G129" s="67" cm="1">
        <f t="array" ref="G129">INDEX(C$2:C$277,COUNT(C$2:C$277)+1-ROWS(C$2:C129))</f>
        <v>1372.5</v>
      </c>
    </row>
    <row r="130" spans="1:7" ht="12.75" customHeight="1">
      <c r="A130" s="39" t="str">
        <f t="shared" si="3"/>
        <v>2009</v>
      </c>
      <c r="B130" s="70" t="s">
        <v>153</v>
      </c>
      <c r="C130" s="72">
        <v>940.89999999999986</v>
      </c>
      <c r="D130" s="75"/>
      <c r="E130" s="39" t="str">
        <f t="shared" si="4"/>
        <v>2007</v>
      </c>
      <c r="F130" s="67" t="str" cm="1">
        <f t="array" ref="F130">INDEX(B$2:B$277,COUNTA(B$2:B$277)+1-ROWS(B$2:B130))</f>
        <v>2007--9</v>
      </c>
      <c r="G130" s="67" cm="1">
        <f t="array" ref="G130">INDEX(C$2:C$277,COUNT(C$2:C$277)+1-ROWS(C$2:C130))</f>
        <v>1396.7</v>
      </c>
    </row>
    <row r="131" spans="1:7" ht="12.75" customHeight="1">
      <c r="A131" s="39" t="str">
        <f t="shared" ref="A131:A194" si="5">LEFT(B131,4)</f>
        <v>2009</v>
      </c>
      <c r="B131" s="70" t="s">
        <v>154</v>
      </c>
      <c r="C131" s="72">
        <v>900.7</v>
      </c>
      <c r="D131" s="75"/>
      <c r="E131" s="39" t="str">
        <f t="shared" ref="E131:E194" si="6">LEFT(F131,4)</f>
        <v>2007</v>
      </c>
      <c r="F131" s="67" t="str" cm="1">
        <f t="array" ref="F131">INDEX(B$2:B$277,COUNTA(B$2:B$277)+1-ROWS(B$2:B131))</f>
        <v>2007-10</v>
      </c>
      <c r="G131" s="67" cm="1">
        <f t="array" ref="G131">INDEX(C$2:C$277,COUNT(C$2:C$277)+1-ROWS(C$2:C131))</f>
        <v>1380</v>
      </c>
    </row>
    <row r="132" spans="1:7" ht="12.75" customHeight="1">
      <c r="A132" s="39" t="str">
        <f t="shared" si="5"/>
        <v>2009</v>
      </c>
      <c r="B132" s="70" t="s">
        <v>155</v>
      </c>
      <c r="C132" s="72">
        <v>731.90000000000009</v>
      </c>
      <c r="D132" s="75"/>
      <c r="E132" s="39" t="str">
        <f t="shared" si="6"/>
        <v>2007</v>
      </c>
      <c r="F132" s="67" t="str" cm="1">
        <f t="array" ref="F132">INDEX(B$2:B$277,COUNTA(B$2:B$277)+1-ROWS(B$2:B132))</f>
        <v>2007-11</v>
      </c>
      <c r="G132" s="67" cm="1">
        <f t="array" ref="G132">INDEX(C$2:C$277,COUNT(C$2:C$277)+1-ROWS(C$2:C132))</f>
        <v>1348</v>
      </c>
    </row>
    <row r="133" spans="1:7" ht="12.75" customHeight="1">
      <c r="A133" s="39" t="str">
        <f t="shared" si="5"/>
        <v>2009</v>
      </c>
      <c r="B133" s="70" t="s">
        <v>156</v>
      </c>
      <c r="C133" s="72">
        <v>986.3</v>
      </c>
      <c r="D133" s="75"/>
      <c r="E133" s="39" t="str">
        <f t="shared" si="6"/>
        <v>2007</v>
      </c>
      <c r="F133" s="67" t="str" cm="1">
        <f t="array" ref="F133">INDEX(B$2:B$277,COUNTA(B$2:B$277)+1-ROWS(B$2:B133))</f>
        <v>2007-12</v>
      </c>
      <c r="G133" s="67" cm="1">
        <f t="array" ref="G133">INDEX(C$2:C$277,COUNT(C$2:C$277)+1-ROWS(C$2:C133))</f>
        <v>1236.7</v>
      </c>
    </row>
    <row r="134" spans="1:7" ht="12.75" customHeight="1">
      <c r="A134" s="39" t="str">
        <f t="shared" si="5"/>
        <v>2008</v>
      </c>
      <c r="B134" s="70" t="s">
        <v>157</v>
      </c>
      <c r="C134" s="72">
        <v>990.89999999999986</v>
      </c>
      <c r="D134" s="75"/>
      <c r="E134" s="39" t="str">
        <f t="shared" si="6"/>
        <v>2008</v>
      </c>
      <c r="F134" s="67" t="str" cm="1">
        <f t="array" ref="F134">INDEX(B$2:B$277,COUNTA(B$2:B$277)+1-ROWS(B$2:B134))</f>
        <v>2008--1</v>
      </c>
      <c r="G134" s="67" cm="1">
        <f t="array" ref="G134">INDEX(C$2:C$277,COUNT(C$2:C$277)+1-ROWS(C$2:C134))</f>
        <v>1173.4000000000001</v>
      </c>
    </row>
    <row r="135" spans="1:7" ht="12.75" customHeight="1">
      <c r="A135" s="39" t="str">
        <f t="shared" si="5"/>
        <v>2008</v>
      </c>
      <c r="B135" s="70" t="s">
        <v>158</v>
      </c>
      <c r="C135" s="72">
        <v>1217.5999999999999</v>
      </c>
      <c r="D135" s="75"/>
      <c r="E135" s="39" t="str">
        <f t="shared" si="6"/>
        <v>2008</v>
      </c>
      <c r="F135" s="67" t="str" cm="1">
        <f t="array" ref="F135">INDEX(B$2:B$277,COUNTA(B$2:B$277)+1-ROWS(B$2:B135))</f>
        <v>2008--2</v>
      </c>
      <c r="G135" s="67" cm="1">
        <f t="array" ref="G135">INDEX(C$2:C$277,COUNT(C$2:C$277)+1-ROWS(C$2:C135))</f>
        <v>1143.3</v>
      </c>
    </row>
    <row r="136" spans="1:7" ht="12.75" customHeight="1">
      <c r="A136" s="39" t="str">
        <f t="shared" si="5"/>
        <v>2008</v>
      </c>
      <c r="B136" s="70" t="s">
        <v>159</v>
      </c>
      <c r="C136" s="72">
        <v>1301.5999999999999</v>
      </c>
      <c r="D136" s="75"/>
      <c r="E136" s="39" t="str">
        <f t="shared" si="6"/>
        <v>2008</v>
      </c>
      <c r="F136" s="67" t="str" cm="1">
        <f t="array" ref="F136">INDEX(B$2:B$277,COUNTA(B$2:B$277)+1-ROWS(B$2:B136))</f>
        <v>2008--3</v>
      </c>
      <c r="G136" s="67" cm="1">
        <f t="array" ref="G136">INDEX(C$2:C$277,COUNT(C$2:C$277)+1-ROWS(C$2:C136))</f>
        <v>1082.0999999999999</v>
      </c>
    </row>
    <row r="137" spans="1:7" ht="12.75" customHeight="1">
      <c r="A137" s="39" t="str">
        <f t="shared" si="5"/>
        <v>2008</v>
      </c>
      <c r="B137" s="70" t="s">
        <v>160</v>
      </c>
      <c r="C137" s="72">
        <v>1247.8</v>
      </c>
      <c r="D137" s="75"/>
      <c r="E137" s="39" t="str">
        <f t="shared" si="6"/>
        <v>2008</v>
      </c>
      <c r="F137" s="67" t="str" cm="1">
        <f t="array" ref="F137">INDEX(B$2:B$277,COUNTA(B$2:B$277)+1-ROWS(B$2:B137))</f>
        <v>2008--4</v>
      </c>
      <c r="G137" s="67" cm="1">
        <f t="array" ref="G137">INDEX(C$2:C$277,COUNT(C$2:C$277)+1-ROWS(C$2:C137))</f>
        <v>1162.2</v>
      </c>
    </row>
    <row r="138" spans="1:7" ht="12.75" customHeight="1">
      <c r="A138" s="39" t="str">
        <f t="shared" si="5"/>
        <v>2008</v>
      </c>
      <c r="B138" s="70" t="s">
        <v>161</v>
      </c>
      <c r="C138" s="72">
        <v>1329.3999999999999</v>
      </c>
      <c r="D138" s="75"/>
      <c r="E138" s="39" t="str">
        <f t="shared" si="6"/>
        <v>2008</v>
      </c>
      <c r="F138" s="67" t="str" cm="1">
        <f t="array" ref="F138">INDEX(B$2:B$277,COUNTA(B$2:B$277)+1-ROWS(B$2:B138))</f>
        <v>2008--5</v>
      </c>
      <c r="G138" s="67" cm="1">
        <f t="array" ref="G138">INDEX(C$2:C$277,COUNT(C$2:C$277)+1-ROWS(C$2:C138))</f>
        <v>1215.9000000000001</v>
      </c>
    </row>
    <row r="139" spans="1:7" ht="12.75" customHeight="1">
      <c r="A139" s="39" t="str">
        <f t="shared" si="5"/>
        <v>2008</v>
      </c>
      <c r="B139" s="70" t="s">
        <v>162</v>
      </c>
      <c r="C139" s="72">
        <v>1262</v>
      </c>
      <c r="D139" s="75"/>
      <c r="E139" s="39" t="str">
        <f t="shared" si="6"/>
        <v>2008</v>
      </c>
      <c r="F139" s="67" t="str" cm="1">
        <f t="array" ref="F139">INDEX(B$2:B$277,COUNTA(B$2:B$277)+1-ROWS(B$2:B139))</f>
        <v>2008--6</v>
      </c>
      <c r="G139" s="67" cm="1">
        <f t="array" ref="G139">INDEX(C$2:C$277,COUNT(C$2:C$277)+1-ROWS(C$2:C139))</f>
        <v>1212</v>
      </c>
    </row>
    <row r="140" spans="1:7" ht="12.75" customHeight="1">
      <c r="A140" s="39" t="str">
        <f t="shared" si="5"/>
        <v>2008</v>
      </c>
      <c r="B140" s="70" t="s">
        <v>163</v>
      </c>
      <c r="C140" s="72">
        <v>1212</v>
      </c>
      <c r="D140" s="75"/>
      <c r="E140" s="39" t="str">
        <f t="shared" si="6"/>
        <v>2008</v>
      </c>
      <c r="F140" s="67" t="str" cm="1">
        <f t="array" ref="F140">INDEX(B$2:B$277,COUNTA(B$2:B$277)+1-ROWS(B$2:B140))</f>
        <v>2008--7</v>
      </c>
      <c r="G140" s="67" cm="1">
        <f t="array" ref="G140">INDEX(C$2:C$277,COUNT(C$2:C$277)+1-ROWS(C$2:C140))</f>
        <v>1262</v>
      </c>
    </row>
    <row r="141" spans="1:7" ht="12.75" customHeight="1">
      <c r="A141" s="39" t="str">
        <f t="shared" si="5"/>
        <v>2008</v>
      </c>
      <c r="B141" s="70" t="s">
        <v>164</v>
      </c>
      <c r="C141" s="72">
        <v>1215.9000000000001</v>
      </c>
      <c r="D141" s="75"/>
      <c r="E141" s="39" t="str">
        <f t="shared" si="6"/>
        <v>2008</v>
      </c>
      <c r="F141" s="67" t="str" cm="1">
        <f t="array" ref="F141">INDEX(B$2:B$277,COUNTA(B$2:B$277)+1-ROWS(B$2:B141))</f>
        <v>2008--8</v>
      </c>
      <c r="G141" s="67" cm="1">
        <f t="array" ref="G141">INDEX(C$2:C$277,COUNT(C$2:C$277)+1-ROWS(C$2:C141))</f>
        <v>1329.3999999999999</v>
      </c>
    </row>
    <row r="142" spans="1:7" ht="12.75" customHeight="1">
      <c r="A142" s="39" t="str">
        <f t="shared" si="5"/>
        <v>2008</v>
      </c>
      <c r="B142" s="70" t="s">
        <v>165</v>
      </c>
      <c r="C142" s="72">
        <v>1162.2</v>
      </c>
      <c r="D142" s="75"/>
      <c r="E142" s="39" t="str">
        <f t="shared" si="6"/>
        <v>2008</v>
      </c>
      <c r="F142" s="67" t="str" cm="1">
        <f t="array" ref="F142">INDEX(B$2:B$277,COUNTA(B$2:B$277)+1-ROWS(B$2:B142))</f>
        <v>2008--9</v>
      </c>
      <c r="G142" s="67" cm="1">
        <f t="array" ref="G142">INDEX(C$2:C$277,COUNT(C$2:C$277)+1-ROWS(C$2:C142))</f>
        <v>1247.8</v>
      </c>
    </row>
    <row r="143" spans="1:7" ht="12.75" customHeight="1">
      <c r="A143" s="39" t="str">
        <f t="shared" si="5"/>
        <v>2008</v>
      </c>
      <c r="B143" s="70" t="s">
        <v>166</v>
      </c>
      <c r="C143" s="72">
        <v>1082.0999999999999</v>
      </c>
      <c r="D143" s="75"/>
      <c r="E143" s="39" t="str">
        <f t="shared" si="6"/>
        <v>2008</v>
      </c>
      <c r="F143" s="67" t="str" cm="1">
        <f t="array" ref="F143">INDEX(B$2:B$277,COUNTA(B$2:B$277)+1-ROWS(B$2:B143))</f>
        <v>2008-10</v>
      </c>
      <c r="G143" s="67" cm="1">
        <f t="array" ref="G143">INDEX(C$2:C$277,COUNT(C$2:C$277)+1-ROWS(C$2:C143))</f>
        <v>1301.5999999999999</v>
      </c>
    </row>
    <row r="144" spans="1:7" ht="12.75" customHeight="1">
      <c r="A144" s="39" t="str">
        <f t="shared" si="5"/>
        <v>2008</v>
      </c>
      <c r="B144" s="70" t="s">
        <v>167</v>
      </c>
      <c r="C144" s="72">
        <v>1143.3</v>
      </c>
      <c r="D144" s="75"/>
      <c r="E144" s="39" t="str">
        <f t="shared" si="6"/>
        <v>2008</v>
      </c>
      <c r="F144" s="67" t="str" cm="1">
        <f t="array" ref="F144">INDEX(B$2:B$277,COUNTA(B$2:B$277)+1-ROWS(B$2:B144))</f>
        <v>2008-11</v>
      </c>
      <c r="G144" s="67" cm="1">
        <f t="array" ref="G144">INDEX(C$2:C$277,COUNT(C$2:C$277)+1-ROWS(C$2:C144))</f>
        <v>1217.5999999999999</v>
      </c>
    </row>
    <row r="145" spans="1:7" ht="12.75" customHeight="1">
      <c r="A145" s="39" t="str">
        <f t="shared" si="5"/>
        <v>2008</v>
      </c>
      <c r="B145" s="70" t="s">
        <v>168</v>
      </c>
      <c r="C145" s="72">
        <v>1173.4000000000001</v>
      </c>
      <c r="D145" s="75"/>
      <c r="E145" s="39" t="str">
        <f t="shared" si="6"/>
        <v>2008</v>
      </c>
      <c r="F145" s="67" t="str" cm="1">
        <f t="array" ref="F145">INDEX(B$2:B$277,COUNTA(B$2:B$277)+1-ROWS(B$2:B145))</f>
        <v>2008-12</v>
      </c>
      <c r="G145" s="67" cm="1">
        <f t="array" ref="G145">INDEX(C$2:C$277,COUNT(C$2:C$277)+1-ROWS(C$2:C145))</f>
        <v>990.89999999999986</v>
      </c>
    </row>
    <row r="146" spans="1:7" ht="12.75" customHeight="1">
      <c r="A146" s="39" t="str">
        <f t="shared" si="5"/>
        <v>2007</v>
      </c>
      <c r="B146" s="70" t="s">
        <v>169</v>
      </c>
      <c r="C146" s="72">
        <v>1236.7</v>
      </c>
      <c r="D146" s="75"/>
      <c r="E146" s="39" t="str">
        <f t="shared" si="6"/>
        <v>2009</v>
      </c>
      <c r="F146" s="67" t="str" cm="1">
        <f t="array" ref="F146">INDEX(B$2:B$277,COUNTA(B$2:B$277)+1-ROWS(B$2:B146))</f>
        <v>2009--1</v>
      </c>
      <c r="G146" s="67" cm="1">
        <f t="array" ref="G146">INDEX(C$2:C$277,COUNT(C$2:C$277)+1-ROWS(C$2:C146))</f>
        <v>986.3</v>
      </c>
    </row>
    <row r="147" spans="1:7" ht="12.75" customHeight="1">
      <c r="A147" s="39" t="str">
        <f t="shared" si="5"/>
        <v>2007</v>
      </c>
      <c r="B147" s="70" t="s">
        <v>170</v>
      </c>
      <c r="C147" s="72">
        <v>1348</v>
      </c>
      <c r="D147" s="75"/>
      <c r="E147" s="39" t="str">
        <f t="shared" si="6"/>
        <v>2009</v>
      </c>
      <c r="F147" s="67" t="str" cm="1">
        <f t="array" ref="F147">INDEX(B$2:B$277,COUNTA(B$2:B$277)+1-ROWS(B$2:B147))</f>
        <v>2009--2</v>
      </c>
      <c r="G147" s="67" cm="1">
        <f t="array" ref="G147">INDEX(C$2:C$277,COUNT(C$2:C$277)+1-ROWS(C$2:C147))</f>
        <v>731.90000000000009</v>
      </c>
    </row>
    <row r="148" spans="1:7" ht="12.75" customHeight="1">
      <c r="A148" s="39" t="str">
        <f t="shared" si="5"/>
        <v>2007</v>
      </c>
      <c r="B148" s="70" t="s">
        <v>171</v>
      </c>
      <c r="C148" s="72">
        <v>1380</v>
      </c>
      <c r="D148" s="75"/>
      <c r="E148" s="39" t="str">
        <f t="shared" si="6"/>
        <v>2009</v>
      </c>
      <c r="F148" s="67" t="str" cm="1">
        <f t="array" ref="F148">INDEX(B$2:B$277,COUNTA(B$2:B$277)+1-ROWS(B$2:B148))</f>
        <v>2009--3</v>
      </c>
      <c r="G148" s="67" cm="1">
        <f t="array" ref="G148">INDEX(C$2:C$277,COUNT(C$2:C$277)+1-ROWS(C$2:C148))</f>
        <v>900.7</v>
      </c>
    </row>
    <row r="149" spans="1:7" ht="12.75" customHeight="1">
      <c r="A149" s="39" t="str">
        <f t="shared" si="5"/>
        <v>2007</v>
      </c>
      <c r="B149" s="70" t="s">
        <v>172</v>
      </c>
      <c r="C149" s="72">
        <v>1396.7</v>
      </c>
      <c r="D149" s="75"/>
      <c r="E149" s="39" t="str">
        <f t="shared" si="6"/>
        <v>2009</v>
      </c>
      <c r="F149" s="67" t="str" cm="1">
        <f t="array" ref="F149">INDEX(B$2:B$277,COUNTA(B$2:B$277)+1-ROWS(B$2:B149))</f>
        <v>2009--4</v>
      </c>
      <c r="G149" s="67" cm="1">
        <f t="array" ref="G149">INDEX(C$2:C$277,COUNT(C$2:C$277)+1-ROWS(C$2:C149))</f>
        <v>940.89999999999986</v>
      </c>
    </row>
    <row r="150" spans="1:7" ht="12.75" customHeight="1">
      <c r="A150" s="39" t="str">
        <f t="shared" si="5"/>
        <v>2007</v>
      </c>
      <c r="B150" s="70" t="s">
        <v>173</v>
      </c>
      <c r="C150" s="72">
        <v>1372.5</v>
      </c>
      <c r="D150" s="75"/>
      <c r="E150" s="39" t="str">
        <f t="shared" si="6"/>
        <v>2009</v>
      </c>
      <c r="F150" s="67" t="str" cm="1">
        <f t="array" ref="F150">INDEX(B$2:B$277,COUNTA(B$2:B$277)+1-ROWS(B$2:B150))</f>
        <v>2009--5</v>
      </c>
      <c r="G150" s="67" cm="1">
        <f t="array" ref="G150">INDEX(C$2:C$277,COUNT(C$2:C$277)+1-ROWS(C$2:C150))</f>
        <v>994.5</v>
      </c>
    </row>
    <row r="151" spans="1:7" ht="12.75" customHeight="1">
      <c r="A151" s="39" t="str">
        <f t="shared" si="5"/>
        <v>2007</v>
      </c>
      <c r="B151" s="70" t="s">
        <v>174</v>
      </c>
      <c r="C151" s="72">
        <v>1363.6999999999998</v>
      </c>
      <c r="D151" s="75"/>
      <c r="E151" s="39" t="str">
        <f t="shared" si="6"/>
        <v>2009</v>
      </c>
      <c r="F151" s="67" t="str" cm="1">
        <f t="array" ref="F151">INDEX(B$2:B$277,COUNTA(B$2:B$277)+1-ROWS(B$2:B151))</f>
        <v>2009--6</v>
      </c>
      <c r="G151" s="67" cm="1">
        <f t="array" ref="G151">INDEX(C$2:C$277,COUNT(C$2:C$277)+1-ROWS(C$2:C151))</f>
        <v>965.1</v>
      </c>
    </row>
    <row r="152" spans="1:7" ht="12.75" customHeight="1">
      <c r="A152" s="39" t="str">
        <f t="shared" si="5"/>
        <v>2007</v>
      </c>
      <c r="B152" s="70" t="s">
        <v>175</v>
      </c>
      <c r="C152" s="72">
        <v>1378.4</v>
      </c>
      <c r="D152" s="75"/>
      <c r="E152" s="39" t="str">
        <f t="shared" si="6"/>
        <v>2009</v>
      </c>
      <c r="F152" s="67" t="str" cm="1">
        <f t="array" ref="F152">INDEX(B$2:B$277,COUNTA(B$2:B$277)+1-ROWS(B$2:B152))</f>
        <v>2009--7</v>
      </c>
      <c r="G152" s="67" cm="1">
        <f t="array" ref="G152">INDEX(C$2:C$277,COUNT(C$2:C$277)+1-ROWS(C$2:C152))</f>
        <v>1009.2</v>
      </c>
    </row>
    <row r="153" spans="1:7" ht="12.75" customHeight="1">
      <c r="A153" s="39" t="str">
        <f t="shared" si="5"/>
        <v>2007</v>
      </c>
      <c r="B153" s="70" t="s">
        <v>176</v>
      </c>
      <c r="C153" s="72">
        <v>1287.8</v>
      </c>
      <c r="D153" s="75"/>
      <c r="E153" s="39" t="str">
        <f t="shared" si="6"/>
        <v>2009</v>
      </c>
      <c r="F153" s="67" t="str" cm="1">
        <f t="array" ref="F153">INDEX(B$2:B$277,COUNTA(B$2:B$277)+1-ROWS(B$2:B153))</f>
        <v>2009--8</v>
      </c>
      <c r="G153" s="67" cm="1">
        <f t="array" ref="G153">INDEX(C$2:C$277,COUNT(C$2:C$277)+1-ROWS(C$2:C153))</f>
        <v>1105.8</v>
      </c>
    </row>
    <row r="154" spans="1:7" ht="12.75" customHeight="1">
      <c r="A154" s="39" t="str">
        <f t="shared" si="5"/>
        <v>2007</v>
      </c>
      <c r="B154" s="70" t="s">
        <v>177</v>
      </c>
      <c r="C154" s="72">
        <v>1258.8999999999999</v>
      </c>
      <c r="D154" s="75"/>
      <c r="E154" s="39" t="str">
        <f t="shared" si="6"/>
        <v>2009</v>
      </c>
      <c r="F154" s="67" t="str" cm="1">
        <f t="array" ref="F154">INDEX(B$2:B$277,COUNTA(B$2:B$277)+1-ROWS(B$2:B154))</f>
        <v>2009--9</v>
      </c>
      <c r="G154" s="67" cm="1">
        <f t="array" ref="G154">INDEX(C$2:C$277,COUNT(C$2:C$277)+1-ROWS(C$2:C154))</f>
        <v>1023.9</v>
      </c>
    </row>
    <row r="155" spans="1:7" ht="12.75" customHeight="1">
      <c r="A155" s="39" t="str">
        <f t="shared" si="5"/>
        <v>2007</v>
      </c>
      <c r="B155" s="70" t="s">
        <v>178</v>
      </c>
      <c r="C155" s="72">
        <v>1171</v>
      </c>
      <c r="D155" s="75"/>
      <c r="E155" s="39" t="str">
        <f t="shared" si="6"/>
        <v>2009</v>
      </c>
      <c r="F155" s="67" t="str" cm="1">
        <f t="array" ref="F155">INDEX(B$2:B$277,COUNTA(B$2:B$277)+1-ROWS(B$2:B155))</f>
        <v>2009-10</v>
      </c>
      <c r="G155" s="67" cm="1">
        <f t="array" ref="G155">INDEX(C$2:C$277,COUNT(C$2:C$277)+1-ROWS(C$2:C155))</f>
        <v>1100</v>
      </c>
    </row>
    <row r="156" spans="1:7" ht="12.75" customHeight="1">
      <c r="A156" s="39" t="str">
        <f t="shared" si="5"/>
        <v>2007</v>
      </c>
      <c r="B156" s="70" t="s">
        <v>179</v>
      </c>
      <c r="C156" s="72">
        <v>1190.5</v>
      </c>
      <c r="D156" s="75"/>
      <c r="E156" s="39" t="str">
        <f t="shared" si="6"/>
        <v>2009</v>
      </c>
      <c r="F156" s="67" t="str" cm="1">
        <f t="array" ref="F156">INDEX(B$2:B$277,COUNTA(B$2:B$277)+1-ROWS(B$2:B156))</f>
        <v>2009-11</v>
      </c>
      <c r="G156" s="67" cm="1">
        <f t="array" ref="G156">INDEX(C$2:C$277,COUNT(C$2:C$277)+1-ROWS(C$2:C156))</f>
        <v>1028.3</v>
      </c>
    </row>
    <row r="157" spans="1:7" ht="12.75" customHeight="1">
      <c r="A157" s="39" t="str">
        <f t="shared" si="5"/>
        <v>2007</v>
      </c>
      <c r="B157" s="70" t="s">
        <v>180</v>
      </c>
      <c r="C157" s="72">
        <v>1283</v>
      </c>
      <c r="D157" s="75"/>
      <c r="E157" s="39" t="str">
        <f t="shared" si="6"/>
        <v>2009</v>
      </c>
      <c r="F157" s="67" t="str" cm="1">
        <f t="array" ref="F157">INDEX(B$2:B$277,COUNTA(B$2:B$277)+1-ROWS(B$2:B157))</f>
        <v>2009-12</v>
      </c>
      <c r="G157" s="67" cm="1">
        <f t="array" ref="G157">INDEX(C$2:C$277,COUNT(C$2:C$277)+1-ROWS(C$2:C157))</f>
        <v>1030.2</v>
      </c>
    </row>
    <row r="158" spans="1:7" ht="12.75" customHeight="1">
      <c r="A158" s="39" t="str">
        <f t="shared" si="5"/>
        <v>2006</v>
      </c>
      <c r="B158" s="70" t="s">
        <v>181</v>
      </c>
      <c r="C158" s="72">
        <v>1287.5</v>
      </c>
      <c r="D158" s="75"/>
      <c r="E158" s="39" t="str">
        <f t="shared" si="6"/>
        <v>2010</v>
      </c>
      <c r="F158" s="67" t="str" cm="1">
        <f t="array" ref="F158">INDEX(B$2:B$277,COUNTA(B$2:B$277)+1-ROWS(B$2:B158))</f>
        <v>2010--1</v>
      </c>
      <c r="G158" s="67" cm="1">
        <f t="array" ref="G158">INDEX(C$2:C$277,COUNT(C$2:C$277)+1-ROWS(C$2:C158))</f>
        <v>1001.7</v>
      </c>
    </row>
    <row r="159" spans="1:7" ht="12.75" customHeight="1">
      <c r="A159" s="39" t="str">
        <f t="shared" si="5"/>
        <v>2006</v>
      </c>
      <c r="B159" s="70" t="s">
        <v>182</v>
      </c>
      <c r="C159" s="72">
        <v>1400.6</v>
      </c>
      <c r="D159" s="75"/>
      <c r="E159" s="39" t="str">
        <f t="shared" si="6"/>
        <v>2010</v>
      </c>
      <c r="F159" s="67" t="str" cm="1">
        <f t="array" ref="F159">INDEX(B$2:B$277,COUNTA(B$2:B$277)+1-ROWS(B$2:B159))</f>
        <v>2010--2</v>
      </c>
      <c r="G159" s="67" cm="1">
        <f t="array" ref="G159">INDEX(C$2:C$277,COUNT(C$2:C$277)+1-ROWS(C$2:C159))</f>
        <v>938.59999999999991</v>
      </c>
    </row>
    <row r="160" spans="1:7" ht="12.75" customHeight="1">
      <c r="A160" s="39" t="str">
        <f t="shared" si="5"/>
        <v>2006</v>
      </c>
      <c r="B160" s="70" t="s">
        <v>183</v>
      </c>
      <c r="C160" s="72">
        <v>1450.7</v>
      </c>
      <c r="D160" s="75"/>
      <c r="E160" s="39" t="str">
        <f t="shared" si="6"/>
        <v>2010</v>
      </c>
      <c r="F160" s="67" t="str" cm="1">
        <f t="array" ref="F160">INDEX(B$2:B$277,COUNTA(B$2:B$277)+1-ROWS(B$2:B160))</f>
        <v>2010--3</v>
      </c>
      <c r="G160" s="67" cm="1">
        <f t="array" ref="G160">INDEX(C$2:C$277,COUNT(C$2:C$277)+1-ROWS(C$2:C160))</f>
        <v>973</v>
      </c>
    </row>
    <row r="161" spans="1:7" ht="12.75" customHeight="1">
      <c r="A161" s="39" t="str">
        <f t="shared" si="5"/>
        <v>2006</v>
      </c>
      <c r="B161" s="70" t="s">
        <v>184</v>
      </c>
      <c r="C161" s="72">
        <v>1406.4</v>
      </c>
      <c r="D161" s="75"/>
      <c r="E161" s="39" t="str">
        <f t="shared" si="6"/>
        <v>2010</v>
      </c>
      <c r="F161" s="67" t="str" cm="1">
        <f t="array" ref="F161">INDEX(B$2:B$277,COUNTA(B$2:B$277)+1-ROWS(B$2:B161))</f>
        <v>2010--4</v>
      </c>
      <c r="G161" s="67" cm="1">
        <f t="array" ref="G161">INDEX(C$2:C$277,COUNT(C$2:C$277)+1-ROWS(C$2:C161))</f>
        <v>1080.3</v>
      </c>
    </row>
    <row r="162" spans="1:7" ht="12.75" customHeight="1">
      <c r="A162" s="39" t="str">
        <f t="shared" si="5"/>
        <v>2006</v>
      </c>
      <c r="B162" s="70" t="s">
        <v>185</v>
      </c>
      <c r="C162" s="72">
        <v>1465.8</v>
      </c>
      <c r="D162" s="75"/>
      <c r="E162" s="39" t="str">
        <f t="shared" si="6"/>
        <v>2010</v>
      </c>
      <c r="F162" s="67" t="str" cm="1">
        <f t="array" ref="F162">INDEX(B$2:B$277,COUNTA(B$2:B$277)+1-ROWS(B$2:B162))</f>
        <v>2010--5</v>
      </c>
      <c r="G162" s="67" cm="1">
        <f t="array" ref="G162">INDEX(C$2:C$277,COUNT(C$2:C$277)+1-ROWS(C$2:C162))</f>
        <v>1214.3</v>
      </c>
    </row>
    <row r="163" spans="1:7" ht="12.75" customHeight="1">
      <c r="A163" s="39" t="str">
        <f t="shared" si="5"/>
        <v>2006</v>
      </c>
      <c r="B163" s="70" t="s">
        <v>186</v>
      </c>
      <c r="C163" s="72">
        <v>1344.1999999999998</v>
      </c>
      <c r="D163" s="75"/>
      <c r="E163" s="39" t="str">
        <f t="shared" si="6"/>
        <v>2010</v>
      </c>
      <c r="F163" s="67" t="str" cm="1">
        <f t="array" ref="F163">INDEX(B$2:B$277,COUNTA(B$2:B$277)+1-ROWS(B$2:B163))</f>
        <v>2010--6</v>
      </c>
      <c r="G163" s="67" cm="1">
        <f t="array" ref="G163">INDEX(C$2:C$277,COUNT(C$2:C$277)+1-ROWS(C$2:C163))</f>
        <v>1250.5</v>
      </c>
    </row>
    <row r="164" spans="1:7" ht="12.75" customHeight="1">
      <c r="A164" s="39" t="str">
        <f t="shared" si="5"/>
        <v>2006</v>
      </c>
      <c r="B164" s="70" t="s">
        <v>187</v>
      </c>
      <c r="C164" s="72">
        <v>1343.8</v>
      </c>
      <c r="D164" s="75"/>
      <c r="E164" s="39" t="str">
        <f t="shared" si="6"/>
        <v>2010</v>
      </c>
      <c r="F164" s="67" t="str" cm="1">
        <f t="array" ref="F164">INDEX(B$2:B$277,COUNTA(B$2:B$277)+1-ROWS(B$2:B164))</f>
        <v>2010--7</v>
      </c>
      <c r="G164" s="67" cm="1">
        <f t="array" ref="G164">INDEX(C$2:C$277,COUNT(C$2:C$277)+1-ROWS(C$2:C164))</f>
        <v>1318.7</v>
      </c>
    </row>
    <row r="165" spans="1:7" ht="12.75" customHeight="1">
      <c r="A165" s="39" t="str">
        <f t="shared" si="5"/>
        <v>2006</v>
      </c>
      <c r="B165" s="70" t="s">
        <v>188</v>
      </c>
      <c r="C165" s="72">
        <v>1340.1</v>
      </c>
      <c r="D165" s="75"/>
      <c r="E165" s="39" t="str">
        <f t="shared" si="6"/>
        <v>2010</v>
      </c>
      <c r="F165" s="67" t="str" cm="1">
        <f t="array" ref="F165">INDEX(B$2:B$277,COUNTA(B$2:B$277)+1-ROWS(B$2:B165))</f>
        <v>2010--8</v>
      </c>
      <c r="G165" s="67" cm="1">
        <f t="array" ref="G165">INDEX(C$2:C$277,COUNT(C$2:C$277)+1-ROWS(C$2:C165))</f>
        <v>1374.7</v>
      </c>
    </row>
    <row r="166" spans="1:7" ht="12.75" customHeight="1">
      <c r="A166" s="39" t="str">
        <f t="shared" si="5"/>
        <v>2006</v>
      </c>
      <c r="B166" s="70" t="s">
        <v>189</v>
      </c>
      <c r="C166" s="72">
        <v>1292.9000000000001</v>
      </c>
      <c r="D166" s="75"/>
      <c r="E166" s="39" t="str">
        <f t="shared" si="6"/>
        <v>2010</v>
      </c>
      <c r="F166" s="67" t="str" cm="1">
        <f t="array" ref="F166">INDEX(B$2:B$277,COUNTA(B$2:B$277)+1-ROWS(B$2:B166))</f>
        <v>2010--9</v>
      </c>
      <c r="G166" s="67" cm="1">
        <f t="array" ref="G166">INDEX(C$2:C$277,COUNT(C$2:C$277)+1-ROWS(C$2:C166))</f>
        <v>1286.2999999999997</v>
      </c>
    </row>
    <row r="167" spans="1:7" ht="12.75" customHeight="1">
      <c r="A167" s="39" t="str">
        <f t="shared" si="5"/>
        <v>2006</v>
      </c>
      <c r="B167" s="70" t="s">
        <v>190</v>
      </c>
      <c r="C167" s="72">
        <v>1232</v>
      </c>
      <c r="D167" s="75"/>
      <c r="E167" s="39" t="str">
        <f t="shared" si="6"/>
        <v>2010</v>
      </c>
      <c r="F167" s="67" t="str" cm="1">
        <f t="array" ref="F167">INDEX(B$2:B$277,COUNTA(B$2:B$277)+1-ROWS(B$2:B167))</f>
        <v>2010-10</v>
      </c>
      <c r="G167" s="67" cm="1">
        <f t="array" ref="G167">INDEX(C$2:C$277,COUNT(C$2:C$277)+1-ROWS(C$2:C167))</f>
        <v>1296</v>
      </c>
    </row>
    <row r="168" spans="1:7" ht="12.75" customHeight="1">
      <c r="A168" s="39" t="str">
        <f t="shared" si="5"/>
        <v>2006</v>
      </c>
      <c r="B168" s="70" t="s">
        <v>191</v>
      </c>
      <c r="C168" s="72">
        <v>996.30000000000007</v>
      </c>
      <c r="D168" s="75"/>
      <c r="E168" s="39" t="str">
        <f t="shared" si="6"/>
        <v>2010</v>
      </c>
      <c r="F168" s="67" t="str" cm="1">
        <f t="array" ref="F168">INDEX(B$2:B$277,COUNTA(B$2:B$277)+1-ROWS(B$2:B168))</f>
        <v>2010-11</v>
      </c>
      <c r="G168" s="67" cm="1">
        <f t="array" ref="G168">INDEX(C$2:C$277,COUNT(C$2:C$277)+1-ROWS(C$2:C168))</f>
        <v>1225.2</v>
      </c>
    </row>
    <row r="169" spans="1:7" ht="12.75" customHeight="1">
      <c r="A169" s="39" t="str">
        <f t="shared" si="5"/>
        <v>2006</v>
      </c>
      <c r="B169" s="70" t="s">
        <v>192</v>
      </c>
      <c r="C169" s="72">
        <v>1199.8</v>
      </c>
      <c r="D169" s="75"/>
      <c r="E169" s="39" t="str">
        <f t="shared" si="6"/>
        <v>2010</v>
      </c>
      <c r="F169" s="67" t="str" cm="1">
        <f t="array" ref="F169">INDEX(B$2:B$277,COUNTA(B$2:B$277)+1-ROWS(B$2:B169))</f>
        <v>2010-12</v>
      </c>
      <c r="G169" s="67" cm="1">
        <f t="array" ref="G169">INDEX(C$2:C$277,COUNT(C$2:C$277)+1-ROWS(C$2:C169))</f>
        <v>1136</v>
      </c>
    </row>
    <row r="170" spans="1:7" ht="12.75" customHeight="1">
      <c r="A170" s="39" t="str">
        <f t="shared" si="5"/>
        <v>2005</v>
      </c>
      <c r="B170" s="70" t="s">
        <v>193</v>
      </c>
      <c r="C170" s="72">
        <v>1167</v>
      </c>
      <c r="D170" s="75"/>
      <c r="E170" s="39" t="str">
        <f t="shared" si="6"/>
        <v>2011</v>
      </c>
      <c r="F170" s="67" t="str" cm="1">
        <f t="array" ref="F170">INDEX(B$2:B$277,COUNTA(B$2:B$277)+1-ROWS(B$2:B170))</f>
        <v>2011--1</v>
      </c>
      <c r="G170" s="67" cm="1">
        <f t="array" ref="G170">INDEX(C$2:C$277,COUNT(C$2:C$277)+1-ROWS(C$2:C170))</f>
        <v>1135.4000000000001</v>
      </c>
    </row>
    <row r="171" spans="1:7" ht="12.75" customHeight="1">
      <c r="A171" s="39" t="str">
        <f t="shared" si="5"/>
        <v>2005</v>
      </c>
      <c r="B171" s="70" t="s">
        <v>194</v>
      </c>
      <c r="C171" s="72">
        <v>1251.5</v>
      </c>
      <c r="D171" s="75"/>
      <c r="E171" s="39" t="str">
        <f t="shared" si="6"/>
        <v>2011</v>
      </c>
      <c r="F171" s="67" t="str" cm="1">
        <f t="array" ref="F171">INDEX(B$2:B$277,COUNTA(B$2:B$277)+1-ROWS(B$2:B171))</f>
        <v>2011--2</v>
      </c>
      <c r="G171" s="67" cm="1">
        <f t="array" ref="G171">INDEX(C$2:C$277,COUNT(C$2:C$277)+1-ROWS(C$2:C171))</f>
        <v>1013.3</v>
      </c>
    </row>
    <row r="172" spans="1:7" ht="12.75" customHeight="1">
      <c r="A172" s="39" t="str">
        <f t="shared" si="5"/>
        <v>2005</v>
      </c>
      <c r="B172" s="70" t="s">
        <v>195</v>
      </c>
      <c r="C172" s="72">
        <v>1308.6000000000001</v>
      </c>
      <c r="D172" s="75"/>
      <c r="E172" s="39" t="str">
        <f t="shared" si="6"/>
        <v>2011</v>
      </c>
      <c r="F172" s="67" t="str" cm="1">
        <f t="array" ref="F172">INDEX(B$2:B$277,COUNTA(B$2:B$277)+1-ROWS(B$2:B172))</f>
        <v>2011--3</v>
      </c>
      <c r="G172" s="67" cm="1">
        <f t="array" ref="G172">INDEX(C$2:C$277,COUNT(C$2:C$277)+1-ROWS(C$2:C172))</f>
        <v>1013</v>
      </c>
    </row>
    <row r="173" spans="1:7" ht="12.75" customHeight="1">
      <c r="A173" s="39" t="str">
        <f t="shared" si="5"/>
        <v>2005</v>
      </c>
      <c r="B173" s="70" t="s">
        <v>196</v>
      </c>
      <c r="C173" s="72">
        <v>1273.9000000000001</v>
      </c>
      <c r="D173" s="75"/>
      <c r="E173" s="39" t="str">
        <f t="shared" si="6"/>
        <v>2011</v>
      </c>
      <c r="F173" s="67" t="str" cm="1">
        <f t="array" ref="F173">INDEX(B$2:B$277,COUNTA(B$2:B$277)+1-ROWS(B$2:B173))</f>
        <v>2011--4</v>
      </c>
      <c r="G173" s="67" cm="1">
        <f t="array" ref="G173">INDEX(C$2:C$277,COUNT(C$2:C$277)+1-ROWS(C$2:C173))</f>
        <v>1148.4000000000001</v>
      </c>
    </row>
    <row r="174" spans="1:7" ht="12.75" customHeight="1">
      <c r="A174" s="39" t="str">
        <f t="shared" si="5"/>
        <v>2005</v>
      </c>
      <c r="B174" s="70" t="s">
        <v>197</v>
      </c>
      <c r="C174" s="72">
        <v>1266.9000000000001</v>
      </c>
      <c r="D174" s="75"/>
      <c r="E174" s="39" t="str">
        <f t="shared" si="6"/>
        <v>2011</v>
      </c>
      <c r="F174" s="67" t="str" cm="1">
        <f t="array" ref="F174">INDEX(B$2:B$277,COUNTA(B$2:B$277)+1-ROWS(B$2:B174))</f>
        <v>2011--5</v>
      </c>
      <c r="G174" s="67" cm="1">
        <f t="array" ref="G174">INDEX(C$2:C$277,COUNT(C$2:C$277)+1-ROWS(C$2:C174))</f>
        <v>1229.7</v>
      </c>
    </row>
    <row r="175" spans="1:7" ht="12.75" customHeight="1">
      <c r="A175" s="39" t="str">
        <f t="shared" si="5"/>
        <v>2005</v>
      </c>
      <c r="B175" s="70" t="s">
        <v>198</v>
      </c>
      <c r="C175" s="72">
        <v>1221.5999999999999</v>
      </c>
      <c r="D175" s="75"/>
      <c r="E175" s="39" t="str">
        <f t="shared" si="6"/>
        <v>2011</v>
      </c>
      <c r="F175" s="67" t="str" cm="1">
        <f t="array" ref="F175">INDEX(B$2:B$277,COUNTA(B$2:B$277)+1-ROWS(B$2:B175))</f>
        <v>2011--6</v>
      </c>
      <c r="G175" s="67" cm="1">
        <f t="array" ref="G175">INDEX(C$2:C$277,COUNT(C$2:C$277)+1-ROWS(C$2:C175))</f>
        <v>1195</v>
      </c>
    </row>
    <row r="176" spans="1:7" ht="12.75" customHeight="1">
      <c r="A176" s="39" t="str">
        <f t="shared" si="5"/>
        <v>2005</v>
      </c>
      <c r="B176" s="70" t="s">
        <v>199</v>
      </c>
      <c r="C176" s="72">
        <v>1210.8000000000002</v>
      </c>
      <c r="D176" s="75"/>
      <c r="E176" s="39" t="str">
        <f t="shared" si="6"/>
        <v>2011</v>
      </c>
      <c r="F176" s="67" t="str" cm="1">
        <f t="array" ref="F176">INDEX(B$2:B$277,COUNTA(B$2:B$277)+1-ROWS(B$2:B176))</f>
        <v>2011--7</v>
      </c>
      <c r="G176" s="67" cm="1">
        <f t="array" ref="G176">INDEX(C$2:C$277,COUNT(C$2:C$277)+1-ROWS(C$2:C176))</f>
        <v>1261.2</v>
      </c>
    </row>
    <row r="177" spans="1:7" ht="12.75" customHeight="1">
      <c r="A177" s="39" t="str">
        <f t="shared" si="5"/>
        <v>2005</v>
      </c>
      <c r="B177" s="70" t="s">
        <v>200</v>
      </c>
      <c r="C177" s="72">
        <v>1175.3000000000002</v>
      </c>
      <c r="D177" s="75"/>
      <c r="E177" s="39" t="str">
        <f t="shared" si="6"/>
        <v>2011</v>
      </c>
      <c r="F177" s="67" t="str" cm="1">
        <f t="array" ref="F177">INDEX(B$2:B$277,COUNTA(B$2:B$277)+1-ROWS(B$2:B177))</f>
        <v>2011--8</v>
      </c>
      <c r="G177" s="67" cm="1">
        <f t="array" ref="G177">INDEX(C$2:C$277,COUNT(C$2:C$277)+1-ROWS(C$2:C177))</f>
        <v>1259.1999999999998</v>
      </c>
    </row>
    <row r="178" spans="1:7" ht="12.75" customHeight="1">
      <c r="A178" s="39" t="str">
        <f t="shared" si="5"/>
        <v>2005</v>
      </c>
      <c r="B178" s="70" t="s">
        <v>201</v>
      </c>
      <c r="C178" s="72">
        <v>1175.4000000000001</v>
      </c>
      <c r="D178" s="75"/>
      <c r="E178" s="39" t="str">
        <f t="shared" si="6"/>
        <v>2011</v>
      </c>
      <c r="F178" s="67" t="str" cm="1">
        <f t="array" ref="F178">INDEX(B$2:B$277,COUNTA(B$2:B$277)+1-ROWS(B$2:B178))</f>
        <v>2011--9</v>
      </c>
      <c r="G178" s="67" cm="1">
        <f t="array" ref="G178">INDEX(C$2:C$277,COUNT(C$2:C$277)+1-ROWS(C$2:C178))</f>
        <v>1232.8</v>
      </c>
    </row>
    <row r="179" spans="1:7" ht="12.75" customHeight="1">
      <c r="A179" s="39" t="str">
        <f t="shared" si="5"/>
        <v>2005</v>
      </c>
      <c r="B179" s="70" t="s">
        <v>202</v>
      </c>
      <c r="C179" s="72">
        <v>991.1</v>
      </c>
      <c r="D179" s="75"/>
      <c r="E179" s="39" t="str">
        <f t="shared" si="6"/>
        <v>2011</v>
      </c>
      <c r="F179" s="67" t="str" cm="1">
        <f t="array" ref="F179">INDEX(B$2:B$277,COUNTA(B$2:B$277)+1-ROWS(B$2:B179))</f>
        <v>2011-10</v>
      </c>
      <c r="G179" s="67" cm="1">
        <f t="array" ref="G179">INDEX(C$2:C$277,COUNT(C$2:C$277)+1-ROWS(C$2:C179))</f>
        <v>1200.0999999999999</v>
      </c>
    </row>
    <row r="180" spans="1:7" ht="12.75" customHeight="1">
      <c r="A180" s="39" t="str">
        <f t="shared" si="5"/>
        <v>2005</v>
      </c>
      <c r="B180" s="70" t="s">
        <v>203</v>
      </c>
      <c r="C180" s="72">
        <v>1052.3</v>
      </c>
      <c r="D180" s="75"/>
      <c r="E180" s="39" t="str">
        <f t="shared" si="6"/>
        <v>2011</v>
      </c>
      <c r="F180" s="67" t="str" cm="1">
        <f t="array" ref="F180">INDEX(B$2:B$277,COUNTA(B$2:B$277)+1-ROWS(B$2:B180))</f>
        <v>2011-11</v>
      </c>
      <c r="G180" s="67" cm="1">
        <f t="array" ref="G180">INDEX(C$2:C$277,COUNT(C$2:C$277)+1-ROWS(C$2:C180))</f>
        <v>1153.9000000000001</v>
      </c>
    </row>
    <row r="181" spans="1:7" ht="12.75" customHeight="1">
      <c r="A181" s="39" t="str">
        <f t="shared" si="5"/>
        <v>2005</v>
      </c>
      <c r="B181" s="70" t="s">
        <v>204</v>
      </c>
      <c r="C181" s="72">
        <v>1099.8</v>
      </c>
      <c r="D181" s="75"/>
      <c r="E181" s="39" t="str">
        <f t="shared" si="6"/>
        <v>2011</v>
      </c>
      <c r="F181" s="67" t="str" cm="1">
        <f t="array" ref="F181">INDEX(B$2:B$277,COUNTA(B$2:B$277)+1-ROWS(B$2:B181))</f>
        <v>2011-12</v>
      </c>
      <c r="G181" s="67" cm="1">
        <f t="array" ref="G181">INDEX(C$2:C$277,COUNT(C$2:C$277)+1-ROWS(C$2:C181))</f>
        <v>1159.4000000000001</v>
      </c>
    </row>
    <row r="182" spans="1:7" ht="12.75" customHeight="1">
      <c r="A182" s="39" t="str">
        <f t="shared" si="5"/>
        <v>2004</v>
      </c>
      <c r="B182" s="70" t="s">
        <v>205</v>
      </c>
      <c r="C182" s="72">
        <v>1103.0999999999999</v>
      </c>
      <c r="D182" s="75"/>
      <c r="E182" s="39" t="str">
        <f t="shared" si="6"/>
        <v>2012</v>
      </c>
      <c r="F182" s="67" t="str" cm="1">
        <f t="array" ref="F182">INDEX(B$2:B$277,COUNTA(B$2:B$277)+1-ROWS(B$2:B182))</f>
        <v>2012-1</v>
      </c>
      <c r="G182" s="67" cm="1">
        <f t="array" ref="G182">INDEX(C$2:C$277,COUNT(C$2:C$277)+1-ROWS(C$2:C182))</f>
        <v>1155.0999999999999</v>
      </c>
    </row>
    <row r="183" spans="1:7" ht="12.75" customHeight="1">
      <c r="A183" s="39" t="str">
        <f t="shared" si="5"/>
        <v>2004</v>
      </c>
      <c r="B183" s="70" t="s">
        <v>206</v>
      </c>
      <c r="C183" s="72">
        <v>1213.0999999999999</v>
      </c>
      <c r="D183" s="75"/>
      <c r="E183" s="39" t="str">
        <f t="shared" si="6"/>
        <v>2012</v>
      </c>
      <c r="F183" s="67" t="str" cm="1">
        <f t="array" ref="F183">INDEX(B$2:B$277,COUNTA(B$2:B$277)+1-ROWS(B$2:B183))</f>
        <v>2012-2</v>
      </c>
      <c r="G183" s="67" cm="1">
        <f t="array" ref="G183">INDEX(C$2:C$277,COUNT(C$2:C$277)+1-ROWS(C$2:C183))</f>
        <v>914.30000000000007</v>
      </c>
    </row>
    <row r="184" spans="1:7" ht="12.75" customHeight="1">
      <c r="A184" s="39" t="str">
        <f t="shared" si="5"/>
        <v>2004</v>
      </c>
      <c r="B184" s="70" t="s">
        <v>207</v>
      </c>
      <c r="C184" s="72">
        <v>1200.6999999999998</v>
      </c>
      <c r="D184" s="75"/>
      <c r="E184" s="39" t="str">
        <f t="shared" si="6"/>
        <v>2012</v>
      </c>
      <c r="F184" s="67" t="str" cm="1">
        <f t="array" ref="F184">INDEX(B$2:B$277,COUNTA(B$2:B$277)+1-ROWS(B$2:B184))</f>
        <v>2012-3</v>
      </c>
      <c r="G184" s="67" cm="1">
        <f t="array" ref="G184">INDEX(C$2:C$277,COUNT(C$2:C$277)+1-ROWS(C$2:C184))</f>
        <v>1112.0999999999999</v>
      </c>
    </row>
    <row r="185" spans="1:7" ht="12.75" customHeight="1">
      <c r="A185" s="39" t="str">
        <f t="shared" si="5"/>
        <v>2004</v>
      </c>
      <c r="B185" s="70" t="s">
        <v>208</v>
      </c>
      <c r="C185" s="72">
        <v>1087.0999999999999</v>
      </c>
      <c r="D185" s="75"/>
      <c r="E185" s="39" t="str">
        <f t="shared" si="6"/>
        <v>2012</v>
      </c>
      <c r="F185" s="67" t="str" cm="1">
        <f t="array" ref="F185">INDEX(B$2:B$277,COUNTA(B$2:B$277)+1-ROWS(B$2:B185))</f>
        <v>2012-4</v>
      </c>
      <c r="G185" s="67" cm="1">
        <f t="array" ref="G185">INDEX(C$2:C$277,COUNT(C$2:C$277)+1-ROWS(C$2:C185))</f>
        <v>1169.2</v>
      </c>
    </row>
    <row r="186" spans="1:7" ht="12.75" customHeight="1">
      <c r="A186" s="39" t="str">
        <f t="shared" si="5"/>
        <v>2004</v>
      </c>
      <c r="B186" s="70" t="s">
        <v>209</v>
      </c>
      <c r="C186" s="72">
        <v>1148.3</v>
      </c>
      <c r="D186" s="75"/>
      <c r="E186" s="39" t="str">
        <f t="shared" si="6"/>
        <v>2012</v>
      </c>
      <c r="F186" s="67" t="str" cm="1">
        <f t="array" ref="F186">INDEX(B$2:B$277,COUNTA(B$2:B$277)+1-ROWS(B$2:B186))</f>
        <v>2012-5</v>
      </c>
      <c r="G186" s="67" cm="1">
        <f t="array" ref="G186">INDEX(C$2:C$277,COUNT(C$2:C$277)+1-ROWS(C$2:C186))</f>
        <v>1229.3</v>
      </c>
    </row>
    <row r="187" spans="1:7" ht="12.75" customHeight="1">
      <c r="A187" s="39" t="str">
        <f t="shared" si="5"/>
        <v>2004</v>
      </c>
      <c r="B187" s="70" t="s">
        <v>210</v>
      </c>
      <c r="C187" s="72">
        <v>1206</v>
      </c>
      <c r="D187" s="75"/>
      <c r="E187" s="39" t="str">
        <f t="shared" si="6"/>
        <v>2012</v>
      </c>
      <c r="F187" s="67" t="str" cm="1">
        <f t="array" ref="F187">INDEX(B$2:B$277,COUNTA(B$2:B$277)+1-ROWS(B$2:B187))</f>
        <v>2012-6</v>
      </c>
      <c r="G187" s="67" cm="1">
        <f t="array" ref="G187">INDEX(C$2:C$277,COUNT(C$2:C$277)+1-ROWS(C$2:C187))</f>
        <v>1252.0999999999999</v>
      </c>
    </row>
    <row r="188" spans="1:7" ht="12.75" customHeight="1">
      <c r="A188" s="39" t="str">
        <f t="shared" si="5"/>
        <v>2004</v>
      </c>
      <c r="B188" s="70" t="s">
        <v>211</v>
      </c>
      <c r="C188" s="72">
        <v>1106.1000000000001</v>
      </c>
      <c r="D188" s="75"/>
      <c r="E188" s="39" t="str">
        <f t="shared" si="6"/>
        <v>2012</v>
      </c>
      <c r="F188" s="67" t="str" cm="1">
        <f t="array" ref="F188">INDEX(B$2:B$277,COUNTA(B$2:B$277)+1-ROWS(B$2:B188))</f>
        <v>2012-7</v>
      </c>
      <c r="G188" s="67" cm="1">
        <f t="array" ref="G188">INDEX(C$2:C$277,COUNT(C$2:C$277)+1-ROWS(C$2:C188))</f>
        <v>1249</v>
      </c>
    </row>
    <row r="189" spans="1:7" ht="12.75" customHeight="1">
      <c r="A189" s="39" t="str">
        <f t="shared" si="5"/>
        <v>2004</v>
      </c>
      <c r="B189" s="70" t="s">
        <v>212</v>
      </c>
      <c r="C189" s="72">
        <v>1128.8</v>
      </c>
      <c r="D189" s="75"/>
      <c r="E189" s="39" t="str">
        <f t="shared" si="6"/>
        <v>2012</v>
      </c>
      <c r="F189" s="67" t="str" cm="1">
        <f t="array" ref="F189">INDEX(B$2:B$277,COUNTA(B$2:B$277)+1-ROWS(B$2:B189))</f>
        <v>2012-8</v>
      </c>
      <c r="G189" s="67" cm="1">
        <f t="array" ref="G189">INDEX(C$2:C$277,COUNT(C$2:C$277)+1-ROWS(C$2:C189))</f>
        <v>1250.0999999999999</v>
      </c>
    </row>
    <row r="190" spans="1:7" ht="12.75" customHeight="1">
      <c r="A190" s="39" t="str">
        <f t="shared" si="5"/>
        <v>2004</v>
      </c>
      <c r="B190" s="70" t="s">
        <v>213</v>
      </c>
      <c r="C190" s="72">
        <v>1057.8000000000002</v>
      </c>
      <c r="D190" s="75"/>
      <c r="E190" s="39" t="str">
        <f t="shared" si="6"/>
        <v>2012</v>
      </c>
      <c r="F190" s="67" t="str" cm="1">
        <f t="array" ref="F190">INDEX(B$2:B$277,COUNTA(B$2:B$277)+1-ROWS(B$2:B190))</f>
        <v>2012-9</v>
      </c>
      <c r="G190" s="67" cm="1">
        <f t="array" ref="G190">INDEX(C$2:C$277,COUNT(C$2:C$277)+1-ROWS(C$2:C190))</f>
        <v>1256.9000000000001</v>
      </c>
    </row>
    <row r="191" spans="1:7" ht="12.75" customHeight="1">
      <c r="A191" s="39" t="str">
        <f t="shared" si="5"/>
        <v>2004</v>
      </c>
      <c r="B191" s="70" t="s">
        <v>214</v>
      </c>
      <c r="C191" s="72">
        <v>1059.9000000000001</v>
      </c>
      <c r="D191" s="75"/>
      <c r="E191" s="39" t="str">
        <f t="shared" si="6"/>
        <v>2012</v>
      </c>
      <c r="F191" s="67" t="str" cm="1">
        <f t="array" ref="F191">INDEX(B$2:B$277,COUNTA(B$2:B$277)+1-ROWS(B$2:B191))</f>
        <v>2012-10</v>
      </c>
      <c r="G191" s="67" cm="1">
        <f t="array" ref="G191">INDEX(C$2:C$277,COUNT(C$2:C$277)+1-ROWS(C$2:C191))</f>
        <v>1248.7</v>
      </c>
    </row>
    <row r="192" spans="1:7" ht="12.75" customHeight="1">
      <c r="A192" s="39" t="str">
        <f t="shared" si="5"/>
        <v>2004</v>
      </c>
      <c r="B192" s="70" t="s">
        <v>215</v>
      </c>
      <c r="C192" s="72">
        <v>797.2</v>
      </c>
      <c r="D192" s="75"/>
      <c r="E192" s="39" t="str">
        <f t="shared" si="6"/>
        <v>2012</v>
      </c>
      <c r="F192" s="67" t="str" cm="1">
        <f t="array" ref="F192">INDEX(B$2:B$277,COUNTA(B$2:B$277)+1-ROWS(B$2:B192))</f>
        <v>2012-11</v>
      </c>
      <c r="G192" s="67" cm="1">
        <f t="array" ref="G192">INDEX(C$2:C$277,COUNT(C$2:C$277)+1-ROWS(C$2:C192))</f>
        <v>1138.5</v>
      </c>
    </row>
    <row r="193" spans="1:7" ht="12.75" customHeight="1">
      <c r="A193" s="39" t="str">
        <f t="shared" si="5"/>
        <v>2004</v>
      </c>
      <c r="B193" s="70" t="s">
        <v>216</v>
      </c>
      <c r="C193" s="72">
        <v>993.09999999999991</v>
      </c>
      <c r="D193" s="75"/>
      <c r="E193" s="39" t="str">
        <f t="shared" si="6"/>
        <v>2012</v>
      </c>
      <c r="F193" s="67" t="str" cm="1">
        <f t="array" ref="F193">INDEX(B$2:B$277,COUNTA(B$2:B$277)+1-ROWS(B$2:B193))</f>
        <v>2012-12</v>
      </c>
      <c r="G193" s="67" cm="1">
        <f t="array" ref="G193">INDEX(C$2:C$277,COUNT(C$2:C$277)+1-ROWS(C$2:C193))</f>
        <v>1148.4000000000001</v>
      </c>
    </row>
    <row r="194" spans="1:7" ht="12.75" customHeight="1">
      <c r="A194" s="39" t="str">
        <f t="shared" si="5"/>
        <v>2003</v>
      </c>
      <c r="B194" s="70" t="s">
        <v>217</v>
      </c>
      <c r="C194" s="72">
        <v>968.7</v>
      </c>
      <c r="D194" s="75"/>
      <c r="E194" s="39" t="str">
        <f t="shared" si="6"/>
        <v>2013</v>
      </c>
      <c r="F194" s="67" t="str" cm="1">
        <f t="array" ref="F194">INDEX(B$2:B$277,COUNTA(B$2:B$277)+1-ROWS(B$2:B194))</f>
        <v>2013-1</v>
      </c>
      <c r="G194" s="67" cm="1">
        <f t="array" ref="G194">INDEX(C$2:C$277,COUNT(C$2:C$277)+1-ROWS(C$2:C194))</f>
        <v>1205.1999999999998</v>
      </c>
    </row>
    <row r="195" spans="1:7" ht="12.75" customHeight="1">
      <c r="A195" s="39" t="str">
        <f t="shared" ref="A195:A258" si="7">LEFT(B195,4)</f>
        <v>2003</v>
      </c>
      <c r="B195" s="70" t="s">
        <v>218</v>
      </c>
      <c r="C195" s="72">
        <v>1052.7</v>
      </c>
      <c r="D195" s="75"/>
      <c r="E195" s="39" t="str">
        <f t="shared" ref="E195:E258" si="8">LEFT(F195,4)</f>
        <v>2013</v>
      </c>
      <c r="F195" s="67" t="str" cm="1">
        <f t="array" ref="F195">INDEX(B$2:B$277,COUNTA(B$2:B$277)+1-ROWS(B$2:B195))</f>
        <v>2013-2</v>
      </c>
      <c r="G195" s="67" cm="1">
        <f t="array" ref="G195">INDEX(C$2:C$277,COUNT(C$2:C$277)+1-ROWS(C$2:C195))</f>
        <v>1145.9000000000001</v>
      </c>
    </row>
    <row r="196" spans="1:7" ht="12.75" customHeight="1">
      <c r="A196" s="39" t="str">
        <f t="shared" si="7"/>
        <v>2003</v>
      </c>
      <c r="B196" s="70" t="s">
        <v>219</v>
      </c>
      <c r="C196" s="72">
        <v>1107.9000000000001</v>
      </c>
      <c r="D196" s="75"/>
      <c r="E196" s="39" t="str">
        <f t="shared" si="8"/>
        <v>2013</v>
      </c>
      <c r="F196" s="67" t="str" cm="1">
        <f t="array" ref="F196">INDEX(B$2:B$277,COUNTA(B$2:B$277)+1-ROWS(B$2:B196))</f>
        <v>2013-3</v>
      </c>
      <c r="G196" s="67" cm="1">
        <f t="array" ref="G196">INDEX(C$2:C$277,COUNT(C$2:C$277)+1-ROWS(C$2:C196))</f>
        <v>989.90000000000009</v>
      </c>
    </row>
    <row r="197" spans="1:7" ht="12.75" customHeight="1">
      <c r="A197" s="39" t="str">
        <f t="shared" si="7"/>
        <v>2003</v>
      </c>
      <c r="B197" s="70" t="s">
        <v>220</v>
      </c>
      <c r="C197" s="72">
        <v>1002.6</v>
      </c>
      <c r="D197" s="75"/>
      <c r="E197" s="39" t="str">
        <f t="shared" si="8"/>
        <v>2013</v>
      </c>
      <c r="F197" s="67" t="str" cm="1">
        <f t="array" ref="F197">INDEX(B$2:B$277,COUNTA(B$2:B$277)+1-ROWS(B$2:B197))</f>
        <v>2013-4</v>
      </c>
      <c r="G197" s="67" cm="1">
        <f t="array" ref="G197">INDEX(C$2:C$277,COUNT(C$2:C$277)+1-ROWS(C$2:C197))</f>
        <v>1159.9000000000001</v>
      </c>
    </row>
    <row r="198" spans="1:7" ht="12.75" customHeight="1">
      <c r="A198" s="39" t="str">
        <f t="shared" si="7"/>
        <v>2003</v>
      </c>
      <c r="B198" s="70" t="s">
        <v>221</v>
      </c>
      <c r="C198" s="72">
        <v>1041.5999999999999</v>
      </c>
      <c r="D198" s="75"/>
      <c r="E198" s="39" t="str">
        <f t="shared" si="8"/>
        <v>2013</v>
      </c>
      <c r="F198" s="67" t="str" cm="1">
        <f t="array" ref="F198">INDEX(B$2:B$277,COUNTA(B$2:B$277)+1-ROWS(B$2:B198))</f>
        <v>2013-5</v>
      </c>
      <c r="G198" s="67" cm="1">
        <f t="array" ref="G198">INDEX(C$2:C$277,COUNT(C$2:C$277)+1-ROWS(C$2:C198))</f>
        <v>1220.4000000000001</v>
      </c>
    </row>
    <row r="199" spans="1:7" ht="12.75" customHeight="1">
      <c r="A199" s="39" t="str">
        <f t="shared" si="7"/>
        <v>2003</v>
      </c>
      <c r="B199" s="70" t="s">
        <v>222</v>
      </c>
      <c r="C199" s="72">
        <v>1046.5</v>
      </c>
      <c r="D199" s="75"/>
      <c r="E199" s="39" t="str">
        <f t="shared" si="8"/>
        <v>2013</v>
      </c>
      <c r="F199" s="67" t="str" cm="1">
        <f t="array" ref="F199">INDEX(B$2:B$277,COUNTA(B$2:B$277)+1-ROWS(B$2:B199))</f>
        <v>2013-6</v>
      </c>
      <c r="G199" s="67" cm="1">
        <f t="array" ref="G199">INDEX(C$2:C$277,COUNT(C$2:C$277)+1-ROWS(C$2:C199))</f>
        <v>1212</v>
      </c>
    </row>
    <row r="200" spans="1:7" ht="12.75" customHeight="1">
      <c r="A200" s="39" t="str">
        <f t="shared" si="7"/>
        <v>2003</v>
      </c>
      <c r="B200" s="70" t="s">
        <v>223</v>
      </c>
      <c r="C200" s="72">
        <v>950.3</v>
      </c>
      <c r="D200" s="75"/>
      <c r="E200" s="39" t="str">
        <f t="shared" si="8"/>
        <v>2013</v>
      </c>
      <c r="F200" s="67" t="str" cm="1">
        <f t="array" ref="F200">INDEX(B$2:B$277,COUNTA(B$2:B$277)+1-ROWS(B$2:B200))</f>
        <v>2013-7</v>
      </c>
      <c r="G200" s="67" cm="1">
        <f t="array" ref="G200">INDEX(C$2:C$277,COUNT(C$2:C$277)+1-ROWS(C$2:C200))</f>
        <v>1277.8</v>
      </c>
    </row>
    <row r="201" spans="1:7" ht="12.75" customHeight="1">
      <c r="A201" s="39" t="str">
        <f t="shared" si="7"/>
        <v>2003</v>
      </c>
      <c r="B201" s="70" t="s">
        <v>224</v>
      </c>
      <c r="C201" s="72">
        <v>1040.3999999999999</v>
      </c>
      <c r="D201" s="75"/>
      <c r="E201" s="39" t="str">
        <f t="shared" si="8"/>
        <v>2013</v>
      </c>
      <c r="F201" s="67" t="str" cm="1">
        <f t="array" ref="F201">INDEX(B$2:B$277,COUNTA(B$2:B$277)+1-ROWS(B$2:B201))</f>
        <v>2013-8</v>
      </c>
      <c r="G201" s="67" cm="1">
        <f t="array" ref="G201">INDEX(C$2:C$277,COUNT(C$2:C$277)+1-ROWS(C$2:C201))</f>
        <v>1340</v>
      </c>
    </row>
    <row r="202" spans="1:7" ht="12.75" customHeight="1">
      <c r="A202" s="39" t="str">
        <f t="shared" si="7"/>
        <v>2003</v>
      </c>
      <c r="B202" s="70" t="s">
        <v>225</v>
      </c>
      <c r="C202" s="72">
        <v>989.80000000000007</v>
      </c>
      <c r="D202" s="75"/>
      <c r="E202" s="39" t="str">
        <f t="shared" si="8"/>
        <v>2013</v>
      </c>
      <c r="F202" s="67" t="str" cm="1">
        <f t="array" ref="F202">INDEX(B$2:B$277,COUNTA(B$2:B$277)+1-ROWS(B$2:B202))</f>
        <v>2013-9</v>
      </c>
      <c r="G202" s="67" cm="1">
        <f t="array" ref="G202">INDEX(C$2:C$277,COUNT(C$2:C$277)+1-ROWS(C$2:C202))</f>
        <v>1298.1000000000001</v>
      </c>
    </row>
    <row r="203" spans="1:7" ht="12.75" customHeight="1">
      <c r="A203" s="39" t="str">
        <f t="shared" si="7"/>
        <v>2003</v>
      </c>
      <c r="B203" s="70" t="s">
        <v>226</v>
      </c>
      <c r="C203" s="72">
        <v>920.09999999999991</v>
      </c>
      <c r="D203" s="75"/>
      <c r="E203" s="39" t="str">
        <f t="shared" si="8"/>
        <v>2013</v>
      </c>
      <c r="F203" s="67" t="str" cm="1">
        <f t="array" ref="F203">INDEX(B$2:B$277,COUNTA(B$2:B$277)+1-ROWS(B$2:B203))</f>
        <v>2013-10</v>
      </c>
      <c r="G203" s="67" cm="1">
        <f t="array" ref="G203">INDEX(C$2:C$277,COUNT(C$2:C$277)+1-ROWS(C$2:C203))</f>
        <v>1260.8000000000002</v>
      </c>
    </row>
    <row r="204" spans="1:7" ht="12.75" customHeight="1">
      <c r="A204" s="39" t="str">
        <f t="shared" si="7"/>
        <v>2003</v>
      </c>
      <c r="B204" s="70" t="s">
        <v>227</v>
      </c>
      <c r="C204" s="72">
        <v>863.7</v>
      </c>
      <c r="D204" s="75"/>
      <c r="E204" s="39" t="str">
        <f t="shared" si="8"/>
        <v>2013</v>
      </c>
      <c r="F204" s="67" t="str" cm="1">
        <f t="array" ref="F204">INDEX(B$2:B$277,COUNTA(B$2:B$277)+1-ROWS(B$2:B204))</f>
        <v>2013-11</v>
      </c>
      <c r="G204" s="67" cm="1">
        <f t="array" ref="G204">INDEX(C$2:C$277,COUNT(C$2:C$277)+1-ROWS(C$2:C204))</f>
        <v>1253.4000000000001</v>
      </c>
    </row>
    <row r="205" spans="1:7" ht="12.75" customHeight="1">
      <c r="A205" s="39" t="str">
        <f t="shared" si="7"/>
        <v>2003</v>
      </c>
      <c r="B205" s="70" t="s">
        <v>228</v>
      </c>
      <c r="C205" s="72">
        <v>852.9</v>
      </c>
      <c r="D205" s="75"/>
      <c r="E205" s="39" t="str">
        <f t="shared" si="8"/>
        <v>2013</v>
      </c>
      <c r="F205" s="67" t="str" cm="1">
        <f t="array" ref="F205">INDEX(B$2:B$277,COUNTA(B$2:B$277)+1-ROWS(B$2:B205))</f>
        <v>2013-12</v>
      </c>
      <c r="G205" s="67" cm="1">
        <f t="array" ref="G205">INDEX(C$2:C$277,COUNT(C$2:C$277)+1-ROWS(C$2:C205))</f>
        <v>1235.9000000000001</v>
      </c>
    </row>
    <row r="206" spans="1:7" ht="12.75" customHeight="1">
      <c r="A206" s="39" t="str">
        <f t="shared" si="7"/>
        <v>2002</v>
      </c>
      <c r="B206" s="70" t="s">
        <v>229</v>
      </c>
      <c r="C206" s="72">
        <v>880.6</v>
      </c>
      <c r="D206" s="75"/>
      <c r="E206" s="39" t="str">
        <f t="shared" si="8"/>
        <v>2014</v>
      </c>
      <c r="F206" s="67" t="str" cm="1">
        <f t="array" ref="F206">INDEX(B$2:B$277,COUNTA(B$2:B$277)+1-ROWS(B$2:B206))</f>
        <v>2014-1</v>
      </c>
      <c r="G206" s="67" cm="1">
        <f t="array" ref="G206">INDEX(C$2:C$277,COUNT(C$2:C$277)+1-ROWS(C$2:C206))</f>
        <v>1214.4000000000001</v>
      </c>
    </row>
    <row r="207" spans="1:7" ht="12.75" customHeight="1">
      <c r="A207" s="39" t="str">
        <f t="shared" si="7"/>
        <v>2002</v>
      </c>
      <c r="B207" s="70" t="s">
        <v>230</v>
      </c>
      <c r="C207" s="72">
        <v>876.19999999999993</v>
      </c>
      <c r="D207" s="75"/>
      <c r="E207" s="39" t="str">
        <f t="shared" si="8"/>
        <v>2014</v>
      </c>
      <c r="F207" s="67" t="str" cm="1">
        <f t="array" ref="F207">INDEX(B$2:B$277,COUNTA(B$2:B$277)+1-ROWS(B$2:B207))</f>
        <v>2014-2</v>
      </c>
      <c r="G207" s="67" cm="1">
        <f t="array" ref="G207">INDEX(C$2:C$277,COUNT(C$2:C$277)+1-ROWS(C$2:C207))</f>
        <v>1076.9000000000001</v>
      </c>
    </row>
    <row r="208" spans="1:7" ht="12.75" customHeight="1">
      <c r="A208" s="39" t="str">
        <f t="shared" si="7"/>
        <v>2002</v>
      </c>
      <c r="B208" s="70" t="s">
        <v>231</v>
      </c>
      <c r="C208" s="72">
        <v>864.90000000000009</v>
      </c>
      <c r="D208" s="75"/>
      <c r="E208" s="39" t="str">
        <f t="shared" si="8"/>
        <v>2014</v>
      </c>
      <c r="F208" s="67" t="str" cm="1">
        <f t="array" ref="F208">INDEX(B$2:B$277,COUNTA(B$2:B$277)+1-ROWS(B$2:B208))</f>
        <v>2014-3</v>
      </c>
      <c r="G208" s="67" cm="1">
        <f t="array" ref="G208">INDEX(C$2:C$277,COUNT(C$2:C$277)+1-ROWS(C$2:C208))</f>
        <v>1152.5</v>
      </c>
    </row>
    <row r="209" spans="1:7" ht="12.75" customHeight="1">
      <c r="A209" s="39" t="str">
        <f t="shared" si="7"/>
        <v>2002</v>
      </c>
      <c r="B209" s="70" t="s">
        <v>232</v>
      </c>
      <c r="C209" s="72">
        <v>929.3</v>
      </c>
      <c r="D209" s="75"/>
      <c r="E209" s="39" t="str">
        <f t="shared" si="8"/>
        <v>2014</v>
      </c>
      <c r="F209" s="67" t="str" cm="1">
        <f t="array" ref="F209">INDEX(B$2:B$277,COUNTA(B$2:B$277)+1-ROWS(B$2:B209))</f>
        <v>2014-4</v>
      </c>
      <c r="G209" s="67" cm="1">
        <f t="array" ref="G209">INDEX(C$2:C$277,COUNT(C$2:C$277)+1-ROWS(C$2:C209))</f>
        <v>1275.6999999999998</v>
      </c>
    </row>
    <row r="210" spans="1:7" ht="12.75" customHeight="1">
      <c r="A210" s="39" t="str">
        <f t="shared" si="7"/>
        <v>2002</v>
      </c>
      <c r="B210" s="70" t="s">
        <v>233</v>
      </c>
      <c r="C210" s="72">
        <v>1079.3</v>
      </c>
      <c r="D210" s="75"/>
      <c r="E210" s="39" t="str">
        <f t="shared" si="8"/>
        <v>2014</v>
      </c>
      <c r="F210" s="67" t="str" cm="1">
        <f t="array" ref="F210">INDEX(B$2:B$277,COUNTA(B$2:B$277)+1-ROWS(B$2:B210))</f>
        <v>2014-5</v>
      </c>
      <c r="G210" s="67" cm="1">
        <f t="array" ref="G210">INDEX(C$2:C$277,COUNT(C$2:C$277)+1-ROWS(C$2:C210))</f>
        <v>1288.6999999999998</v>
      </c>
    </row>
    <row r="211" spans="1:7" ht="12.75" customHeight="1">
      <c r="A211" s="39" t="str">
        <f t="shared" si="7"/>
        <v>2002</v>
      </c>
      <c r="B211" s="70" t="s">
        <v>234</v>
      </c>
      <c r="C211" s="72">
        <v>1015.6999999999999</v>
      </c>
      <c r="D211" s="75"/>
      <c r="E211" s="39" t="str">
        <f t="shared" si="8"/>
        <v>2014</v>
      </c>
      <c r="F211" s="67" t="str" cm="1">
        <f t="array" ref="F211">INDEX(B$2:B$277,COUNTA(B$2:B$277)+1-ROWS(B$2:B211))</f>
        <v>2014-6</v>
      </c>
      <c r="G211" s="67" cm="1">
        <f t="array" ref="G211">INDEX(C$2:C$277,COUNT(C$2:C$277)+1-ROWS(C$2:C211))</f>
        <v>1346.9</v>
      </c>
    </row>
    <row r="212" spans="1:7" ht="12.75" customHeight="1">
      <c r="A212" s="39" t="str">
        <f t="shared" si="7"/>
        <v>2002</v>
      </c>
      <c r="B212" s="70" t="s">
        <v>235</v>
      </c>
      <c r="C212" s="72">
        <v>1034.8</v>
      </c>
      <c r="D212" s="75"/>
      <c r="E212" s="39" t="str">
        <f t="shared" si="8"/>
        <v>2014</v>
      </c>
      <c r="F212" s="67" t="str" cm="1">
        <f t="array" ref="F212">INDEX(B$2:B$277,COUNTA(B$2:B$277)+1-ROWS(B$2:B212))</f>
        <v>2014-7</v>
      </c>
      <c r="G212" s="67" cm="1">
        <f t="array" ref="G212">INDEX(C$2:C$277,COUNT(C$2:C$277)+1-ROWS(C$2:C212))</f>
        <v>1300.4000000000001</v>
      </c>
    </row>
    <row r="213" spans="1:7" ht="12.75" customHeight="1">
      <c r="A213" s="39" t="str">
        <f t="shared" si="7"/>
        <v>2002</v>
      </c>
      <c r="B213" s="70" t="s">
        <v>236</v>
      </c>
      <c r="C213" s="72">
        <v>1079</v>
      </c>
      <c r="D213" s="75"/>
      <c r="E213" s="39" t="str">
        <f t="shared" si="8"/>
        <v>2014</v>
      </c>
      <c r="F213" s="67" t="str" cm="1">
        <f t="array" ref="F213">INDEX(B$2:B$277,COUNTA(B$2:B$277)+1-ROWS(B$2:B213))</f>
        <v>2014-8</v>
      </c>
      <c r="G213" s="67" cm="1">
        <f t="array" ref="G213">INDEX(C$2:C$277,COUNT(C$2:C$277)+1-ROWS(C$2:C213))</f>
        <v>1331</v>
      </c>
    </row>
    <row r="214" spans="1:7" ht="12.75" customHeight="1">
      <c r="A214" s="39" t="str">
        <f t="shared" si="7"/>
        <v>2002</v>
      </c>
      <c r="B214" s="70" t="s">
        <v>237</v>
      </c>
      <c r="C214" s="72">
        <v>1033.0999999999999</v>
      </c>
      <c r="D214" s="75"/>
      <c r="E214" s="39" t="str">
        <f t="shared" si="8"/>
        <v>2014</v>
      </c>
      <c r="F214" s="67" t="str" cm="1">
        <f t="array" ref="F214">INDEX(B$2:B$277,COUNTA(B$2:B$277)+1-ROWS(B$2:B214))</f>
        <v>2014-9</v>
      </c>
      <c r="G214" s="67" cm="1">
        <f t="array" ref="G214">INDEX(C$2:C$277,COUNT(C$2:C$277)+1-ROWS(C$2:C214))</f>
        <v>1404.8000000000002</v>
      </c>
    </row>
    <row r="215" spans="1:7" ht="12.75" customHeight="1">
      <c r="A215" s="39" t="str">
        <f t="shared" si="7"/>
        <v>2002</v>
      </c>
      <c r="B215" s="70" t="s">
        <v>238</v>
      </c>
      <c r="C215" s="72">
        <v>1014.7</v>
      </c>
      <c r="D215" s="75"/>
      <c r="E215" s="39" t="str">
        <f t="shared" si="8"/>
        <v>2014</v>
      </c>
      <c r="F215" s="67" t="str" cm="1">
        <f t="array" ref="F215">INDEX(B$2:B$277,COUNTA(B$2:B$277)+1-ROWS(B$2:B215))</f>
        <v>2014-10</v>
      </c>
      <c r="G215" s="67" cm="1">
        <f t="array" ref="G215">INDEX(C$2:C$277,COUNT(C$2:C$277)+1-ROWS(C$2:C215))</f>
        <v>1298.5999999999999</v>
      </c>
    </row>
    <row r="216" spans="1:7" ht="12.75" customHeight="1">
      <c r="A216" s="39" t="str">
        <f t="shared" si="7"/>
        <v>2002</v>
      </c>
      <c r="B216" s="70" t="s">
        <v>239</v>
      </c>
      <c r="C216" s="72">
        <v>990.80000000000007</v>
      </c>
      <c r="D216" s="75"/>
      <c r="E216" s="39" t="str">
        <f t="shared" si="8"/>
        <v>2014</v>
      </c>
      <c r="F216" s="67" t="str" cm="1">
        <f t="array" ref="F216">INDEX(B$2:B$277,COUNTA(B$2:B$277)+1-ROWS(B$2:B216))</f>
        <v>2014-11</v>
      </c>
      <c r="G216" s="67" cm="1">
        <f t="array" ref="G216">INDEX(C$2:C$277,COUNT(C$2:C$277)+1-ROWS(C$2:C216))</f>
        <v>1245</v>
      </c>
    </row>
    <row r="217" spans="1:7" ht="12.75" customHeight="1">
      <c r="A217" s="39" t="str">
        <f t="shared" si="7"/>
        <v>2002</v>
      </c>
      <c r="B217" s="70" t="s">
        <v>240</v>
      </c>
      <c r="C217" s="72">
        <v>907.3</v>
      </c>
      <c r="D217" s="75"/>
      <c r="E217" s="39" t="str">
        <f t="shared" si="8"/>
        <v>2014</v>
      </c>
      <c r="F217" s="67" t="str" cm="1">
        <f t="array" ref="F217">INDEX(B$2:B$277,COUNTA(B$2:B$277)+1-ROWS(B$2:B217))</f>
        <v>2014-12</v>
      </c>
      <c r="G217" s="67" cm="1">
        <f t="array" ref="G217">INDEX(C$2:C$277,COUNT(C$2:C$277)+1-ROWS(C$2:C217))</f>
        <v>1225.8</v>
      </c>
    </row>
    <row r="218" spans="1:7" ht="12.75" customHeight="1">
      <c r="A218" s="39" t="str">
        <f t="shared" si="7"/>
        <v>2001</v>
      </c>
      <c r="B218" s="70" t="s">
        <v>241</v>
      </c>
      <c r="C218" s="72">
        <v>922.3</v>
      </c>
      <c r="D218" s="75"/>
      <c r="E218" s="39" t="str">
        <f t="shared" si="8"/>
        <v>2015</v>
      </c>
      <c r="F218" s="67" t="str" cm="1">
        <f t="array" ref="F218">INDEX(B$2:B$277,COUNTA(B$2:B$277)+1-ROWS(B$2:B218))</f>
        <v>2015-1</v>
      </c>
      <c r="G218" s="67" cm="1">
        <f t="array" ref="G218">INDEX(C$2:C$277,COUNT(C$2:C$277)+1-ROWS(C$2:C218))</f>
        <v>959</v>
      </c>
    </row>
    <row r="219" spans="1:7" ht="12.75" customHeight="1">
      <c r="A219" s="39" t="str">
        <f t="shared" si="7"/>
        <v>2001</v>
      </c>
      <c r="B219" s="70" t="s">
        <v>242</v>
      </c>
      <c r="C219" s="72">
        <v>999.90000000000009</v>
      </c>
      <c r="D219" s="75"/>
      <c r="E219" s="39" t="str">
        <f t="shared" si="8"/>
        <v>2015</v>
      </c>
      <c r="F219" s="67" t="str" cm="1">
        <f t="array" ref="F219">INDEX(B$2:B$277,COUNTA(B$2:B$277)+1-ROWS(B$2:B219))</f>
        <v>2015-2</v>
      </c>
      <c r="G219" s="67" cm="1">
        <f t="array" ref="G219">INDEX(C$2:C$277,COUNT(C$2:C$277)+1-ROWS(C$2:C219))</f>
        <v>915.7</v>
      </c>
    </row>
    <row r="220" spans="1:7" ht="12.75" customHeight="1">
      <c r="A220" s="39" t="str">
        <f t="shared" si="7"/>
        <v>2001</v>
      </c>
      <c r="B220" s="70" t="s">
        <v>243</v>
      </c>
      <c r="C220" s="72">
        <v>1106</v>
      </c>
      <c r="D220" s="75"/>
      <c r="E220" s="39" t="str">
        <f t="shared" si="8"/>
        <v>2015</v>
      </c>
      <c r="F220" s="67" t="str" cm="1">
        <f t="array" ref="F220">INDEX(B$2:B$277,COUNTA(B$2:B$277)+1-ROWS(B$2:B220))</f>
        <v>2015-3</v>
      </c>
      <c r="G220" s="67" cm="1">
        <f t="array" ref="G220">INDEX(C$2:C$277,COUNT(C$2:C$277)+1-ROWS(C$2:C220))</f>
        <v>1421.8</v>
      </c>
    </row>
    <row r="221" spans="1:7" ht="12.75" customHeight="1">
      <c r="A221" s="39" t="str">
        <f t="shared" si="7"/>
        <v>2001</v>
      </c>
      <c r="B221" s="70" t="s">
        <v>244</v>
      </c>
      <c r="C221" s="72">
        <v>1011.2</v>
      </c>
      <c r="D221" s="75"/>
      <c r="E221" s="39" t="str">
        <f t="shared" si="8"/>
        <v>2015</v>
      </c>
      <c r="F221" s="67" t="str" cm="1">
        <f t="array" ref="F221">INDEX(B$2:B$277,COUNTA(B$2:B$277)+1-ROWS(B$2:B221))</f>
        <v>2015-4</v>
      </c>
      <c r="G221" s="67" cm="1">
        <f t="array" ref="G221">INDEX(C$2:C$277,COUNT(C$2:C$277)+1-ROWS(C$2:C221))</f>
        <v>1277.8</v>
      </c>
    </row>
    <row r="222" spans="1:7">
      <c r="A222" s="39" t="str">
        <f t="shared" si="7"/>
        <v>2001</v>
      </c>
      <c r="B222" s="70" t="s">
        <v>245</v>
      </c>
      <c r="C222" s="72">
        <v>1056.8</v>
      </c>
      <c r="D222" s="75"/>
      <c r="E222" s="39" t="str">
        <f t="shared" si="8"/>
        <v>2015</v>
      </c>
      <c r="F222" s="67" t="str" cm="1">
        <f t="array" ref="F222">INDEX(B$2:B$277,COUNTA(B$2:B$277)+1-ROWS(B$2:B222))</f>
        <v>2015-5</v>
      </c>
      <c r="G222" s="67" cm="1">
        <f t="array" ref="G222">INDEX(C$2:C$277,COUNT(C$2:C$277)+1-ROWS(C$2:C222))</f>
        <v>1330.1</v>
      </c>
    </row>
    <row r="223" spans="1:7">
      <c r="A223" s="39" t="str">
        <f t="shared" si="7"/>
        <v>2001</v>
      </c>
      <c r="B223" s="70" t="s">
        <v>246</v>
      </c>
      <c r="C223" s="72">
        <v>994.9</v>
      </c>
      <c r="D223" s="75"/>
      <c r="E223" s="39" t="str">
        <f t="shared" si="8"/>
        <v>2015</v>
      </c>
      <c r="F223" s="67" t="str" cm="1">
        <f t="array" ref="F223">INDEX(B$2:B$277,COUNTA(B$2:B$277)+1-ROWS(B$2:B223))</f>
        <v>2015-6</v>
      </c>
      <c r="G223" s="67" cm="1">
        <f t="array" ref="G223">INDEX(C$2:C$277,COUNT(C$2:C$277)+1-ROWS(C$2:C223))</f>
        <v>1305.4000000000001</v>
      </c>
    </row>
    <row r="224" spans="1:7">
      <c r="A224" s="39" t="str">
        <f t="shared" si="7"/>
        <v>2001</v>
      </c>
      <c r="B224" s="70" t="s">
        <v>247</v>
      </c>
      <c r="C224" s="72">
        <v>926.5</v>
      </c>
      <c r="D224" s="75"/>
      <c r="E224" s="39" t="str">
        <f t="shared" si="8"/>
        <v>2015</v>
      </c>
      <c r="F224" s="67" t="str" cm="1">
        <f t="array" ref="F224">INDEX(B$2:B$277,COUNTA(B$2:B$277)+1-ROWS(B$2:B224))</f>
        <v>2015-7</v>
      </c>
      <c r="G224" s="67" cm="1">
        <f t="array" ref="G224">INDEX(C$2:C$277,COUNT(C$2:C$277)+1-ROWS(C$2:C224))</f>
        <v>1389.4</v>
      </c>
    </row>
    <row r="225" spans="1:7">
      <c r="A225" s="39" t="str">
        <f t="shared" si="7"/>
        <v>2001</v>
      </c>
      <c r="B225" s="70" t="s">
        <v>248</v>
      </c>
      <c r="C225" s="72">
        <v>1019.5</v>
      </c>
      <c r="D225" s="75"/>
      <c r="E225" s="39" t="str">
        <f t="shared" si="8"/>
        <v>2015</v>
      </c>
      <c r="F225" s="67" t="str" cm="1">
        <f t="array" ref="F225">INDEX(B$2:B$277,COUNTA(B$2:B$277)+1-ROWS(B$2:B225))</f>
        <v>2015-8</v>
      </c>
      <c r="G225" s="67" cm="1">
        <f t="array" ref="G225">INDEX(C$2:C$277,COUNT(C$2:C$277)+1-ROWS(C$2:C225))</f>
        <v>1490.3000000000002</v>
      </c>
    </row>
    <row r="226" spans="1:7">
      <c r="A226" s="39" t="str">
        <f t="shared" si="7"/>
        <v>2001</v>
      </c>
      <c r="B226" s="70" t="s">
        <v>249</v>
      </c>
      <c r="C226" s="72">
        <v>955.5</v>
      </c>
      <c r="D226" s="75"/>
      <c r="E226" s="39" t="str">
        <f t="shared" si="8"/>
        <v>2015</v>
      </c>
      <c r="F226" s="67" t="str" cm="1">
        <f t="array" ref="F226">INDEX(B$2:B$277,COUNTA(B$2:B$277)+1-ROWS(B$2:B226))</f>
        <v>2015-9</v>
      </c>
      <c r="G226" s="67" cm="1">
        <f t="array" ref="G226">INDEX(C$2:C$277,COUNT(C$2:C$277)+1-ROWS(C$2:C226))</f>
        <v>1386</v>
      </c>
    </row>
    <row r="227" spans="1:7">
      <c r="A227" s="39" t="str">
        <f t="shared" si="7"/>
        <v>2001</v>
      </c>
      <c r="B227" s="70" t="s">
        <v>250</v>
      </c>
      <c r="C227" s="72">
        <v>923.8</v>
      </c>
      <c r="D227" s="75"/>
      <c r="E227" s="39" t="str">
        <f t="shared" si="8"/>
        <v>2015</v>
      </c>
      <c r="F227" s="67" t="str" cm="1">
        <f t="array" ref="F227">INDEX(B$2:B$277,COUNTA(B$2:B$277)+1-ROWS(B$2:B227))</f>
        <v>2015-10</v>
      </c>
      <c r="G227" s="67" cm="1">
        <f t="array" ref="G227">INDEX(C$2:C$277,COUNT(C$2:C$277)+1-ROWS(C$2:C227))</f>
        <v>1324.6</v>
      </c>
    </row>
    <row r="228" spans="1:7">
      <c r="A228" s="39" t="str">
        <f t="shared" si="7"/>
        <v>2001</v>
      </c>
      <c r="B228" s="70" t="s">
        <v>251</v>
      </c>
      <c r="C228" s="72">
        <v>852.7</v>
      </c>
      <c r="D228" s="75"/>
      <c r="E228" s="39" t="str">
        <f t="shared" si="8"/>
        <v>2015</v>
      </c>
      <c r="F228" s="67" t="str" cm="1">
        <f t="array" ref="F228">INDEX(B$2:B$277,COUNTA(B$2:B$277)+1-ROWS(B$2:B228))</f>
        <v>2015-11</v>
      </c>
      <c r="G228" s="67" cm="1">
        <f t="array" ref="G228">INDEX(C$2:C$277,COUNT(C$2:C$277)+1-ROWS(C$2:C228))</f>
        <v>1329.6</v>
      </c>
    </row>
    <row r="229" spans="1:7">
      <c r="A229" s="39" t="str">
        <f t="shared" si="7"/>
        <v>2001</v>
      </c>
      <c r="B229" s="70" t="s">
        <v>252</v>
      </c>
      <c r="C229" s="72">
        <v>873.1</v>
      </c>
      <c r="D229" s="75"/>
      <c r="E229" s="39" t="str">
        <f t="shared" si="8"/>
        <v>2015</v>
      </c>
      <c r="F229" s="67" t="str" cm="1">
        <f t="array" ref="F229">INDEX(B$2:B$277,COUNTA(B$2:B$277)+1-ROWS(B$2:B229))</f>
        <v>2015-12</v>
      </c>
      <c r="G229" s="67" cm="1">
        <f t="array" ref="G229">INDEX(C$2:C$277,COUNT(C$2:C$277)+1-ROWS(C$2:C229))</f>
        <v>1222.5999999999999</v>
      </c>
    </row>
    <row r="230" spans="1:7">
      <c r="A230" s="39" t="str">
        <f t="shared" si="7"/>
        <v>2000</v>
      </c>
      <c r="B230" s="70" t="s">
        <v>253</v>
      </c>
      <c r="C230" s="72">
        <v>738.5</v>
      </c>
      <c r="D230" s="75"/>
      <c r="E230" s="39" t="str">
        <f t="shared" si="8"/>
        <v>2016</v>
      </c>
      <c r="F230" s="67" t="str" cm="1">
        <f t="array" ref="F230">INDEX(B$2:B$277,COUNTA(B$2:B$277)+1-ROWS(B$2:B230))</f>
        <v>2016-1</v>
      </c>
      <c r="G230" s="67" cm="1">
        <f t="array" ref="G230">INDEX(C$2:C$277,COUNT(C$2:C$277)+1-ROWS(C$2:C230))</f>
        <v>1240.5</v>
      </c>
    </row>
    <row r="231" spans="1:7">
      <c r="A231" s="39" t="str">
        <f t="shared" si="7"/>
        <v>2000</v>
      </c>
      <c r="B231" s="70" t="s">
        <v>254</v>
      </c>
      <c r="C231" s="72">
        <v>825</v>
      </c>
      <c r="D231" s="75"/>
      <c r="E231" s="39" t="str">
        <f t="shared" si="8"/>
        <v>2016</v>
      </c>
      <c r="F231" s="67" t="str" cm="1">
        <f t="array" ref="F231">INDEX(B$2:B$277,COUNTA(B$2:B$277)+1-ROWS(B$2:B231))</f>
        <v>2016-2</v>
      </c>
      <c r="G231" s="67" cm="1">
        <f t="array" ref="G231">INDEX(C$2:C$277,COUNT(C$2:C$277)+1-ROWS(C$2:C231))</f>
        <v>1275.0999999999999</v>
      </c>
    </row>
    <row r="232" spans="1:7">
      <c r="A232" s="39" t="str">
        <f t="shared" si="7"/>
        <v>2000</v>
      </c>
      <c r="B232" s="70" t="s">
        <v>255</v>
      </c>
      <c r="C232" s="72">
        <v>914.40000000000009</v>
      </c>
      <c r="D232" s="75"/>
      <c r="E232" s="39" t="str">
        <f t="shared" si="8"/>
        <v>2016</v>
      </c>
      <c r="F232" s="67" t="str" cm="1">
        <f t="array" ref="F232">INDEX(B$2:B$277,COUNTA(B$2:B$277)+1-ROWS(B$2:B232))</f>
        <v>2016-3</v>
      </c>
      <c r="G232" s="67" cm="1">
        <f t="array" ref="G232">INDEX(C$2:C$277,COUNT(C$2:C$277)+1-ROWS(C$2:C232))</f>
        <v>1077.7</v>
      </c>
    </row>
    <row r="233" spans="1:7">
      <c r="A233" s="39" t="str">
        <f t="shared" si="7"/>
        <v>2000</v>
      </c>
      <c r="B233" s="70" t="s">
        <v>256</v>
      </c>
      <c r="C233" s="72">
        <v>809.7</v>
      </c>
      <c r="D233" s="75"/>
      <c r="E233" s="39" t="str">
        <f t="shared" si="8"/>
        <v>2016</v>
      </c>
      <c r="F233" s="67" t="str" cm="1">
        <f t="array" ref="F233">INDEX(B$2:B$277,COUNTA(B$2:B$277)+1-ROWS(B$2:B233))</f>
        <v>2016-4</v>
      </c>
      <c r="G233" s="67" cm="1">
        <f t="array" ref="G233">INDEX(C$2:C$277,COUNT(C$2:C$277)+1-ROWS(C$2:C233))</f>
        <v>1135</v>
      </c>
    </row>
    <row r="234" spans="1:7">
      <c r="A234" s="39" t="str">
        <f t="shared" si="7"/>
        <v>2000</v>
      </c>
      <c r="B234" s="70" t="s">
        <v>257</v>
      </c>
      <c r="C234" s="72">
        <v>898.8</v>
      </c>
      <c r="D234" s="75"/>
      <c r="E234" s="39" t="str">
        <f t="shared" si="8"/>
        <v>2016</v>
      </c>
      <c r="F234" s="67" t="str" cm="1">
        <f t="array" ref="F234">INDEX(B$2:B$277,COUNTA(B$2:B$277)+1-ROWS(B$2:B234))</f>
        <v>2016-5</v>
      </c>
      <c r="G234" s="67" cm="1">
        <f t="array" ref="G234">INDEX(C$2:C$277,COUNT(C$2:C$277)+1-ROWS(C$2:C234))</f>
        <v>1410.9</v>
      </c>
    </row>
    <row r="235" spans="1:7">
      <c r="A235" s="39" t="str">
        <f t="shared" si="7"/>
        <v>2000</v>
      </c>
      <c r="B235" s="70" t="s">
        <v>258</v>
      </c>
      <c r="C235" s="72">
        <v>850.80000000000007</v>
      </c>
      <c r="D235" s="75"/>
      <c r="E235" s="39" t="str">
        <f t="shared" si="8"/>
        <v>2016</v>
      </c>
      <c r="F235" s="67" t="str" cm="1">
        <f t="array" ref="F235">INDEX(B$2:B$277,COUNTA(B$2:B$277)+1-ROWS(B$2:B235))</f>
        <v>2016-6</v>
      </c>
      <c r="G235" s="67" cm="1">
        <f t="array" ref="G235">INDEX(C$2:C$277,COUNT(C$2:C$277)+1-ROWS(C$2:C235))</f>
        <v>1279.4000000000001</v>
      </c>
    </row>
    <row r="236" spans="1:7">
      <c r="A236" s="39" t="str">
        <f t="shared" si="7"/>
        <v>2000</v>
      </c>
      <c r="B236" s="70" t="s">
        <v>259</v>
      </c>
      <c r="C236" s="72">
        <v>777.5</v>
      </c>
      <c r="D236" s="75"/>
      <c r="E236" s="39" t="str">
        <f t="shared" si="8"/>
        <v>2016</v>
      </c>
      <c r="F236" s="67" t="str" cm="1">
        <f t="array" ref="F236">INDEX(B$2:B$277,COUNTA(B$2:B$277)+1-ROWS(B$2:B236))</f>
        <v>2016-7</v>
      </c>
      <c r="G236" s="67" cm="1">
        <f t="array" ref="G236">INDEX(C$2:C$277,COUNT(C$2:C$277)+1-ROWS(C$2:C236))</f>
        <v>1325</v>
      </c>
    </row>
    <row r="237" spans="1:7">
      <c r="A237" s="39" t="str">
        <f t="shared" si="7"/>
        <v>2000</v>
      </c>
      <c r="B237" s="70" t="s">
        <v>260</v>
      </c>
      <c r="C237" s="72">
        <v>814.89999999999986</v>
      </c>
      <c r="D237" s="75"/>
      <c r="E237" s="39" t="str">
        <f t="shared" si="8"/>
        <v>2016</v>
      </c>
      <c r="F237" s="67" t="str" cm="1">
        <f t="array" ref="F237">INDEX(B$2:B$277,COUNTA(B$2:B$277)+1-ROWS(B$2:B237))</f>
        <v>2016-8</v>
      </c>
      <c r="G237" s="67" cm="1">
        <f t="array" ref="G237">INDEX(C$2:C$277,COUNT(C$2:C$277)+1-ROWS(C$2:C237))</f>
        <v>1439.9</v>
      </c>
    </row>
    <row r="238" spans="1:7">
      <c r="A238" s="39" t="str">
        <f t="shared" si="7"/>
        <v>2000</v>
      </c>
      <c r="B238" s="70" t="s">
        <v>261</v>
      </c>
      <c r="C238" s="72">
        <v>773.40000000000009</v>
      </c>
      <c r="D238" s="75"/>
      <c r="E238" s="39" t="str">
        <f t="shared" si="8"/>
        <v>2016</v>
      </c>
      <c r="F238" s="67" t="str" cm="1">
        <f t="array" ref="F238">INDEX(B$2:B$277,COUNTA(B$2:B$277)+1-ROWS(B$2:B238))</f>
        <v>2016-9</v>
      </c>
      <c r="G238" s="67" cm="1">
        <f t="array" ref="G238">INDEX(C$2:C$277,COUNT(C$2:C$277)+1-ROWS(C$2:C238))</f>
        <v>1294.5</v>
      </c>
    </row>
    <row r="239" spans="1:7">
      <c r="A239" s="39" t="str">
        <f t="shared" si="7"/>
        <v>2000</v>
      </c>
      <c r="B239" s="70" t="s">
        <v>262</v>
      </c>
      <c r="C239" s="72">
        <v>708.1</v>
      </c>
      <c r="D239" s="75"/>
      <c r="E239" s="39" t="str">
        <f t="shared" si="8"/>
        <v>2016</v>
      </c>
      <c r="F239" s="67" t="str" cm="1">
        <f t="array" ref="F239">INDEX(B$2:B$277,COUNTA(B$2:B$277)+1-ROWS(B$2:B239))</f>
        <v>2016-10</v>
      </c>
      <c r="G239" s="67" cm="1">
        <f t="array" ref="G239">INDEX(C$2:C$277,COUNT(C$2:C$277)+1-ROWS(C$2:C239))</f>
        <v>1396.4</v>
      </c>
    </row>
    <row r="240" spans="1:7">
      <c r="A240" s="39" t="str">
        <f t="shared" si="7"/>
        <v>2000</v>
      </c>
      <c r="B240" s="70" t="s">
        <v>263</v>
      </c>
      <c r="C240" s="72">
        <v>672.30000000000007</v>
      </c>
      <c r="D240" s="75"/>
      <c r="E240" s="39" t="str">
        <f t="shared" si="8"/>
        <v>2016</v>
      </c>
      <c r="F240" s="67" t="str" cm="1">
        <f t="array" ref="F240">INDEX(B$2:B$277,COUNTA(B$2:B$277)+1-ROWS(B$2:B240))</f>
        <v>2016-11</v>
      </c>
      <c r="G240" s="67" cm="1">
        <f t="array" ref="G240">INDEX(C$2:C$277,COUNT(C$2:C$277)+1-ROWS(C$2:C240))</f>
        <v>1412</v>
      </c>
    </row>
    <row r="241" spans="1:7">
      <c r="A241" s="39" t="str">
        <f t="shared" si="7"/>
        <v>2000</v>
      </c>
      <c r="B241" s="70" t="s">
        <v>264</v>
      </c>
      <c r="C241" s="72">
        <v>697.5</v>
      </c>
      <c r="D241" s="75"/>
      <c r="E241" s="39" t="str">
        <f t="shared" si="8"/>
        <v>2016</v>
      </c>
      <c r="F241" s="67" t="str" cm="1">
        <f t="array" ref="F241">INDEX(B$2:B$277,COUNTA(B$2:B$277)+1-ROWS(B$2:B241))</f>
        <v>2016-12</v>
      </c>
      <c r="G241" s="67" cm="1">
        <f t="array" ref="G241">INDEX(C$2:C$277,COUNT(C$2:C$277)+1-ROWS(C$2:C241))</f>
        <v>1345.5</v>
      </c>
    </row>
    <row r="242" spans="1:7">
      <c r="A242" s="39" t="str">
        <f t="shared" si="7"/>
        <v>1999</v>
      </c>
      <c r="B242" s="70" t="s">
        <v>265</v>
      </c>
      <c r="C242" s="72">
        <v>699.5</v>
      </c>
      <c r="D242" s="75"/>
      <c r="E242" s="39" t="str">
        <f t="shared" si="8"/>
        <v>2017</v>
      </c>
      <c r="F242" s="67" t="str" cm="1">
        <f t="array" ref="F242">INDEX(B$2:B$277,COUNTA(B$2:B$277)+1-ROWS(B$2:B242))</f>
        <v>2017-1</v>
      </c>
      <c r="G242" s="67" cm="1">
        <f t="array" ref="G242">INDEX(C$2:C$277,COUNT(C$2:C$277)+1-ROWS(C$2:C242))</f>
        <v>1409.3</v>
      </c>
    </row>
    <row r="243" spans="1:7">
      <c r="A243" s="39" t="str">
        <f t="shared" si="7"/>
        <v>1999</v>
      </c>
      <c r="B243" s="70" t="s">
        <v>266</v>
      </c>
      <c r="C243" s="72">
        <v>745.1</v>
      </c>
      <c r="D243" s="75"/>
      <c r="E243" s="39" t="str">
        <f t="shared" si="8"/>
        <v>2017</v>
      </c>
      <c r="F243" s="67" t="str" cm="1">
        <f t="array" ref="F243">INDEX(B$2:B$277,COUNTA(B$2:B$277)+1-ROWS(B$2:B243))</f>
        <v>2017-2</v>
      </c>
      <c r="G243" s="67" cm="1">
        <f t="array" ref="G243">INDEX(C$2:C$277,COUNT(C$2:C$277)+1-ROWS(C$2:C243))</f>
        <v>1123.7</v>
      </c>
    </row>
    <row r="244" spans="1:7">
      <c r="A244" s="39" t="str">
        <f t="shared" si="7"/>
        <v>1999</v>
      </c>
      <c r="B244" s="70" t="s">
        <v>267</v>
      </c>
      <c r="C244" s="72">
        <v>783.5</v>
      </c>
      <c r="D244" s="75"/>
      <c r="E244" s="39" t="str">
        <f t="shared" si="8"/>
        <v>2017</v>
      </c>
      <c r="F244" s="67" t="str" cm="1">
        <f t="array" ref="F244">INDEX(B$2:B$277,COUNTA(B$2:B$277)+1-ROWS(B$2:B244))</f>
        <v>2017-3</v>
      </c>
      <c r="G244" s="67" cm="1">
        <f t="array" ref="G244">INDEX(C$2:C$277,COUNT(C$2:C$277)+1-ROWS(C$2:C244))</f>
        <v>1293.8</v>
      </c>
    </row>
    <row r="245" spans="1:7">
      <c r="A245" s="39" t="str">
        <f t="shared" si="7"/>
        <v>1999</v>
      </c>
      <c r="B245" s="70" t="s">
        <v>268</v>
      </c>
      <c r="C245" s="72">
        <v>739.59999999999991</v>
      </c>
      <c r="D245" s="75"/>
      <c r="E245" s="39" t="str">
        <f t="shared" si="8"/>
        <v>2017</v>
      </c>
      <c r="F245" s="67" t="str" cm="1">
        <f t="array" ref="F245">INDEX(B$2:B$277,COUNTA(B$2:B$277)+1-ROWS(B$2:B245))</f>
        <v>2017-4</v>
      </c>
      <c r="G245" s="67" cm="1">
        <f t="array" ref="G245">INDEX(C$2:C$277,COUNT(C$2:C$277)+1-ROWS(C$2:C245))</f>
        <v>1272.8000000000002</v>
      </c>
    </row>
    <row r="246" spans="1:7">
      <c r="A246" s="39" t="str">
        <f t="shared" si="7"/>
        <v>1999</v>
      </c>
      <c r="B246" s="70" t="s">
        <v>269</v>
      </c>
      <c r="C246" s="72">
        <v>747.4</v>
      </c>
      <c r="D246" s="75"/>
      <c r="E246" s="39" t="str">
        <f t="shared" si="8"/>
        <v>2017</v>
      </c>
      <c r="F246" s="67" t="str" cm="1">
        <f t="array" ref="F246">INDEX(B$2:B$277,COUNTA(B$2:B$277)+1-ROWS(B$2:B246))</f>
        <v>2017-5</v>
      </c>
      <c r="G246" s="67" cm="1">
        <f t="array" ref="G246">INDEX(C$2:C$277,COUNT(C$2:C$277)+1-ROWS(C$2:C246))</f>
        <v>1444.5</v>
      </c>
    </row>
    <row r="247" spans="1:7">
      <c r="A247" s="39" t="str">
        <f t="shared" si="7"/>
        <v>1999</v>
      </c>
      <c r="B247" s="70" t="s">
        <v>270</v>
      </c>
      <c r="C247" s="72">
        <v>678.2</v>
      </c>
      <c r="D247" s="75"/>
      <c r="E247" s="39" t="str">
        <f t="shared" si="8"/>
        <v>2017</v>
      </c>
      <c r="F247" s="67" t="str" cm="1">
        <f t="array" ref="F247">INDEX(B$2:B$277,COUNTA(B$2:B$277)+1-ROWS(B$2:B247))</f>
        <v>2017-6</v>
      </c>
      <c r="G247" s="67" cm="1">
        <f t="array" ref="G247">INDEX(C$2:C$277,COUNT(C$2:C$277)+1-ROWS(C$2:C247))</f>
        <v>1389.7</v>
      </c>
    </row>
    <row r="248" spans="1:7">
      <c r="A248" s="39" t="str">
        <f t="shared" si="7"/>
        <v>1999</v>
      </c>
      <c r="B248" s="70" t="s">
        <v>271</v>
      </c>
      <c r="C248" s="72">
        <v>691.2</v>
      </c>
      <c r="D248" s="75"/>
      <c r="E248" s="39" t="str">
        <f t="shared" si="8"/>
        <v>2017</v>
      </c>
      <c r="F248" s="67" t="str" cm="1">
        <f t="array" ref="F248">INDEX(B$2:B$277,COUNTA(B$2:B$277)+1-ROWS(B$2:B248))</f>
        <v>2017-7</v>
      </c>
      <c r="G248" s="67" cm="1">
        <f t="array" ref="G248">INDEX(C$2:C$277,COUNT(C$2:C$277)+1-ROWS(C$2:C248))</f>
        <v>1517.1</v>
      </c>
    </row>
    <row r="249" spans="1:7">
      <c r="A249" s="39" t="str">
        <f t="shared" si="7"/>
        <v>1999</v>
      </c>
      <c r="B249" s="70" t="s">
        <v>272</v>
      </c>
      <c r="C249" s="72">
        <v>730.40000000000009</v>
      </c>
      <c r="D249" s="75"/>
      <c r="E249" s="39" t="str">
        <f t="shared" si="8"/>
        <v>2017</v>
      </c>
      <c r="F249" s="67" t="str" cm="1">
        <f t="array" ref="F249">INDEX(B$2:B$277,COUNTA(B$2:B$277)+1-ROWS(B$2:B249))</f>
        <v>2017-8</v>
      </c>
      <c r="G249" s="67" cm="1">
        <f t="array" ref="G249">INDEX(C$2:C$277,COUNT(C$2:C$277)+1-ROWS(C$2:C249))</f>
        <v>1540.3000000000002</v>
      </c>
    </row>
    <row r="250" spans="1:7">
      <c r="A250" s="39" t="str">
        <f t="shared" si="7"/>
        <v>1999</v>
      </c>
      <c r="B250" s="70" t="s">
        <v>273</v>
      </c>
      <c r="C250" s="72">
        <v>622.5</v>
      </c>
      <c r="D250" s="75"/>
      <c r="E250" s="39" t="str">
        <f t="shared" si="8"/>
        <v>2017</v>
      </c>
      <c r="F250" s="67" t="str" cm="1">
        <f t="array" ref="F250">INDEX(B$2:B$277,COUNTA(B$2:B$277)+1-ROWS(B$2:B250))</f>
        <v>2017-9</v>
      </c>
      <c r="G250" s="67" cm="1">
        <f t="array" ref="G250">INDEX(C$2:C$277,COUNT(C$2:C$277)+1-ROWS(C$2:C250))</f>
        <v>1465.4</v>
      </c>
    </row>
    <row r="251" spans="1:7">
      <c r="A251" s="39" t="str">
        <f t="shared" si="7"/>
        <v>1999</v>
      </c>
      <c r="B251" s="70" t="s">
        <v>274</v>
      </c>
      <c r="C251" s="72">
        <v>623.70000000000005</v>
      </c>
      <c r="D251" s="75"/>
      <c r="E251" s="39" t="str">
        <f t="shared" si="8"/>
        <v>2017</v>
      </c>
      <c r="F251" s="67" t="str" cm="1">
        <f t="array" ref="F251">INDEX(B$2:B$277,COUNTA(B$2:B$277)+1-ROWS(B$2:B251))</f>
        <v>2017-10</v>
      </c>
      <c r="G251" s="67" cm="1">
        <f t="array" ref="G251">INDEX(C$2:C$277,COUNT(C$2:C$277)+1-ROWS(C$2:C251))</f>
        <v>1418.1</v>
      </c>
    </row>
    <row r="252" spans="1:7">
      <c r="A252" s="39" t="str">
        <f t="shared" si="7"/>
        <v>1999</v>
      </c>
      <c r="B252" s="70" t="s">
        <v>275</v>
      </c>
      <c r="C252" s="72">
        <v>587.9</v>
      </c>
      <c r="D252" s="75"/>
      <c r="E252" s="39" t="str">
        <f t="shared" si="8"/>
        <v>2017</v>
      </c>
      <c r="F252" s="67" t="str" cm="1">
        <f t="array" ref="F252">INDEX(B$2:B$277,COUNTA(B$2:B$277)+1-ROWS(B$2:B252))</f>
        <v>2017-11</v>
      </c>
      <c r="G252" s="67" cm="1">
        <f t="array" ref="G252">INDEX(C$2:C$277,COUNT(C$2:C$277)+1-ROWS(C$2:C252))</f>
        <v>1536.9</v>
      </c>
    </row>
    <row r="253" spans="1:7">
      <c r="A253" s="39" t="str">
        <f t="shared" si="7"/>
        <v>1999</v>
      </c>
      <c r="B253" s="70" t="s">
        <v>276</v>
      </c>
      <c r="C253" s="72">
        <v>588.5</v>
      </c>
      <c r="D253" s="75"/>
      <c r="E253" s="39" t="str">
        <f t="shared" si="8"/>
        <v>2017</v>
      </c>
      <c r="F253" s="67" t="str" cm="1">
        <f t="array" ref="F253">INDEX(B$2:B$277,COUNTA(B$2:B$277)+1-ROWS(B$2:B253))</f>
        <v>2017-12</v>
      </c>
      <c r="G253" s="67" cm="1">
        <f t="array" ref="G253">INDEX(C$2:C$277,COUNT(C$2:C$277)+1-ROWS(C$2:C253))</f>
        <v>1476</v>
      </c>
    </row>
    <row r="254" spans="1:7">
      <c r="A254" s="39" t="str">
        <f t="shared" si="7"/>
        <v>1998</v>
      </c>
      <c r="B254" s="70" t="s">
        <v>277</v>
      </c>
      <c r="C254" s="72">
        <v>613.5</v>
      </c>
      <c r="D254" s="75"/>
      <c r="E254" s="39" t="str">
        <f t="shared" si="8"/>
        <v>2018</v>
      </c>
      <c r="F254" s="67" t="str" cm="1">
        <f t="array" ref="F254">INDEX(B$2:B$277,COUNTA(B$2:B$277)+1-ROWS(B$2:B254))</f>
        <v>2018-1</v>
      </c>
      <c r="G254" s="67" cm="1">
        <f t="array" ref="G254">INDEX(C$2:C$277,COUNT(C$2:C$277)+1-ROWS(C$2:C254))</f>
        <v>1466.6</v>
      </c>
    </row>
    <row r="255" spans="1:7">
      <c r="A255" s="39" t="str">
        <f t="shared" si="7"/>
        <v>1998</v>
      </c>
      <c r="B255" s="70" t="s">
        <v>278</v>
      </c>
      <c r="C255" s="72">
        <v>667.1</v>
      </c>
      <c r="D255" s="75"/>
      <c r="E255" s="39" t="str">
        <f t="shared" si="8"/>
        <v>2018</v>
      </c>
      <c r="F255" s="67" t="str" cm="1">
        <f t="array" ref="F255">INDEX(B$2:B$277,COUNTA(B$2:B$277)+1-ROWS(B$2:B255))</f>
        <v>2018-2</v>
      </c>
      <c r="G255" s="67" cm="1">
        <f t="array" ref="G255">INDEX(C$2:C$277,COUNT(C$2:C$277)+1-ROWS(C$2:C255))</f>
        <v>1386.8000000000002</v>
      </c>
    </row>
    <row r="256" spans="1:7">
      <c r="A256" s="39" t="str">
        <f t="shared" si="7"/>
        <v>1998</v>
      </c>
      <c r="B256" s="70" t="s">
        <v>279</v>
      </c>
      <c r="C256" s="72">
        <v>658.8</v>
      </c>
      <c r="D256" s="75"/>
      <c r="E256" s="39" t="str">
        <f t="shared" si="8"/>
        <v>2018</v>
      </c>
      <c r="F256" s="67" t="str" cm="1">
        <f t="array" ref="F256">INDEX(B$2:B$277,COUNTA(B$2:B$277)+1-ROWS(B$2:B256))</f>
        <v>2018-3</v>
      </c>
      <c r="G256" s="67" cm="1">
        <f t="array" ref="G256">INDEX(C$2:C$277,COUNT(C$2:C$277)+1-ROWS(C$2:C256))</f>
        <v>1153.0999999999999</v>
      </c>
    </row>
    <row r="257" spans="1:7">
      <c r="A257" s="39" t="str">
        <f t="shared" si="7"/>
        <v>1998</v>
      </c>
      <c r="B257" s="70" t="s">
        <v>280</v>
      </c>
      <c r="C257" s="72">
        <v>662.7</v>
      </c>
      <c r="D257" s="75"/>
      <c r="E257" s="39" t="str">
        <f t="shared" si="8"/>
        <v>2018</v>
      </c>
      <c r="F257" s="67" t="str" cm="1">
        <f t="array" ref="F257">INDEX(B$2:B$277,COUNTA(B$2:B$277)+1-ROWS(B$2:B257))</f>
        <v>2018-4</v>
      </c>
      <c r="G257" s="67" cm="1">
        <f t="array" ref="G257">INDEX(C$2:C$277,COUNT(C$2:C$277)+1-ROWS(C$2:C257))</f>
        <v>1324</v>
      </c>
    </row>
    <row r="258" spans="1:7">
      <c r="A258" s="39" t="str">
        <f t="shared" si="7"/>
        <v>1998</v>
      </c>
      <c r="B258" s="70" t="s">
        <v>281</v>
      </c>
      <c r="C258" s="72">
        <v>685.8</v>
      </c>
      <c r="D258" s="75"/>
      <c r="E258" s="39" t="str">
        <f t="shared" si="8"/>
        <v>2018</v>
      </c>
      <c r="F258" s="67" t="str" cm="1">
        <f t="array" ref="F258">INDEX(B$2:B$277,COUNTA(B$2:B$277)+1-ROWS(B$2:B258))</f>
        <v>2018-5</v>
      </c>
      <c r="G258" s="67" cm="1">
        <f t="array" ref="G258">INDEX(C$2:C$277,COUNT(C$2:C$277)+1-ROWS(C$2:C258))</f>
        <v>1456.4</v>
      </c>
    </row>
    <row r="259" spans="1:7">
      <c r="A259" s="39" t="str">
        <f t="shared" ref="A259:A282" si="9">LEFT(B259,4)</f>
        <v>1998</v>
      </c>
      <c r="B259" s="70" t="s">
        <v>282</v>
      </c>
      <c r="C259" s="72">
        <v>658.2</v>
      </c>
      <c r="D259" s="75"/>
      <c r="E259" s="39" t="str">
        <f t="shared" ref="E259:E282" si="10">LEFT(F259,4)</f>
        <v>2018</v>
      </c>
      <c r="F259" s="67" t="str" cm="1">
        <f t="array" ref="F259">INDEX(B$2:B$277,COUNTA(B$2:B$277)+1-ROWS(B$2:B259))</f>
        <v>2018-6</v>
      </c>
      <c r="G259" s="67" cm="1">
        <f t="array" ref="G259">INDEX(C$2:C$277,COUNT(C$2:C$277)+1-ROWS(C$2:C259))</f>
        <v>1475.4</v>
      </c>
    </row>
    <row r="260" spans="1:7">
      <c r="A260" s="39" t="str">
        <f t="shared" si="9"/>
        <v>1998</v>
      </c>
      <c r="B260" s="70" t="s">
        <v>283</v>
      </c>
      <c r="C260" s="72">
        <v>639.59999999999991</v>
      </c>
      <c r="D260" s="75"/>
      <c r="E260" s="39" t="str">
        <f t="shared" si="10"/>
        <v>2018</v>
      </c>
      <c r="F260" s="67" t="str" cm="1">
        <f t="array" ref="F260">INDEX(B$2:B$277,COUNTA(B$2:B$277)+1-ROWS(B$2:B260))</f>
        <v>2018-7</v>
      </c>
      <c r="G260" s="67" cm="1">
        <f t="array" ref="G260">INDEX(C$2:C$277,COUNT(C$2:C$277)+1-ROWS(C$2:C260))</f>
        <v>1522</v>
      </c>
    </row>
    <row r="261" spans="1:7">
      <c r="A261" s="39" t="str">
        <f t="shared" si="9"/>
        <v>1998</v>
      </c>
      <c r="B261" s="70" t="s">
        <v>284</v>
      </c>
      <c r="C261" s="72">
        <v>632.20000000000005</v>
      </c>
      <c r="D261" s="75"/>
      <c r="E261" s="39" t="str">
        <f t="shared" si="10"/>
        <v>2018</v>
      </c>
      <c r="F261" s="67" t="str" cm="1">
        <f t="array" ref="F261">INDEX(B$2:B$277,COUNTA(B$2:B$277)+1-ROWS(B$2:B261))</f>
        <v>2018-8</v>
      </c>
      <c r="G261" s="67" cm="1">
        <f t="array" ref="G261">INDEX(C$2:C$277,COUNT(C$2:C$277)+1-ROWS(C$2:C261))</f>
        <v>1506.2</v>
      </c>
    </row>
    <row r="262" spans="1:7">
      <c r="A262" s="39" t="str">
        <f t="shared" si="9"/>
        <v>1998</v>
      </c>
      <c r="B262" s="70" t="s">
        <v>285</v>
      </c>
      <c r="C262" s="72">
        <v>610.9</v>
      </c>
      <c r="D262" s="75"/>
      <c r="E262" s="39" t="str">
        <f t="shared" si="10"/>
        <v>2018</v>
      </c>
      <c r="F262" s="67" t="str" cm="1">
        <f t="array" ref="F262">INDEX(B$2:B$277,COUNTA(B$2:B$277)+1-ROWS(B$2:B262))</f>
        <v>2018-9</v>
      </c>
      <c r="G262" s="67" cm="1">
        <f t="array" ref="G262">INDEX(C$2:C$277,COUNT(C$2:C$277)+1-ROWS(C$2:C262))</f>
        <v>1502.5</v>
      </c>
    </row>
    <row r="263" spans="1:7">
      <c r="A263" s="39" t="str">
        <f t="shared" si="9"/>
        <v>1998</v>
      </c>
      <c r="B263" s="70" t="s">
        <v>286</v>
      </c>
      <c r="C263" s="72">
        <v>608.20000000000005</v>
      </c>
      <c r="D263" s="75"/>
      <c r="E263" s="39" t="str">
        <f t="shared" si="10"/>
        <v>2018</v>
      </c>
      <c r="F263" s="67" t="str" cm="1">
        <f t="array" ref="F263">INDEX(B$2:B$277,COUNTA(B$2:B$277)+1-ROWS(B$2:B263))</f>
        <v>2018-10</v>
      </c>
      <c r="G263" s="67" cm="1">
        <f t="array" ref="G263">INDEX(C$2:C$277,COUNT(C$2:C$277)+1-ROWS(C$2:C263))</f>
        <v>1657.9</v>
      </c>
    </row>
    <row r="264" spans="1:7">
      <c r="A264" s="39" t="str">
        <f t="shared" si="9"/>
        <v>1998</v>
      </c>
      <c r="B264" s="70" t="s">
        <v>287</v>
      </c>
      <c r="C264" s="72">
        <v>511.9</v>
      </c>
      <c r="D264" s="75"/>
      <c r="E264" s="39" t="str">
        <f t="shared" si="10"/>
        <v>2018</v>
      </c>
      <c r="F264" s="67" t="str" cm="1">
        <f t="array" ref="F264">INDEX(B$2:B$277,COUNTA(B$2:B$277)+1-ROWS(B$2:B264))</f>
        <v>2018-11</v>
      </c>
      <c r="G264" s="67" cm="1">
        <f t="array" ref="G264">INDEX(C$2:C$277,COUNT(C$2:C$277)+1-ROWS(C$2:C264))</f>
        <v>1454.1999999999998</v>
      </c>
    </row>
    <row r="265" spans="1:7">
      <c r="A265" s="39" t="str">
        <f t="shared" si="9"/>
        <v>1998</v>
      </c>
      <c r="B265" s="70" t="s">
        <v>288</v>
      </c>
      <c r="C265" s="72">
        <v>526.80000000000007</v>
      </c>
      <c r="D265" s="75"/>
      <c r="E265" s="39" t="str">
        <f t="shared" si="10"/>
        <v>2018</v>
      </c>
      <c r="F265" s="67" t="str" cm="1">
        <f t="array" ref="F265">INDEX(B$2:B$277,COUNTA(B$2:B$277)+1-ROWS(B$2:B265))</f>
        <v>2018-12</v>
      </c>
      <c r="G265" s="67" cm="1">
        <f t="array" ref="G265">INDEX(C$2:C$277,COUNT(C$2:C$277)+1-ROWS(C$2:C265))</f>
        <v>1644.8</v>
      </c>
    </row>
    <row r="266" spans="1:7">
      <c r="A266" s="39" t="str">
        <f t="shared" si="9"/>
        <v>1997</v>
      </c>
      <c r="B266" s="70" t="s">
        <v>289</v>
      </c>
      <c r="C266" s="72">
        <v>555.6</v>
      </c>
      <c r="D266" s="75"/>
      <c r="E266" s="39" t="str">
        <f t="shared" si="10"/>
        <v>2019</v>
      </c>
      <c r="F266" s="67" t="str" cm="1">
        <f t="array" ref="F266">INDEX(B$2:B$277,COUNTA(B$2:B$277)+1-ROWS(B$2:B266))</f>
        <v>2019-1</v>
      </c>
      <c r="G266" s="67" cm="1">
        <f t="array" ref="G266">INDEX(C$2:C$277,COUNT(C$2:C$277)+1-ROWS(C$2:C266))</f>
        <v>1466</v>
      </c>
    </row>
    <row r="267" spans="1:7">
      <c r="A267" s="39" t="str">
        <f t="shared" si="9"/>
        <v>1997</v>
      </c>
      <c r="B267" s="70" t="s">
        <v>290</v>
      </c>
      <c r="C267" s="72">
        <v>556.29999999999995</v>
      </c>
      <c r="D267" s="75"/>
      <c r="E267" s="39" t="str">
        <f t="shared" si="10"/>
        <v>2019</v>
      </c>
      <c r="F267" s="67" t="str" cm="1">
        <f t="array" ref="F267">INDEX(B$2:B$277,COUNTA(B$2:B$277)+1-ROWS(B$2:B267))</f>
        <v>2019-2</v>
      </c>
      <c r="G267" s="67" cm="1">
        <f t="array" ref="G267">INDEX(C$2:C$277,COUNT(C$2:C$277)+1-ROWS(C$2:C267))</f>
        <v>1321.8000000000002</v>
      </c>
    </row>
    <row r="268" spans="1:7">
      <c r="A268" s="39" t="str">
        <f t="shared" si="9"/>
        <v>1997</v>
      </c>
      <c r="B268" s="70" t="s">
        <v>291</v>
      </c>
      <c r="C268" s="72">
        <v>583.29999999999995</v>
      </c>
      <c r="D268" s="75"/>
      <c r="E268" s="39" t="str">
        <f t="shared" si="10"/>
        <v>2019</v>
      </c>
      <c r="F268" s="67" t="str" cm="1">
        <f t="array" ref="F268">INDEX(B$2:B$277,COUNTA(B$2:B$277)+1-ROWS(B$2:B268))</f>
        <v>2019-3</v>
      </c>
      <c r="G268" s="67" cm="1">
        <f t="array" ref="G268">INDEX(C$2:C$277,COUNT(C$2:C$277)+1-ROWS(C$2:C268))</f>
        <v>1130.5999999999999</v>
      </c>
    </row>
    <row r="269" spans="1:7">
      <c r="A269" s="39" t="str">
        <f t="shared" si="9"/>
        <v>1997</v>
      </c>
      <c r="B269" s="70" t="s">
        <v>292</v>
      </c>
      <c r="C269" s="72">
        <v>589.1</v>
      </c>
      <c r="D269" s="75"/>
      <c r="E269" s="39" t="str">
        <f t="shared" si="10"/>
        <v>2019</v>
      </c>
      <c r="F269" s="67" t="str" cm="1">
        <f t="array" ref="F269">INDEX(B$2:B$277,COUNTA(B$2:B$277)+1-ROWS(B$2:B269))</f>
        <v>2019-4</v>
      </c>
      <c r="G269" s="67" cm="1">
        <f t="array" ref="G269">INDEX(C$2:C$277,COUNT(C$2:C$277)+1-ROWS(C$2:C269))</f>
        <v>1333.6</v>
      </c>
    </row>
    <row r="270" spans="1:7">
      <c r="A270" s="39" t="str">
        <f t="shared" si="9"/>
        <v>1997</v>
      </c>
      <c r="B270" s="70" t="s">
        <v>293</v>
      </c>
      <c r="C270" s="72">
        <v>557.29999999999995</v>
      </c>
      <c r="D270" s="75"/>
      <c r="E270" s="39" t="str">
        <f t="shared" si="10"/>
        <v>2019</v>
      </c>
      <c r="F270" s="67" t="str" cm="1">
        <f t="array" ref="F270">INDEX(B$2:B$277,COUNTA(B$2:B$277)+1-ROWS(B$2:B270))</f>
        <v>2019-5</v>
      </c>
      <c r="G270" s="67" cm="1">
        <f t="array" ref="G270">INDEX(C$2:C$277,COUNT(C$2:C$277)+1-ROWS(C$2:C270))</f>
        <v>1342.6</v>
      </c>
    </row>
    <row r="271" spans="1:7">
      <c r="A271" s="39" t="str">
        <f t="shared" si="9"/>
        <v>1997</v>
      </c>
      <c r="B271" s="70" t="s">
        <v>294</v>
      </c>
      <c r="C271" s="72">
        <v>567.6</v>
      </c>
      <c r="D271" s="75"/>
      <c r="E271" s="39" t="str">
        <f t="shared" si="10"/>
        <v>2019</v>
      </c>
      <c r="F271" s="67" t="str" cm="1">
        <f t="array" ref="F271">INDEX(B$2:B$277,COUNTA(B$2:B$277)+1-ROWS(B$2:B271))</f>
        <v>2019-6</v>
      </c>
      <c r="G271" s="67" cm="1">
        <f t="array" ref="G271">INDEX(C$2:C$277,COUNT(C$2:C$277)+1-ROWS(C$2:C271))</f>
        <v>1400.3000000000002</v>
      </c>
    </row>
    <row r="272" spans="1:7">
      <c r="A272" s="39" t="str">
        <f t="shared" si="9"/>
        <v>1997</v>
      </c>
      <c r="B272" s="70" t="s">
        <v>295</v>
      </c>
      <c r="C272" s="72">
        <v>556</v>
      </c>
      <c r="D272" s="75"/>
      <c r="E272" s="39" t="str">
        <f t="shared" si="10"/>
        <v>2019</v>
      </c>
      <c r="F272" s="67" t="str" cm="1">
        <f t="array" ref="F272">INDEX(B$2:B$277,COUNTA(B$2:B$277)+1-ROWS(B$2:B272))</f>
        <v>2019-7</v>
      </c>
      <c r="G272" s="67" cm="1">
        <f t="array" ref="G272">INDEX(C$2:C$277,COUNT(C$2:C$277)+1-ROWS(C$2:C272))</f>
        <v>1455.5</v>
      </c>
    </row>
    <row r="273" spans="1:7">
      <c r="A273" s="39" t="str">
        <f t="shared" si="9"/>
        <v>1997</v>
      </c>
      <c r="B273" s="70" t="s">
        <v>296</v>
      </c>
      <c r="C273" s="72">
        <v>529.20000000000005</v>
      </c>
      <c r="D273" s="75"/>
      <c r="E273" s="39" t="str">
        <f t="shared" si="10"/>
        <v>2019</v>
      </c>
      <c r="F273" s="67" t="str" cm="1">
        <f t="array" ref="F273">INDEX(B$2:B$277,COUNTA(B$2:B$277)+1-ROWS(B$2:B273))</f>
        <v>2019-8</v>
      </c>
      <c r="G273" s="67" cm="1">
        <f t="array" ref="G273">INDEX(C$2:C$277,COUNT(C$2:C$277)+1-ROWS(C$2:C273))</f>
        <v>1490.7</v>
      </c>
    </row>
    <row r="274" spans="1:7">
      <c r="A274" s="39" t="str">
        <f t="shared" si="9"/>
        <v>1997</v>
      </c>
      <c r="B274" s="70" t="s">
        <v>297</v>
      </c>
      <c r="C274" s="72">
        <v>518.40000000000009</v>
      </c>
      <c r="D274" s="75"/>
      <c r="E274" s="39" t="str">
        <f t="shared" si="10"/>
        <v>2019</v>
      </c>
      <c r="F274" s="67" t="str" cm="1">
        <f t="array" ref="F274">INDEX(B$2:B$277,COUNTA(B$2:B$277)+1-ROWS(B$2:B274))</f>
        <v>2019-9</v>
      </c>
      <c r="G274" s="67" cm="1">
        <f t="array" ref="G274">INDEX(C$2:C$277,COUNT(C$2:C$277)+1-ROWS(C$2:C274))</f>
        <v>1508.1999999999998</v>
      </c>
    </row>
    <row r="275" spans="1:7">
      <c r="A275" s="39" t="str">
        <f t="shared" si="9"/>
        <v>1997</v>
      </c>
      <c r="B275" s="70" t="s">
        <v>298</v>
      </c>
      <c r="C275" s="72">
        <v>504.09999999999997</v>
      </c>
      <c r="D275" s="75"/>
      <c r="E275" s="39" t="str">
        <f t="shared" si="10"/>
        <v>2019</v>
      </c>
      <c r="F275" s="67" t="str" cm="1">
        <f t="array" ref="F275">INDEX(B$2:B$277,COUNTA(B$2:B$277)+1-ROWS(B$2:B275))</f>
        <v>2019-10</v>
      </c>
      <c r="G275" s="67" cm="1">
        <f t="array" ref="G275">INDEX(C$2:C$277,COUNT(C$2:C$277)+1-ROWS(C$2:C275))</f>
        <v>1640.9</v>
      </c>
    </row>
    <row r="276" spans="1:7">
      <c r="A276" s="39" t="str">
        <f t="shared" si="9"/>
        <v>1997</v>
      </c>
      <c r="B276" s="70" t="s">
        <v>299</v>
      </c>
      <c r="C276" s="72">
        <v>467.70000000000005</v>
      </c>
      <c r="D276" s="75"/>
      <c r="E276" s="39" t="str">
        <f t="shared" si="10"/>
        <v>2019</v>
      </c>
      <c r="F276" s="67" t="str" cm="1">
        <f t="array" ref="F276">INDEX(B$2:B$277,COUNTA(B$2:B$277)+1-ROWS(B$2:B276))</f>
        <v>2019-11</v>
      </c>
      <c r="G276" s="67" cm="1">
        <f t="array" ref="G276">INDEX(C$2:C$277,COUNT(C$2:C$277)+1-ROWS(C$2:C276))</f>
        <v>1432.3</v>
      </c>
    </row>
    <row r="277" spans="1:7" ht="15.75" thickBot="1">
      <c r="A277" s="39" t="str">
        <f t="shared" si="9"/>
        <v>1997</v>
      </c>
      <c r="B277" s="70" t="s">
        <v>300</v>
      </c>
      <c r="C277" s="73">
        <v>479.9</v>
      </c>
      <c r="D277" s="75"/>
      <c r="E277" s="39" t="str">
        <f t="shared" si="10"/>
        <v>2019</v>
      </c>
      <c r="F277" s="67" t="str" cm="1">
        <f t="array" ref="F277">INDEX(B$2:B$277,COUNTA(B$2:B$277)+1-ROWS(B$2:B277))</f>
        <v>2019-12</v>
      </c>
      <c r="G277" s="67" cm="1">
        <f t="array" ref="G277">INDEX(C$2:C$277,COUNT(C$2:C$277)+1-ROWS(C$2:C277))</f>
        <v>1568.4</v>
      </c>
    </row>
    <row r="278" spans="1:7">
      <c r="A278" s="39" t="str">
        <f t="shared" si="9"/>
        <v/>
      </c>
      <c r="E278" s="39" t="str">
        <f t="shared" si="10"/>
        <v/>
      </c>
    </row>
    <row r="279" spans="1:7">
      <c r="A279" s="39" t="str">
        <f t="shared" si="9"/>
        <v/>
      </c>
      <c r="E279" s="39" t="str">
        <f t="shared" si="10"/>
        <v/>
      </c>
    </row>
    <row r="280" spans="1:7">
      <c r="A280" s="39" t="str">
        <f t="shared" si="9"/>
        <v/>
      </c>
      <c r="E280" s="39" t="str">
        <f t="shared" si="10"/>
        <v/>
      </c>
    </row>
    <row r="281" spans="1:7">
      <c r="A281" s="39" t="str">
        <f t="shared" si="9"/>
        <v/>
      </c>
      <c r="E281" s="39" t="str">
        <f t="shared" si="10"/>
        <v/>
      </c>
    </row>
    <row r="282" spans="1:7">
      <c r="A282" s="39" t="str">
        <f t="shared" si="9"/>
        <v/>
      </c>
      <c r="E282" s="39" t="str">
        <f t="shared" si="10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C371-1CCD-433E-80EF-4EA7A19D1F9B}">
  <sheetPr>
    <tabColor rgb="FF00B050"/>
  </sheetPr>
  <dimension ref="A1:AD283"/>
  <sheetViews>
    <sheetView tabSelected="1" topLeftCell="B1" workbookViewId="0">
      <selection activeCell="AB3" sqref="AB3"/>
    </sheetView>
  </sheetViews>
  <sheetFormatPr defaultRowHeight="15"/>
  <cols>
    <col min="1" max="1" width="9.140625" style="39"/>
    <col min="2" max="2" width="9.140625" style="67"/>
    <col min="3" max="4" width="9.140625" style="39"/>
    <col min="6" max="6" width="7.140625" customWidth="1"/>
    <col min="7" max="18" width="7" bestFit="1" customWidth="1"/>
  </cols>
  <sheetData>
    <row r="1" spans="1:30" ht="15.75" thickBot="1">
      <c r="X1" s="92" t="s">
        <v>336</v>
      </c>
      <c r="Y1" s="28" t="s">
        <v>337</v>
      </c>
      <c r="Z1" s="92" t="s">
        <v>331</v>
      </c>
      <c r="AA1" s="92" t="s">
        <v>332</v>
      </c>
      <c r="AB1" s="92" t="s">
        <v>333</v>
      </c>
      <c r="AC1" s="92" t="s">
        <v>334</v>
      </c>
      <c r="AD1" s="92" t="s">
        <v>335</v>
      </c>
    </row>
    <row r="2" spans="1:30" s="11" customFormat="1" ht="12.75" customHeight="1" thickBot="1">
      <c r="A2" s="34" t="s">
        <v>1</v>
      </c>
      <c r="B2" s="34" t="s">
        <v>314</v>
      </c>
      <c r="C2" s="34" t="s">
        <v>24</v>
      </c>
      <c r="D2" s="34"/>
      <c r="F2" s="85"/>
      <c r="G2" s="8" t="s">
        <v>16</v>
      </c>
      <c r="H2" s="8" t="s">
        <v>15</v>
      </c>
      <c r="I2" s="8" t="s">
        <v>14</v>
      </c>
      <c r="J2" s="8" t="s">
        <v>13</v>
      </c>
      <c r="K2" s="8" t="s">
        <v>12</v>
      </c>
      <c r="L2" s="8" t="s">
        <v>11</v>
      </c>
      <c r="M2" s="8" t="s">
        <v>10</v>
      </c>
      <c r="N2" s="8" t="s">
        <v>9</v>
      </c>
      <c r="O2" s="8" t="s">
        <v>8</v>
      </c>
      <c r="P2" s="8" t="s">
        <v>7</v>
      </c>
      <c r="Q2" s="8" t="s">
        <v>6</v>
      </c>
      <c r="R2" s="9" t="s">
        <v>5</v>
      </c>
      <c r="X2" s="92">
        <v>0.5</v>
      </c>
      <c r="Y2" s="28">
        <v>0.5</v>
      </c>
      <c r="Z2" s="28"/>
      <c r="AA2" s="28"/>
      <c r="AB2" s="92">
        <f>AA3</f>
        <v>6464.5000000000009</v>
      </c>
      <c r="AC2" s="92">
        <f>(AA25-AA3)/(Z25-1)</f>
        <v>483.01818181818186</v>
      </c>
      <c r="AD2" s="28"/>
    </row>
    <row r="3" spans="1:30" ht="12.75" customHeight="1">
      <c r="A3" s="39" t="s">
        <v>315</v>
      </c>
      <c r="B3" s="67" t="s">
        <v>300</v>
      </c>
      <c r="C3" s="67">
        <v>479.9</v>
      </c>
      <c r="F3" s="29">
        <v>1997</v>
      </c>
      <c r="G3" s="28" cm="1">
        <f t="array" ref="G3">INDEX($C$3:$C$278,(ROWS(G$3:G3)-1)*12+COLUMNS($G3:G3))</f>
        <v>479.9</v>
      </c>
      <c r="H3" s="28" cm="1">
        <f t="array" ref="H3">INDEX($C$3:$C$278,(ROWS(H$3:H3)-1)*12+COLUMNS($G3:H3))</f>
        <v>467.70000000000005</v>
      </c>
      <c r="I3" s="28" cm="1">
        <f t="array" ref="I3">INDEX($C$3:$C$278,(ROWS(I$3:I3)-1)*12+COLUMNS($G3:I3))</f>
        <v>504.09999999999997</v>
      </c>
      <c r="J3" s="28" cm="1">
        <f t="array" ref="J3">INDEX($C$3:$C$278,(ROWS(J$3:J3)-1)*12+COLUMNS($G3:J3))</f>
        <v>518.40000000000009</v>
      </c>
      <c r="K3" s="28" cm="1">
        <f t="array" ref="K3">INDEX($C$3:$C$278,(ROWS(K$3:K3)-1)*12+COLUMNS($G3:K3))</f>
        <v>529.20000000000005</v>
      </c>
      <c r="L3" s="28" cm="1">
        <f t="array" ref="L3">INDEX($C$3:$C$278,(ROWS(L$3:L3)-1)*12+COLUMNS($G3:L3))</f>
        <v>556</v>
      </c>
      <c r="M3" s="28" cm="1">
        <f t="array" ref="M3">INDEX($C$3:$C$278,(ROWS(M$3:M3)-1)*12+COLUMNS($G3:M3))</f>
        <v>567.6</v>
      </c>
      <c r="N3" s="28" cm="1">
        <f t="array" ref="N3">INDEX($C$3:$C$278,(ROWS(N$3:N3)-1)*12+COLUMNS($G3:N3))</f>
        <v>557.29999999999995</v>
      </c>
      <c r="O3" s="28" cm="1">
        <f t="array" ref="O3">INDEX($C$3:$C$278,(ROWS(O$3:O3)-1)*12+COLUMNS($G3:O3))</f>
        <v>589.1</v>
      </c>
      <c r="P3" s="28" cm="1">
        <f t="array" ref="P3">INDEX($C$3:$C$278,(ROWS(P$3:P3)-1)*12+COLUMNS($G3:P3))</f>
        <v>583.29999999999995</v>
      </c>
      <c r="Q3" s="28" cm="1">
        <f t="array" ref="Q3">INDEX($C$3:$C$278,(ROWS(Q$3:Q3)-1)*12+COLUMNS($G3:Q3))</f>
        <v>556.29999999999995</v>
      </c>
      <c r="R3" s="76" cm="1">
        <f t="array" ref="R3">INDEX($C$3:$C$278,(ROWS(R$3:R3)-1)*12+COLUMNS($G3:R3))</f>
        <v>555.6</v>
      </c>
      <c r="T3" s="74">
        <f>IF(12*INT(ROWS(T$3:T3)/12)&lt;&gt;INT(ROWS(T$3:T3)), INT(ROWS(T$3:T3)/12)+1,INT(ROWS(T$3:T3)/12))</f>
        <v>1</v>
      </c>
      <c r="U3">
        <f>IF(MOD(ROWS(T$3:T3),12)&lt;&gt;0, MOD(ROWS(T$3:T3),12),12)</f>
        <v>1</v>
      </c>
      <c r="V3" cm="1">
        <f t="array" ref="V3">INDEX($G$3:$R$25,T3,U3)</f>
        <v>479.9</v>
      </c>
      <c r="Z3" s="92">
        <f>F3-1996</f>
        <v>1</v>
      </c>
      <c r="AA3" s="92">
        <f>SUM(G3:R3)</f>
        <v>6464.5000000000009</v>
      </c>
      <c r="AB3" s="92"/>
      <c r="AC3" s="92"/>
      <c r="AD3" s="92">
        <f>SUM(AB2:AC2)</f>
        <v>6947.5181818181827</v>
      </c>
    </row>
    <row r="4" spans="1:30" ht="12.75" customHeight="1">
      <c r="A4" s="39" t="s">
        <v>315</v>
      </c>
      <c r="B4" s="67" t="s">
        <v>299</v>
      </c>
      <c r="C4" s="67">
        <v>467.70000000000005</v>
      </c>
      <c r="F4" s="29">
        <v>1998</v>
      </c>
      <c r="G4" s="28" cm="1">
        <f t="array" ref="G4">INDEX($C$3:$C$278,(ROWS(G$3:G4)-1)*12+COLUMNS($G4:G4))</f>
        <v>526.80000000000007</v>
      </c>
      <c r="H4" s="28" cm="1">
        <f t="array" ref="H4">INDEX($C$3:$C$278,(ROWS(H$3:H4)-1)*12+COLUMNS($G4:H4))</f>
        <v>511.9</v>
      </c>
      <c r="I4" s="28" cm="1">
        <f t="array" ref="I4">INDEX($C$3:$C$278,(ROWS(I$3:I4)-1)*12+COLUMNS($G4:I4))</f>
        <v>608.20000000000005</v>
      </c>
      <c r="J4" s="28" cm="1">
        <f t="array" ref="J4">INDEX($C$3:$C$278,(ROWS(J$3:J4)-1)*12+COLUMNS($G4:J4))</f>
        <v>610.9</v>
      </c>
      <c r="K4" s="28" cm="1">
        <f t="array" ref="K4">INDEX($C$3:$C$278,(ROWS(K$3:K4)-1)*12+COLUMNS($G4:K4))</f>
        <v>632.20000000000005</v>
      </c>
      <c r="L4" s="28" cm="1">
        <f t="array" ref="L4">INDEX($C$3:$C$278,(ROWS(L$3:L4)-1)*12+COLUMNS($G4:L4))</f>
        <v>639.59999999999991</v>
      </c>
      <c r="M4" s="28" cm="1">
        <f t="array" ref="M4">INDEX($C$3:$C$278,(ROWS(M$3:M4)-1)*12+COLUMNS($G4:M4))</f>
        <v>658.2</v>
      </c>
      <c r="N4" s="28" cm="1">
        <f t="array" ref="N4">INDEX($C$3:$C$278,(ROWS(N$3:N4)-1)*12+COLUMNS($G4:N4))</f>
        <v>685.8</v>
      </c>
      <c r="O4" s="28" cm="1">
        <f t="array" ref="O4">INDEX($C$3:$C$278,(ROWS(O$3:O4)-1)*12+COLUMNS($G4:O4))</f>
        <v>662.7</v>
      </c>
      <c r="P4" s="28" cm="1">
        <f t="array" ref="P4">INDEX($C$3:$C$278,(ROWS(P$3:P4)-1)*12+COLUMNS($G4:P4))</f>
        <v>658.8</v>
      </c>
      <c r="Q4" s="28" cm="1">
        <f t="array" ref="Q4">INDEX($C$3:$C$278,(ROWS(Q$3:Q4)-1)*12+COLUMNS($G4:Q4))</f>
        <v>667.1</v>
      </c>
      <c r="R4" s="76" cm="1">
        <f t="array" ref="R4">INDEX($C$3:$C$278,(ROWS(R$3:R4)-1)*12+COLUMNS($G4:R4))</f>
        <v>613.5</v>
      </c>
      <c r="T4" s="74">
        <f>IF(12*INT(ROWS(T$3:T4)/12)&lt;&gt;INT(ROWS(T$3:T4)), INT(ROWS(T$3:T4)/12)+1,INT(ROWS(T$3:T4)/12))</f>
        <v>1</v>
      </c>
      <c r="U4">
        <f>IF(MOD(ROWS(T$3:T4),12)&lt;&gt;0, MOD(ROWS(T$3:T4),12),12)</f>
        <v>2</v>
      </c>
      <c r="V4" cm="1">
        <f t="array" ref="V4">INDEX($G$3:$R$25,T4,U4)</f>
        <v>467.70000000000005</v>
      </c>
      <c r="Z4" s="92">
        <f t="shared" ref="Z4:Z25" si="0">F4-1996</f>
        <v>2</v>
      </c>
      <c r="AA4" s="92">
        <f t="shared" ref="AA4:AA25" si="1">SUM(G4:R4)</f>
        <v>7475.7000000000007</v>
      </c>
      <c r="AB4" s="92"/>
      <c r="AC4" s="92"/>
      <c r="AD4" s="92"/>
    </row>
    <row r="5" spans="1:30" ht="12.75" customHeight="1">
      <c r="A5" s="39" t="s">
        <v>315</v>
      </c>
      <c r="B5" s="67" t="s">
        <v>298</v>
      </c>
      <c r="C5" s="67">
        <v>504.09999999999997</v>
      </c>
      <c r="F5" s="29">
        <v>1999</v>
      </c>
      <c r="G5" s="28" cm="1">
        <f t="array" ref="G5">INDEX($C$3:$C$278,(ROWS(G$3:G5)-1)*12+COLUMNS($G5:G5))</f>
        <v>588.5</v>
      </c>
      <c r="H5" s="28" cm="1">
        <f t="array" ref="H5">INDEX($C$3:$C$278,(ROWS(H$3:H5)-1)*12+COLUMNS($G5:H5))</f>
        <v>587.9</v>
      </c>
      <c r="I5" s="28" cm="1">
        <f t="array" ref="I5">INDEX($C$3:$C$278,(ROWS(I$3:I5)-1)*12+COLUMNS($G5:I5))</f>
        <v>623.70000000000005</v>
      </c>
      <c r="J5" s="28" cm="1">
        <f t="array" ref="J5">INDEX($C$3:$C$278,(ROWS(J$3:J5)-1)*12+COLUMNS($G5:J5))</f>
        <v>622.5</v>
      </c>
      <c r="K5" s="28" cm="1">
        <f t="array" ref="K5">INDEX($C$3:$C$278,(ROWS(K$3:K5)-1)*12+COLUMNS($G5:K5))</f>
        <v>730.40000000000009</v>
      </c>
      <c r="L5" s="28" cm="1">
        <f t="array" ref="L5">INDEX($C$3:$C$278,(ROWS(L$3:L5)-1)*12+COLUMNS($G5:L5))</f>
        <v>691.2</v>
      </c>
      <c r="M5" s="28" cm="1">
        <f t="array" ref="M5">INDEX($C$3:$C$278,(ROWS(M$3:M5)-1)*12+COLUMNS($G5:M5))</f>
        <v>678.2</v>
      </c>
      <c r="N5" s="28" cm="1">
        <f t="array" ref="N5">INDEX($C$3:$C$278,(ROWS(N$3:N5)-1)*12+COLUMNS($G5:N5))</f>
        <v>747.4</v>
      </c>
      <c r="O5" s="28" cm="1">
        <f t="array" ref="O5">INDEX($C$3:$C$278,(ROWS(O$3:O5)-1)*12+COLUMNS($G5:O5))</f>
        <v>739.59999999999991</v>
      </c>
      <c r="P5" s="28" cm="1">
        <f t="array" ref="P5">INDEX($C$3:$C$278,(ROWS(P$3:P5)-1)*12+COLUMNS($G5:P5))</f>
        <v>783.5</v>
      </c>
      <c r="Q5" s="28" cm="1">
        <f t="array" ref="Q5">INDEX($C$3:$C$278,(ROWS(Q$3:Q5)-1)*12+COLUMNS($G5:Q5))</f>
        <v>745.1</v>
      </c>
      <c r="R5" s="76" cm="1">
        <f t="array" ref="R5">INDEX($C$3:$C$278,(ROWS(R$3:R5)-1)*12+COLUMNS($G5:R5))</f>
        <v>699.5</v>
      </c>
      <c r="T5" s="74">
        <f>IF(12*INT(ROWS(T$3:T5)/12)&lt;&gt;INT(ROWS(T$3:T5)), INT(ROWS(T$3:T5)/12)+1,INT(ROWS(T$3:T5)/12))</f>
        <v>1</v>
      </c>
      <c r="U5">
        <f>IF(MOD(ROWS(T$3:T5),12)&lt;&gt;0, MOD(ROWS(T$3:T5),12),12)</f>
        <v>3</v>
      </c>
      <c r="V5" cm="1">
        <f t="array" ref="V5">INDEX($G$3:$R$25,T5,U5)</f>
        <v>504.09999999999997</v>
      </c>
      <c r="Z5" s="92">
        <f t="shared" si="0"/>
        <v>3</v>
      </c>
      <c r="AA5" s="92">
        <f t="shared" si="1"/>
        <v>8237.5</v>
      </c>
      <c r="AB5" s="92"/>
      <c r="AC5" s="92"/>
      <c r="AD5" s="92"/>
    </row>
    <row r="6" spans="1:30" ht="12.75" customHeight="1">
      <c r="A6" s="39" t="s">
        <v>315</v>
      </c>
      <c r="B6" s="67" t="s">
        <v>297</v>
      </c>
      <c r="C6" s="67">
        <v>518.40000000000009</v>
      </c>
      <c r="F6" s="29">
        <v>2000</v>
      </c>
      <c r="G6" s="28" cm="1">
        <f t="array" ref="G6">INDEX($C$3:$C$278,(ROWS(G$3:G6)-1)*12+COLUMNS($G6:G6))</f>
        <v>697.5</v>
      </c>
      <c r="H6" s="28" cm="1">
        <f t="array" ref="H6">INDEX($C$3:$C$278,(ROWS(H$3:H6)-1)*12+COLUMNS($G6:H6))</f>
        <v>672.30000000000007</v>
      </c>
      <c r="I6" s="28" cm="1">
        <f t="array" ref="I6">INDEX($C$3:$C$278,(ROWS(I$3:I6)-1)*12+COLUMNS($G6:I6))</f>
        <v>708.1</v>
      </c>
      <c r="J6" s="28" cm="1">
        <f t="array" ref="J6">INDEX($C$3:$C$278,(ROWS(J$3:J6)-1)*12+COLUMNS($G6:J6))</f>
        <v>773.40000000000009</v>
      </c>
      <c r="K6" s="28" cm="1">
        <f t="array" ref="K6">INDEX($C$3:$C$278,(ROWS(K$3:K6)-1)*12+COLUMNS($G6:K6))</f>
        <v>814.89999999999986</v>
      </c>
      <c r="L6" s="28" cm="1">
        <f t="array" ref="L6">INDEX($C$3:$C$278,(ROWS(L$3:L6)-1)*12+COLUMNS($G6:L6))</f>
        <v>777.5</v>
      </c>
      <c r="M6" s="28" cm="1">
        <f t="array" ref="M6">INDEX($C$3:$C$278,(ROWS(M$3:M6)-1)*12+COLUMNS($G6:M6))</f>
        <v>850.80000000000007</v>
      </c>
      <c r="N6" s="28" cm="1">
        <f t="array" ref="N6">INDEX($C$3:$C$278,(ROWS(N$3:N6)-1)*12+COLUMNS($G6:N6))</f>
        <v>898.8</v>
      </c>
      <c r="O6" s="28" cm="1">
        <f t="array" ref="O6">INDEX($C$3:$C$278,(ROWS(O$3:O6)-1)*12+COLUMNS($G6:O6))</f>
        <v>809.7</v>
      </c>
      <c r="P6" s="28" cm="1">
        <f t="array" ref="P6">INDEX($C$3:$C$278,(ROWS(P$3:P6)-1)*12+COLUMNS($G6:P6))</f>
        <v>914.40000000000009</v>
      </c>
      <c r="Q6" s="28" cm="1">
        <f t="array" ref="Q6">INDEX($C$3:$C$278,(ROWS(Q$3:Q6)-1)*12+COLUMNS($G6:Q6))</f>
        <v>825</v>
      </c>
      <c r="R6" s="76" cm="1">
        <f t="array" ref="R6">INDEX($C$3:$C$278,(ROWS(R$3:R6)-1)*12+COLUMNS($G6:R6))</f>
        <v>738.5</v>
      </c>
      <c r="T6" s="74">
        <f>IF(12*INT(ROWS(T$3:T6)/12)&lt;&gt;INT(ROWS(T$3:T6)), INT(ROWS(T$3:T6)/12)+1,INT(ROWS(T$3:T6)/12))</f>
        <v>1</v>
      </c>
      <c r="U6">
        <f>IF(MOD(ROWS(T$3:T6),12)&lt;&gt;0, MOD(ROWS(T$3:T6),12),12)</f>
        <v>4</v>
      </c>
      <c r="V6" cm="1">
        <f t="array" ref="V6">INDEX($G$3:$R$25,T6,U6)</f>
        <v>518.40000000000009</v>
      </c>
      <c r="Z6" s="92">
        <f t="shared" si="0"/>
        <v>4</v>
      </c>
      <c r="AA6" s="92">
        <f t="shared" si="1"/>
        <v>9480.9</v>
      </c>
      <c r="AB6" s="92"/>
      <c r="AC6" s="92"/>
      <c r="AD6" s="92"/>
    </row>
    <row r="7" spans="1:30" ht="12.75" customHeight="1">
      <c r="A7" s="39" t="s">
        <v>315</v>
      </c>
      <c r="B7" s="67" t="s">
        <v>296</v>
      </c>
      <c r="C7" s="67">
        <v>529.20000000000005</v>
      </c>
      <c r="F7" s="29">
        <v>2001</v>
      </c>
      <c r="G7" s="28" cm="1">
        <f t="array" ref="G7">INDEX($C$3:$C$278,(ROWS(G$3:G7)-1)*12+COLUMNS($G7:G7))</f>
        <v>873.1</v>
      </c>
      <c r="H7" s="28" cm="1">
        <f t="array" ref="H7">INDEX($C$3:$C$278,(ROWS(H$3:H7)-1)*12+COLUMNS($G7:H7))</f>
        <v>852.7</v>
      </c>
      <c r="I7" s="28" cm="1">
        <f t="array" ref="I7">INDEX($C$3:$C$278,(ROWS(I$3:I7)-1)*12+COLUMNS($G7:I7))</f>
        <v>923.8</v>
      </c>
      <c r="J7" s="28" cm="1">
        <f t="array" ref="J7">INDEX($C$3:$C$278,(ROWS(J$3:J7)-1)*12+COLUMNS($G7:J7))</f>
        <v>955.5</v>
      </c>
      <c r="K7" s="28" cm="1">
        <f t="array" ref="K7">INDEX($C$3:$C$278,(ROWS(K$3:K7)-1)*12+COLUMNS($G7:K7))</f>
        <v>1019.5</v>
      </c>
      <c r="L7" s="28" cm="1">
        <f t="array" ref="L7">INDEX($C$3:$C$278,(ROWS(L$3:L7)-1)*12+COLUMNS($G7:L7))</f>
        <v>926.5</v>
      </c>
      <c r="M7" s="28" cm="1">
        <f t="array" ref="M7">INDEX($C$3:$C$278,(ROWS(M$3:M7)-1)*12+COLUMNS($G7:M7))</f>
        <v>994.9</v>
      </c>
      <c r="N7" s="28" cm="1">
        <f t="array" ref="N7">INDEX($C$3:$C$278,(ROWS(N$3:N7)-1)*12+COLUMNS($G7:N7))</f>
        <v>1056.8</v>
      </c>
      <c r="O7" s="28" cm="1">
        <f t="array" ref="O7">INDEX($C$3:$C$278,(ROWS(O$3:O7)-1)*12+COLUMNS($G7:O7))</f>
        <v>1011.2</v>
      </c>
      <c r="P7" s="28" cm="1">
        <f t="array" ref="P7">INDEX($C$3:$C$278,(ROWS(P$3:P7)-1)*12+COLUMNS($G7:P7))</f>
        <v>1106</v>
      </c>
      <c r="Q7" s="28" cm="1">
        <f t="array" ref="Q7">INDEX($C$3:$C$278,(ROWS(Q$3:Q7)-1)*12+COLUMNS($G7:Q7))</f>
        <v>999.90000000000009</v>
      </c>
      <c r="R7" s="76" cm="1">
        <f t="array" ref="R7">INDEX($C$3:$C$278,(ROWS(R$3:R7)-1)*12+COLUMNS($G7:R7))</f>
        <v>922.3</v>
      </c>
      <c r="T7" s="74">
        <f>IF(12*INT(ROWS(T$3:T7)/12)&lt;&gt;INT(ROWS(T$3:T7)), INT(ROWS(T$3:T7)/12)+1,INT(ROWS(T$3:T7)/12))</f>
        <v>1</v>
      </c>
      <c r="U7">
        <f>IF(MOD(ROWS(T$3:T7),12)&lt;&gt;0, MOD(ROWS(T$3:T7),12),12)</f>
        <v>5</v>
      </c>
      <c r="V7" cm="1">
        <f t="array" ref="V7">INDEX($G$3:$R$25,T7,U7)</f>
        <v>529.20000000000005</v>
      </c>
      <c r="Z7" s="92">
        <f t="shared" si="0"/>
        <v>5</v>
      </c>
      <c r="AA7" s="92">
        <f t="shared" si="1"/>
        <v>11642.199999999999</v>
      </c>
      <c r="AB7" s="92"/>
      <c r="AC7" s="92"/>
      <c r="AD7" s="92"/>
    </row>
    <row r="8" spans="1:30" ht="12.75" customHeight="1">
      <c r="A8" s="39" t="s">
        <v>315</v>
      </c>
      <c r="B8" s="67" t="s">
        <v>295</v>
      </c>
      <c r="C8" s="67">
        <v>556</v>
      </c>
      <c r="F8" s="29">
        <v>2002</v>
      </c>
      <c r="G8" s="28" cm="1">
        <f t="array" ref="G8">INDEX($C$3:$C$278,(ROWS(G$3:G8)-1)*12+COLUMNS($G8:G8))</f>
        <v>907.3</v>
      </c>
      <c r="H8" s="28" cm="1">
        <f t="array" ref="H8">INDEX($C$3:$C$278,(ROWS(H$3:H8)-1)*12+COLUMNS($G8:H8))</f>
        <v>990.80000000000007</v>
      </c>
      <c r="I8" s="28" cm="1">
        <f t="array" ref="I8">INDEX($C$3:$C$278,(ROWS(I$3:I8)-1)*12+COLUMNS($G8:I8))</f>
        <v>1014.7</v>
      </c>
      <c r="J8" s="28" cm="1">
        <f t="array" ref="J8">INDEX($C$3:$C$278,(ROWS(J$3:J8)-1)*12+COLUMNS($G8:J8))</f>
        <v>1033.0999999999999</v>
      </c>
      <c r="K8" s="28" cm="1">
        <f t="array" ref="K8">INDEX($C$3:$C$278,(ROWS(K$3:K8)-1)*12+COLUMNS($G8:K8))</f>
        <v>1079</v>
      </c>
      <c r="L8" s="28" cm="1">
        <f t="array" ref="L8">INDEX($C$3:$C$278,(ROWS(L$3:L8)-1)*12+COLUMNS($G8:L8))</f>
        <v>1034.8</v>
      </c>
      <c r="M8" s="28" cm="1">
        <f t="array" ref="M8">INDEX($C$3:$C$278,(ROWS(M$3:M8)-1)*12+COLUMNS($G8:M8))</f>
        <v>1015.6999999999999</v>
      </c>
      <c r="N8" s="28" cm="1">
        <f t="array" ref="N8">INDEX($C$3:$C$278,(ROWS(N$3:N8)-1)*12+COLUMNS($G8:N8))</f>
        <v>1079.3</v>
      </c>
      <c r="O8" s="28" cm="1">
        <f t="array" ref="O8">INDEX($C$3:$C$278,(ROWS(O$3:O8)-1)*12+COLUMNS($G8:O8))</f>
        <v>929.3</v>
      </c>
      <c r="P8" s="28" cm="1">
        <f t="array" ref="P8">INDEX($C$3:$C$278,(ROWS(P$3:P8)-1)*12+COLUMNS($G8:P8))</f>
        <v>864.90000000000009</v>
      </c>
      <c r="Q8" s="28" cm="1">
        <f t="array" ref="Q8">INDEX($C$3:$C$278,(ROWS(Q$3:Q8)-1)*12+COLUMNS($G8:Q8))</f>
        <v>876.19999999999993</v>
      </c>
      <c r="R8" s="76" cm="1">
        <f t="array" ref="R8">INDEX($C$3:$C$278,(ROWS(R$3:R8)-1)*12+COLUMNS($G8:R8))</f>
        <v>880.6</v>
      </c>
      <c r="T8" s="74">
        <f>IF(12*INT(ROWS(T$3:T8)/12)&lt;&gt;INT(ROWS(T$3:T8)), INT(ROWS(T$3:T8)/12)+1,INT(ROWS(T$3:T8)/12))</f>
        <v>1</v>
      </c>
      <c r="U8">
        <f>IF(MOD(ROWS(T$3:T8),12)&lt;&gt;0, MOD(ROWS(T$3:T8),12),12)</f>
        <v>6</v>
      </c>
      <c r="V8" cm="1">
        <f t="array" ref="V8">INDEX($G$3:$R$25,T8,U8)</f>
        <v>556</v>
      </c>
      <c r="Z8" s="92">
        <f t="shared" si="0"/>
        <v>6</v>
      </c>
      <c r="AA8" s="92">
        <f t="shared" si="1"/>
        <v>11705.7</v>
      </c>
      <c r="AB8" s="92"/>
      <c r="AC8" s="92"/>
      <c r="AD8" s="92"/>
    </row>
    <row r="9" spans="1:30" ht="12.75" customHeight="1">
      <c r="A9" s="39" t="s">
        <v>315</v>
      </c>
      <c r="B9" s="67" t="s">
        <v>294</v>
      </c>
      <c r="C9" s="67">
        <v>567.6</v>
      </c>
      <c r="F9" s="29">
        <v>2003</v>
      </c>
      <c r="G9" s="28" cm="1">
        <f t="array" ref="G9">INDEX($C$3:$C$278,(ROWS(G$3:G9)-1)*12+COLUMNS($G9:G9))</f>
        <v>852.9</v>
      </c>
      <c r="H9" s="28" cm="1">
        <f t="array" ref="H9">INDEX($C$3:$C$278,(ROWS(H$3:H9)-1)*12+COLUMNS($G9:H9))</f>
        <v>863.7</v>
      </c>
      <c r="I9" s="28" cm="1">
        <f t="array" ref="I9">INDEX($C$3:$C$278,(ROWS(I$3:I9)-1)*12+COLUMNS($G9:I9))</f>
        <v>920.09999999999991</v>
      </c>
      <c r="J9" s="28" cm="1">
        <f t="array" ref="J9">INDEX($C$3:$C$278,(ROWS(J$3:J9)-1)*12+COLUMNS($G9:J9))</f>
        <v>989.80000000000007</v>
      </c>
      <c r="K9" s="28" cm="1">
        <f t="array" ref="K9">INDEX($C$3:$C$278,(ROWS(K$3:K9)-1)*12+COLUMNS($G9:K9))</f>
        <v>1040.3999999999999</v>
      </c>
      <c r="L9" s="28" cm="1">
        <f t="array" ref="L9">INDEX($C$3:$C$278,(ROWS(L$3:L9)-1)*12+COLUMNS($G9:L9))</f>
        <v>950.3</v>
      </c>
      <c r="M9" s="28" cm="1">
        <f t="array" ref="M9">INDEX($C$3:$C$278,(ROWS(M$3:M9)-1)*12+COLUMNS($G9:M9))</f>
        <v>1046.5</v>
      </c>
      <c r="N9" s="28" cm="1">
        <f t="array" ref="N9">INDEX($C$3:$C$278,(ROWS(N$3:N9)-1)*12+COLUMNS($G9:N9))</f>
        <v>1041.5999999999999</v>
      </c>
      <c r="O9" s="28" cm="1">
        <f t="array" ref="O9">INDEX($C$3:$C$278,(ROWS(O$3:O9)-1)*12+COLUMNS($G9:O9))</f>
        <v>1002.6</v>
      </c>
      <c r="P9" s="28" cm="1">
        <f t="array" ref="P9">INDEX($C$3:$C$278,(ROWS(P$3:P9)-1)*12+COLUMNS($G9:P9))</f>
        <v>1107.9000000000001</v>
      </c>
      <c r="Q9" s="28" cm="1">
        <f t="array" ref="Q9">INDEX($C$3:$C$278,(ROWS(Q$3:Q9)-1)*12+COLUMNS($G9:Q9))</f>
        <v>1052.7</v>
      </c>
      <c r="R9" s="76" cm="1">
        <f t="array" ref="R9">INDEX($C$3:$C$278,(ROWS(R$3:R9)-1)*12+COLUMNS($G9:R9))</f>
        <v>968.7</v>
      </c>
      <c r="T9" s="74">
        <f>IF(12*INT(ROWS(T$3:T9)/12)&lt;&gt;INT(ROWS(T$3:T9)), INT(ROWS(T$3:T9)/12)+1,INT(ROWS(T$3:T9)/12))</f>
        <v>1</v>
      </c>
      <c r="U9">
        <f>IF(MOD(ROWS(T$3:T9),12)&lt;&gt;0, MOD(ROWS(T$3:T9),12),12)</f>
        <v>7</v>
      </c>
      <c r="V9" cm="1">
        <f t="array" ref="V9">INDEX($G$3:$R$25,T9,U9)</f>
        <v>567.6</v>
      </c>
      <c r="Z9" s="92">
        <f t="shared" si="0"/>
        <v>7</v>
      </c>
      <c r="AA9" s="92">
        <f t="shared" si="1"/>
        <v>11837.2</v>
      </c>
      <c r="AB9" s="92"/>
      <c r="AC9" s="92"/>
      <c r="AD9" s="92"/>
    </row>
    <row r="10" spans="1:30" ht="12.75" customHeight="1">
      <c r="A10" s="39" t="s">
        <v>315</v>
      </c>
      <c r="B10" s="67" t="s">
        <v>293</v>
      </c>
      <c r="C10" s="67">
        <v>557.29999999999995</v>
      </c>
      <c r="F10" s="29">
        <v>2004</v>
      </c>
      <c r="G10" s="28" cm="1">
        <f t="array" ref="G10">INDEX($C$3:$C$278,(ROWS(G$3:G10)-1)*12+COLUMNS($G10:G10))</f>
        <v>993.09999999999991</v>
      </c>
      <c r="H10" s="28" cm="1">
        <f t="array" ref="H10">INDEX($C$3:$C$278,(ROWS(H$3:H10)-1)*12+COLUMNS($G10:H10))</f>
        <v>797.2</v>
      </c>
      <c r="I10" s="28" cm="1">
        <f t="array" ref="I10">INDEX($C$3:$C$278,(ROWS(I$3:I10)-1)*12+COLUMNS($G10:I10))</f>
        <v>1059.9000000000001</v>
      </c>
      <c r="J10" s="28" cm="1">
        <f t="array" ref="J10">INDEX($C$3:$C$278,(ROWS(J$3:J10)-1)*12+COLUMNS($G10:J10))</f>
        <v>1057.8000000000002</v>
      </c>
      <c r="K10" s="28" cm="1">
        <f t="array" ref="K10">INDEX($C$3:$C$278,(ROWS(K$3:K10)-1)*12+COLUMNS($G10:K10))</f>
        <v>1128.8</v>
      </c>
      <c r="L10" s="28" cm="1">
        <f t="array" ref="L10">INDEX($C$3:$C$278,(ROWS(L$3:L10)-1)*12+COLUMNS($G10:L10))</f>
        <v>1106.1000000000001</v>
      </c>
      <c r="M10" s="28" cm="1">
        <f t="array" ref="M10">INDEX($C$3:$C$278,(ROWS(M$3:M10)-1)*12+COLUMNS($G10:M10))</f>
        <v>1206</v>
      </c>
      <c r="N10" s="28" cm="1">
        <f t="array" ref="N10">INDEX($C$3:$C$278,(ROWS(N$3:N10)-1)*12+COLUMNS($G10:N10))</f>
        <v>1148.3</v>
      </c>
      <c r="O10" s="28" cm="1">
        <f t="array" ref="O10">INDEX($C$3:$C$278,(ROWS(O$3:O10)-1)*12+COLUMNS($G10:O10))</f>
        <v>1087.0999999999999</v>
      </c>
      <c r="P10" s="28" cm="1">
        <f t="array" ref="P10">INDEX($C$3:$C$278,(ROWS(P$3:P10)-1)*12+COLUMNS($G10:P10))</f>
        <v>1200.6999999999998</v>
      </c>
      <c r="Q10" s="28" cm="1">
        <f t="array" ref="Q10">INDEX($C$3:$C$278,(ROWS(Q$3:Q10)-1)*12+COLUMNS($G10:Q10))</f>
        <v>1213.0999999999999</v>
      </c>
      <c r="R10" s="76" cm="1">
        <f t="array" ref="R10">INDEX($C$3:$C$278,(ROWS(R$3:R10)-1)*12+COLUMNS($G10:R10))</f>
        <v>1103.0999999999999</v>
      </c>
      <c r="T10" s="74">
        <f>IF(12*INT(ROWS(T$3:T10)/12)&lt;&gt;INT(ROWS(T$3:T10)), INT(ROWS(T$3:T10)/12)+1,INT(ROWS(T$3:T10)/12))</f>
        <v>1</v>
      </c>
      <c r="U10">
        <f>IF(MOD(ROWS(T$3:T10),12)&lt;&gt;0, MOD(ROWS(T$3:T10),12),12)</f>
        <v>8</v>
      </c>
      <c r="V10" cm="1">
        <f t="array" ref="V10">INDEX($G$3:$R$25,T10,U10)</f>
        <v>557.29999999999995</v>
      </c>
      <c r="Z10" s="92">
        <f t="shared" si="0"/>
        <v>8</v>
      </c>
      <c r="AA10" s="92">
        <f t="shared" si="1"/>
        <v>13101.2</v>
      </c>
      <c r="AB10" s="92"/>
      <c r="AC10" s="92"/>
      <c r="AD10" s="92"/>
    </row>
    <row r="11" spans="1:30" ht="12.75" customHeight="1">
      <c r="A11" s="39" t="s">
        <v>315</v>
      </c>
      <c r="B11" s="67" t="s">
        <v>292</v>
      </c>
      <c r="C11" s="67">
        <v>589.1</v>
      </c>
      <c r="F11" s="29">
        <v>2005</v>
      </c>
      <c r="G11" s="28" cm="1">
        <f t="array" ref="G11">INDEX($C$3:$C$278,(ROWS(G$3:G11)-1)*12+COLUMNS($G11:G11))</f>
        <v>1099.8</v>
      </c>
      <c r="H11" s="28" cm="1">
        <f t="array" ref="H11">INDEX($C$3:$C$278,(ROWS(H$3:H11)-1)*12+COLUMNS($G11:H11))</f>
        <v>1052.3</v>
      </c>
      <c r="I11" s="28" cm="1">
        <f t="array" ref="I11">INDEX($C$3:$C$278,(ROWS(I$3:I11)-1)*12+COLUMNS($G11:I11))</f>
        <v>991.1</v>
      </c>
      <c r="J11" s="28" cm="1">
        <f t="array" ref="J11">INDEX($C$3:$C$278,(ROWS(J$3:J11)-1)*12+COLUMNS($G11:J11))</f>
        <v>1175.4000000000001</v>
      </c>
      <c r="K11" s="28" cm="1">
        <f t="array" ref="K11">INDEX($C$3:$C$278,(ROWS(K$3:K11)-1)*12+COLUMNS($G11:K11))</f>
        <v>1175.3000000000002</v>
      </c>
      <c r="L11" s="28" cm="1">
        <f t="array" ref="L11">INDEX($C$3:$C$278,(ROWS(L$3:L11)-1)*12+COLUMNS($G11:L11))</f>
        <v>1210.8000000000002</v>
      </c>
      <c r="M11" s="28" cm="1">
        <f t="array" ref="M11">INDEX($C$3:$C$278,(ROWS(M$3:M11)-1)*12+COLUMNS($G11:M11))</f>
        <v>1221.5999999999999</v>
      </c>
      <c r="N11" s="28" cm="1">
        <f t="array" ref="N11">INDEX($C$3:$C$278,(ROWS(N$3:N11)-1)*12+COLUMNS($G11:N11))</f>
        <v>1266.9000000000001</v>
      </c>
      <c r="O11" s="28" cm="1">
        <f t="array" ref="O11">INDEX($C$3:$C$278,(ROWS(O$3:O11)-1)*12+COLUMNS($G11:O11))</f>
        <v>1273.9000000000001</v>
      </c>
      <c r="P11" s="28" cm="1">
        <f t="array" ref="P11">INDEX($C$3:$C$278,(ROWS(P$3:P11)-1)*12+COLUMNS($G11:P11))</f>
        <v>1308.6000000000001</v>
      </c>
      <c r="Q11" s="28" cm="1">
        <f t="array" ref="Q11">INDEX($C$3:$C$278,(ROWS(Q$3:Q11)-1)*12+COLUMNS($G11:Q11))</f>
        <v>1251.5</v>
      </c>
      <c r="R11" s="76" cm="1">
        <f t="array" ref="R11">INDEX($C$3:$C$278,(ROWS(R$3:R11)-1)*12+COLUMNS($G11:R11))</f>
        <v>1167</v>
      </c>
      <c r="T11" s="74">
        <f>IF(12*INT(ROWS(T$3:T11)/12)&lt;&gt;INT(ROWS(T$3:T11)), INT(ROWS(T$3:T11)/12)+1,INT(ROWS(T$3:T11)/12))</f>
        <v>1</v>
      </c>
      <c r="U11">
        <f>IF(MOD(ROWS(T$3:T11),12)&lt;&gt;0, MOD(ROWS(T$3:T11),12),12)</f>
        <v>9</v>
      </c>
      <c r="V11" cm="1">
        <f t="array" ref="V11">INDEX($G$3:$R$25,T11,U11)</f>
        <v>589.1</v>
      </c>
      <c r="Z11" s="92">
        <f t="shared" si="0"/>
        <v>9</v>
      </c>
      <c r="AA11" s="92">
        <f t="shared" si="1"/>
        <v>14194.2</v>
      </c>
      <c r="AB11" s="92"/>
      <c r="AC11" s="92"/>
      <c r="AD11" s="92"/>
    </row>
    <row r="12" spans="1:30" ht="12.75" customHeight="1">
      <c r="A12" s="39" t="s">
        <v>315</v>
      </c>
      <c r="B12" s="67" t="s">
        <v>291</v>
      </c>
      <c r="C12" s="67">
        <v>583.29999999999995</v>
      </c>
      <c r="F12" s="29">
        <v>2006</v>
      </c>
      <c r="G12" s="28" cm="1">
        <f t="array" ref="G12">INDEX($C$3:$C$278,(ROWS(G$3:G12)-1)*12+COLUMNS($G12:G12))</f>
        <v>1199.8</v>
      </c>
      <c r="H12" s="28" cm="1">
        <f t="array" ref="H12">INDEX($C$3:$C$278,(ROWS(H$3:H12)-1)*12+COLUMNS($G12:H12))</f>
        <v>996.30000000000007</v>
      </c>
      <c r="I12" s="28" cm="1">
        <f t="array" ref="I12">INDEX($C$3:$C$278,(ROWS(I$3:I12)-1)*12+COLUMNS($G12:I12))</f>
        <v>1232</v>
      </c>
      <c r="J12" s="28" cm="1">
        <f t="array" ref="J12">INDEX($C$3:$C$278,(ROWS(J$3:J12)-1)*12+COLUMNS($G12:J12))</f>
        <v>1292.9000000000001</v>
      </c>
      <c r="K12" s="28" cm="1">
        <f t="array" ref="K12">INDEX($C$3:$C$278,(ROWS(K$3:K12)-1)*12+COLUMNS($G12:K12))</f>
        <v>1340.1</v>
      </c>
      <c r="L12" s="28" cm="1">
        <f t="array" ref="L12">INDEX($C$3:$C$278,(ROWS(L$3:L12)-1)*12+COLUMNS($G12:L12))</f>
        <v>1343.8</v>
      </c>
      <c r="M12" s="28" cm="1">
        <f t="array" ref="M12">INDEX($C$3:$C$278,(ROWS(M$3:M12)-1)*12+COLUMNS($G12:M12))</f>
        <v>1344.1999999999998</v>
      </c>
      <c r="N12" s="28" cm="1">
        <f t="array" ref="N12">INDEX($C$3:$C$278,(ROWS(N$3:N12)-1)*12+COLUMNS($G12:N12))</f>
        <v>1465.8</v>
      </c>
      <c r="O12" s="28" cm="1">
        <f t="array" ref="O12">INDEX($C$3:$C$278,(ROWS(O$3:O12)-1)*12+COLUMNS($G12:O12))</f>
        <v>1406.4</v>
      </c>
      <c r="P12" s="28" cm="1">
        <f t="array" ref="P12">INDEX($C$3:$C$278,(ROWS(P$3:P12)-1)*12+COLUMNS($G12:P12))</f>
        <v>1450.7</v>
      </c>
      <c r="Q12" s="28" cm="1">
        <f t="array" ref="Q12">INDEX($C$3:$C$278,(ROWS(Q$3:Q12)-1)*12+COLUMNS($G12:Q12))</f>
        <v>1400.6</v>
      </c>
      <c r="R12" s="76" cm="1">
        <f t="array" ref="R12">INDEX($C$3:$C$278,(ROWS(R$3:R12)-1)*12+COLUMNS($G12:R12))</f>
        <v>1287.5</v>
      </c>
      <c r="T12" s="74">
        <f>IF(12*INT(ROWS(T$3:T12)/12)&lt;&gt;INT(ROWS(T$3:T12)), INT(ROWS(T$3:T12)/12)+1,INT(ROWS(T$3:T12)/12))</f>
        <v>1</v>
      </c>
      <c r="U12">
        <f>IF(MOD(ROWS(T$3:T12),12)&lt;&gt;0, MOD(ROWS(T$3:T12),12),12)</f>
        <v>10</v>
      </c>
      <c r="V12" cm="1">
        <f t="array" ref="V12">INDEX($G$3:$R$25,T12,U12)</f>
        <v>583.29999999999995</v>
      </c>
      <c r="Z12" s="92">
        <f t="shared" si="0"/>
        <v>10</v>
      </c>
      <c r="AA12" s="92">
        <f t="shared" si="1"/>
        <v>15760.1</v>
      </c>
      <c r="AB12" s="92"/>
      <c r="AC12" s="92"/>
      <c r="AD12" s="92"/>
    </row>
    <row r="13" spans="1:30" ht="12.75" customHeight="1">
      <c r="A13" s="39" t="s">
        <v>315</v>
      </c>
      <c r="B13" s="67" t="s">
        <v>290</v>
      </c>
      <c r="C13" s="67">
        <v>556.29999999999995</v>
      </c>
      <c r="F13" s="29">
        <v>2007</v>
      </c>
      <c r="G13" s="28" cm="1">
        <f t="array" ref="G13">INDEX($C$3:$C$278,(ROWS(G$3:G13)-1)*12+COLUMNS($G13:G13))</f>
        <v>1283</v>
      </c>
      <c r="H13" s="28" cm="1">
        <f t="array" ref="H13">INDEX($C$3:$C$278,(ROWS(H$3:H13)-1)*12+COLUMNS($G13:H13))</f>
        <v>1190.5</v>
      </c>
      <c r="I13" s="28" cm="1">
        <f t="array" ref="I13">INDEX($C$3:$C$278,(ROWS(I$3:I13)-1)*12+COLUMNS($G13:I13))</f>
        <v>1171</v>
      </c>
      <c r="J13" s="28" cm="1">
        <f t="array" ref="J13">INDEX($C$3:$C$278,(ROWS(J$3:J13)-1)*12+COLUMNS($G13:J13))</f>
        <v>1258.8999999999999</v>
      </c>
      <c r="K13" s="28" cm="1">
        <f t="array" ref="K13">INDEX($C$3:$C$278,(ROWS(K$3:K13)-1)*12+COLUMNS($G13:K13))</f>
        <v>1287.8</v>
      </c>
      <c r="L13" s="28" cm="1">
        <f t="array" ref="L13">INDEX($C$3:$C$278,(ROWS(L$3:L13)-1)*12+COLUMNS($G13:L13))</f>
        <v>1378.4</v>
      </c>
      <c r="M13" s="28" cm="1">
        <f t="array" ref="M13">INDEX($C$3:$C$278,(ROWS(M$3:M13)-1)*12+COLUMNS($G13:M13))</f>
        <v>1363.6999999999998</v>
      </c>
      <c r="N13" s="28" cm="1">
        <f t="array" ref="N13">INDEX($C$3:$C$278,(ROWS(N$3:N13)-1)*12+COLUMNS($G13:N13))</f>
        <v>1372.5</v>
      </c>
      <c r="O13" s="28" cm="1">
        <f t="array" ref="O13">INDEX($C$3:$C$278,(ROWS(O$3:O13)-1)*12+COLUMNS($G13:O13))</f>
        <v>1396.7</v>
      </c>
      <c r="P13" s="28" cm="1">
        <f t="array" ref="P13">INDEX($C$3:$C$278,(ROWS(P$3:P13)-1)*12+COLUMNS($G13:P13))</f>
        <v>1380</v>
      </c>
      <c r="Q13" s="28" cm="1">
        <f t="array" ref="Q13">INDEX($C$3:$C$278,(ROWS(Q$3:Q13)-1)*12+COLUMNS($G13:Q13))</f>
        <v>1348</v>
      </c>
      <c r="R13" s="76" cm="1">
        <f t="array" ref="R13">INDEX($C$3:$C$278,(ROWS(R$3:R13)-1)*12+COLUMNS($G13:R13))</f>
        <v>1236.7</v>
      </c>
      <c r="T13" s="74">
        <f>IF(12*INT(ROWS(T$3:T13)/12)&lt;&gt;INT(ROWS(T$3:T13)), INT(ROWS(T$3:T13)/12)+1,INT(ROWS(T$3:T13)/12))</f>
        <v>1</v>
      </c>
      <c r="U13">
        <f>IF(MOD(ROWS(T$3:T13),12)&lt;&gt;0, MOD(ROWS(T$3:T13),12),12)</f>
        <v>11</v>
      </c>
      <c r="V13" cm="1">
        <f t="array" ref="V13">INDEX($G$3:$R$25,T13,U13)</f>
        <v>556.29999999999995</v>
      </c>
      <c r="Z13" s="92">
        <f t="shared" si="0"/>
        <v>11</v>
      </c>
      <c r="AA13" s="92">
        <f t="shared" si="1"/>
        <v>15667.2</v>
      </c>
      <c r="AB13" s="92"/>
      <c r="AC13" s="92"/>
      <c r="AD13" s="92"/>
    </row>
    <row r="14" spans="1:30" ht="12.75" customHeight="1">
      <c r="A14" s="39" t="s">
        <v>315</v>
      </c>
      <c r="B14" s="67" t="s">
        <v>289</v>
      </c>
      <c r="C14" s="67">
        <v>555.6</v>
      </c>
      <c r="F14" s="29">
        <v>2008</v>
      </c>
      <c r="G14" s="28" cm="1">
        <f t="array" ref="G14">INDEX($C$3:$C$278,(ROWS(G$3:G14)-1)*12+COLUMNS($G14:G14))</f>
        <v>1173.4000000000001</v>
      </c>
      <c r="H14" s="28" cm="1">
        <f t="array" ref="H14">INDEX($C$3:$C$278,(ROWS(H$3:H14)-1)*12+COLUMNS($G14:H14))</f>
        <v>1143.3</v>
      </c>
      <c r="I14" s="28" cm="1">
        <f t="array" ref="I14">INDEX($C$3:$C$278,(ROWS(I$3:I14)-1)*12+COLUMNS($G14:I14))</f>
        <v>1082.0999999999999</v>
      </c>
      <c r="J14" s="28" cm="1">
        <f t="array" ref="J14">INDEX($C$3:$C$278,(ROWS(J$3:J14)-1)*12+COLUMNS($G14:J14))</f>
        <v>1162.2</v>
      </c>
      <c r="K14" s="28" cm="1">
        <f t="array" ref="K14">INDEX($C$3:$C$278,(ROWS(K$3:K14)-1)*12+COLUMNS($G14:K14))</f>
        <v>1215.9000000000001</v>
      </c>
      <c r="L14" s="28" cm="1">
        <f t="array" ref="L14">INDEX($C$3:$C$278,(ROWS(L$3:L14)-1)*12+COLUMNS($G14:L14))</f>
        <v>1212</v>
      </c>
      <c r="M14" s="28" cm="1">
        <f t="array" ref="M14">INDEX($C$3:$C$278,(ROWS(M$3:M14)-1)*12+COLUMNS($G14:M14))</f>
        <v>1262</v>
      </c>
      <c r="N14" s="28" cm="1">
        <f t="array" ref="N14">INDEX($C$3:$C$278,(ROWS(N$3:N14)-1)*12+COLUMNS($G14:N14))</f>
        <v>1329.3999999999999</v>
      </c>
      <c r="O14" s="28" cm="1">
        <f t="array" ref="O14">INDEX($C$3:$C$278,(ROWS(O$3:O14)-1)*12+COLUMNS($G14:O14))</f>
        <v>1247.8</v>
      </c>
      <c r="P14" s="28" cm="1">
        <f t="array" ref="P14">INDEX($C$3:$C$278,(ROWS(P$3:P14)-1)*12+COLUMNS($G14:P14))</f>
        <v>1301.5999999999999</v>
      </c>
      <c r="Q14" s="28" cm="1">
        <f t="array" ref="Q14">INDEX($C$3:$C$278,(ROWS(Q$3:Q14)-1)*12+COLUMNS($G14:Q14))</f>
        <v>1217.5999999999999</v>
      </c>
      <c r="R14" s="76" cm="1">
        <f t="array" ref="R14">INDEX($C$3:$C$278,(ROWS(R$3:R14)-1)*12+COLUMNS($G14:R14))</f>
        <v>990.89999999999986</v>
      </c>
      <c r="T14" s="74">
        <f>IF(12*INT(ROWS(T$3:T14)/12)&lt;&gt;INT(ROWS(T$3:T14)), INT(ROWS(T$3:T14)/12)+1,INT(ROWS(T$3:T14)/12))</f>
        <v>1</v>
      </c>
      <c r="U14">
        <f>IF(MOD(ROWS(T$3:T14),12)&lt;&gt;0, MOD(ROWS(T$3:T14),12),12)</f>
        <v>12</v>
      </c>
      <c r="V14" cm="1">
        <f t="array" ref="V14">INDEX($G$3:$R$25,T14,U14)</f>
        <v>555.6</v>
      </c>
      <c r="Z14" s="92">
        <f t="shared" si="0"/>
        <v>12</v>
      </c>
      <c r="AA14" s="92">
        <f t="shared" si="1"/>
        <v>14338.199999999999</v>
      </c>
      <c r="AB14" s="92"/>
      <c r="AC14" s="92"/>
      <c r="AD14" s="92"/>
    </row>
    <row r="15" spans="1:30" ht="12.75" customHeight="1">
      <c r="A15" s="39" t="s">
        <v>316</v>
      </c>
      <c r="B15" s="67" t="s">
        <v>288</v>
      </c>
      <c r="C15" s="67">
        <v>526.80000000000007</v>
      </c>
      <c r="F15" s="29">
        <v>2009</v>
      </c>
      <c r="G15" s="28" cm="1">
        <f t="array" ref="G15">INDEX($C$3:$C$278,(ROWS(G$3:G15)-1)*12+COLUMNS($G15:G15))</f>
        <v>986.3</v>
      </c>
      <c r="H15" s="28" cm="1">
        <f t="array" ref="H15">INDEX($C$3:$C$278,(ROWS(H$3:H15)-1)*12+COLUMNS($G15:H15))</f>
        <v>731.90000000000009</v>
      </c>
      <c r="I15" s="28" cm="1">
        <f t="array" ref="I15">INDEX($C$3:$C$278,(ROWS(I$3:I15)-1)*12+COLUMNS($G15:I15))</f>
        <v>900.7</v>
      </c>
      <c r="J15" s="28" cm="1">
        <f t="array" ref="J15">INDEX($C$3:$C$278,(ROWS(J$3:J15)-1)*12+COLUMNS($G15:J15))</f>
        <v>940.89999999999986</v>
      </c>
      <c r="K15" s="28" cm="1">
        <f t="array" ref="K15">INDEX($C$3:$C$278,(ROWS(K$3:K15)-1)*12+COLUMNS($G15:K15))</f>
        <v>994.5</v>
      </c>
      <c r="L15" s="28" cm="1">
        <f t="array" ref="L15">INDEX($C$3:$C$278,(ROWS(L$3:L15)-1)*12+COLUMNS($G15:L15))</f>
        <v>965.1</v>
      </c>
      <c r="M15" s="28" cm="1">
        <f t="array" ref="M15">INDEX($C$3:$C$278,(ROWS(M$3:M15)-1)*12+COLUMNS($G15:M15))</f>
        <v>1009.2</v>
      </c>
      <c r="N15" s="28" cm="1">
        <f t="array" ref="N15">INDEX($C$3:$C$278,(ROWS(N$3:N15)-1)*12+COLUMNS($G15:N15))</f>
        <v>1105.8</v>
      </c>
      <c r="O15" s="28" cm="1">
        <f t="array" ref="O15">INDEX($C$3:$C$278,(ROWS(O$3:O15)-1)*12+COLUMNS($G15:O15))</f>
        <v>1023.9</v>
      </c>
      <c r="P15" s="28" cm="1">
        <f t="array" ref="P15">INDEX($C$3:$C$278,(ROWS(P$3:P15)-1)*12+COLUMNS($G15:P15))</f>
        <v>1100</v>
      </c>
      <c r="Q15" s="28" cm="1">
        <f t="array" ref="Q15">INDEX($C$3:$C$278,(ROWS(Q$3:Q15)-1)*12+COLUMNS($G15:Q15))</f>
        <v>1028.3</v>
      </c>
      <c r="R15" s="76" cm="1">
        <f t="array" ref="R15">INDEX($C$3:$C$278,(ROWS(R$3:R15)-1)*12+COLUMNS($G15:R15))</f>
        <v>1030.2</v>
      </c>
      <c r="T15" s="74">
        <f>IF(12*INT(ROWS(T$3:T15)/12)&lt;&gt;INT(ROWS(T$3:T15)), INT(ROWS(T$3:T15)/12)+1,INT(ROWS(T$3:T15)/12))</f>
        <v>2</v>
      </c>
      <c r="U15">
        <f>IF(MOD(ROWS(T$3:T15),12)&lt;&gt;0, MOD(ROWS(T$3:T15),12),12)</f>
        <v>1</v>
      </c>
      <c r="V15" cm="1">
        <f t="array" ref="V15">INDEX($G$3:$R$25,T15,U15)</f>
        <v>526.80000000000007</v>
      </c>
      <c r="Z15" s="92">
        <f t="shared" si="0"/>
        <v>13</v>
      </c>
      <c r="AA15" s="92">
        <f t="shared" si="1"/>
        <v>11816.800000000001</v>
      </c>
      <c r="AB15" s="92"/>
      <c r="AC15" s="92"/>
      <c r="AD15" s="92"/>
    </row>
    <row r="16" spans="1:30" ht="12.75" customHeight="1">
      <c r="A16" s="39" t="s">
        <v>316</v>
      </c>
      <c r="B16" s="67" t="s">
        <v>287</v>
      </c>
      <c r="C16" s="67">
        <v>511.9</v>
      </c>
      <c r="F16" s="29">
        <v>2010</v>
      </c>
      <c r="G16" s="28" cm="1">
        <f t="array" ref="G16">INDEX($C$3:$C$278,(ROWS(G$3:G16)-1)*12+COLUMNS($G16:G16))</f>
        <v>1001.7</v>
      </c>
      <c r="H16" s="28" cm="1">
        <f t="array" ref="H16">INDEX($C$3:$C$278,(ROWS(H$3:H16)-1)*12+COLUMNS($G16:H16))</f>
        <v>938.59999999999991</v>
      </c>
      <c r="I16" s="28" cm="1">
        <f t="array" ref="I16">INDEX($C$3:$C$278,(ROWS(I$3:I16)-1)*12+COLUMNS($G16:I16))</f>
        <v>973</v>
      </c>
      <c r="J16" s="28" cm="1">
        <f t="array" ref="J16">INDEX($C$3:$C$278,(ROWS(J$3:J16)-1)*12+COLUMNS($G16:J16))</f>
        <v>1080.3</v>
      </c>
      <c r="K16" s="28" cm="1">
        <f t="array" ref="K16">INDEX($C$3:$C$278,(ROWS(K$3:K16)-1)*12+COLUMNS($G16:K16))</f>
        <v>1214.3</v>
      </c>
      <c r="L16" s="28" cm="1">
        <f t="array" ref="L16">INDEX($C$3:$C$278,(ROWS(L$3:L16)-1)*12+COLUMNS($G16:L16))</f>
        <v>1250.5</v>
      </c>
      <c r="M16" s="28" cm="1">
        <f t="array" ref="M16">INDEX($C$3:$C$278,(ROWS(M$3:M16)-1)*12+COLUMNS($G16:M16))</f>
        <v>1318.7</v>
      </c>
      <c r="N16" s="28" cm="1">
        <f t="array" ref="N16">INDEX($C$3:$C$278,(ROWS(N$3:N16)-1)*12+COLUMNS($G16:N16))</f>
        <v>1374.7</v>
      </c>
      <c r="O16" s="28" cm="1">
        <f t="array" ref="O16">INDEX($C$3:$C$278,(ROWS(O$3:O16)-1)*12+COLUMNS($G16:O16))</f>
        <v>1286.2999999999997</v>
      </c>
      <c r="P16" s="28" cm="1">
        <f t="array" ref="P16">INDEX($C$3:$C$278,(ROWS(P$3:P16)-1)*12+COLUMNS($G16:P16))</f>
        <v>1296</v>
      </c>
      <c r="Q16" s="28" cm="1">
        <f t="array" ref="Q16">INDEX($C$3:$C$278,(ROWS(Q$3:Q16)-1)*12+COLUMNS($G16:Q16))</f>
        <v>1225.2</v>
      </c>
      <c r="R16" s="76" cm="1">
        <f t="array" ref="R16">INDEX($C$3:$C$278,(ROWS(R$3:R16)-1)*12+COLUMNS($G16:R16))</f>
        <v>1136</v>
      </c>
      <c r="T16" s="74">
        <f>IF(12*INT(ROWS(T$3:T16)/12)&lt;&gt;INT(ROWS(T$3:T16)), INT(ROWS(T$3:T16)/12)+1,INT(ROWS(T$3:T16)/12))</f>
        <v>2</v>
      </c>
      <c r="U16">
        <f>IF(MOD(ROWS(T$3:T16),12)&lt;&gt;0, MOD(ROWS(T$3:T16),12),12)</f>
        <v>2</v>
      </c>
      <c r="V16" cm="1">
        <f t="array" ref="V16">INDEX($G$3:$R$25,T16,U16)</f>
        <v>511.9</v>
      </c>
      <c r="Z16" s="92">
        <f t="shared" si="0"/>
        <v>14</v>
      </c>
      <c r="AA16" s="92">
        <f t="shared" si="1"/>
        <v>14095.300000000001</v>
      </c>
      <c r="AB16" s="92"/>
      <c r="AC16" s="92"/>
      <c r="AD16" s="92"/>
    </row>
    <row r="17" spans="1:30" ht="12.75" customHeight="1">
      <c r="A17" s="39" t="s">
        <v>316</v>
      </c>
      <c r="B17" s="67" t="s">
        <v>286</v>
      </c>
      <c r="C17" s="67">
        <v>608.20000000000005</v>
      </c>
      <c r="F17" s="29">
        <v>2011</v>
      </c>
      <c r="G17" s="28" cm="1">
        <f t="array" ref="G17">INDEX($C$3:$C$278,(ROWS(G$3:G17)-1)*12+COLUMNS($G17:G17))</f>
        <v>1135.4000000000001</v>
      </c>
      <c r="H17" s="28" cm="1">
        <f t="array" ref="H17">INDEX($C$3:$C$278,(ROWS(H$3:H17)-1)*12+COLUMNS($G17:H17))</f>
        <v>1013.3</v>
      </c>
      <c r="I17" s="28" cm="1">
        <f t="array" ref="I17">INDEX($C$3:$C$278,(ROWS(I$3:I17)-1)*12+COLUMNS($G17:I17))</f>
        <v>1013</v>
      </c>
      <c r="J17" s="28" cm="1">
        <f t="array" ref="J17">INDEX($C$3:$C$278,(ROWS(J$3:J17)-1)*12+COLUMNS($G17:J17))</f>
        <v>1148.4000000000001</v>
      </c>
      <c r="K17" s="28" cm="1">
        <f t="array" ref="K17">INDEX($C$3:$C$278,(ROWS(K$3:K17)-1)*12+COLUMNS($G17:K17))</f>
        <v>1229.7</v>
      </c>
      <c r="L17" s="28" cm="1">
        <f t="array" ref="L17">INDEX($C$3:$C$278,(ROWS(L$3:L17)-1)*12+COLUMNS($G17:L17))</f>
        <v>1195</v>
      </c>
      <c r="M17" s="28" cm="1">
        <f t="array" ref="M17">INDEX($C$3:$C$278,(ROWS(M$3:M17)-1)*12+COLUMNS($G17:M17))</f>
        <v>1261.2</v>
      </c>
      <c r="N17" s="28" cm="1">
        <f t="array" ref="N17">INDEX($C$3:$C$278,(ROWS(N$3:N17)-1)*12+COLUMNS($G17:N17))</f>
        <v>1259.1999999999998</v>
      </c>
      <c r="O17" s="28" cm="1">
        <f t="array" ref="O17">INDEX($C$3:$C$278,(ROWS(O$3:O17)-1)*12+COLUMNS($G17:O17))</f>
        <v>1232.8</v>
      </c>
      <c r="P17" s="28" cm="1">
        <f t="array" ref="P17">INDEX($C$3:$C$278,(ROWS(P$3:P17)-1)*12+COLUMNS($G17:P17))</f>
        <v>1200.0999999999999</v>
      </c>
      <c r="Q17" s="28" cm="1">
        <f t="array" ref="Q17">INDEX($C$3:$C$278,(ROWS(Q$3:Q17)-1)*12+COLUMNS($G17:Q17))</f>
        <v>1153.9000000000001</v>
      </c>
      <c r="R17" s="76" cm="1">
        <f t="array" ref="R17">INDEX($C$3:$C$278,(ROWS(R$3:R17)-1)*12+COLUMNS($G17:R17))</f>
        <v>1159.4000000000001</v>
      </c>
      <c r="T17" s="74">
        <f>IF(12*INT(ROWS(T$3:T17)/12)&lt;&gt;INT(ROWS(T$3:T17)), INT(ROWS(T$3:T17)/12)+1,INT(ROWS(T$3:T17)/12))</f>
        <v>2</v>
      </c>
      <c r="U17">
        <f>IF(MOD(ROWS(T$3:T17),12)&lt;&gt;0, MOD(ROWS(T$3:T17),12),12)</f>
        <v>3</v>
      </c>
      <c r="V17" cm="1">
        <f t="array" ref="V17">INDEX($G$3:$R$25,T17,U17)</f>
        <v>608.20000000000005</v>
      </c>
      <c r="Z17" s="92">
        <f t="shared" si="0"/>
        <v>15</v>
      </c>
      <c r="AA17" s="92">
        <f t="shared" si="1"/>
        <v>14001.4</v>
      </c>
      <c r="AB17" s="92"/>
      <c r="AC17" s="92"/>
      <c r="AD17" s="92"/>
    </row>
    <row r="18" spans="1:30" ht="12.75" customHeight="1">
      <c r="A18" s="39" t="s">
        <v>316</v>
      </c>
      <c r="B18" s="67" t="s">
        <v>285</v>
      </c>
      <c r="C18" s="67">
        <v>610.9</v>
      </c>
      <c r="F18" s="29">
        <v>2012</v>
      </c>
      <c r="G18" s="28" cm="1">
        <f t="array" ref="G18">INDEX($C$3:$C$278,(ROWS(G$3:G18)-1)*12+COLUMNS($G18:G18))</f>
        <v>1155.0999999999999</v>
      </c>
      <c r="H18" s="28" cm="1">
        <f t="array" ref="H18">INDEX($C$3:$C$278,(ROWS(H$3:H18)-1)*12+COLUMNS($G18:H18))</f>
        <v>914.30000000000007</v>
      </c>
      <c r="I18" s="28" cm="1">
        <f t="array" ref="I18">INDEX($C$3:$C$278,(ROWS(I$3:I18)-1)*12+COLUMNS($G18:I18))</f>
        <v>1112.0999999999999</v>
      </c>
      <c r="J18" s="28" cm="1">
        <f t="array" ref="J18">INDEX($C$3:$C$278,(ROWS(J$3:J18)-1)*12+COLUMNS($G18:J18))</f>
        <v>1169.2</v>
      </c>
      <c r="K18" s="28" cm="1">
        <f t="array" ref="K18">INDEX($C$3:$C$278,(ROWS(K$3:K18)-1)*12+COLUMNS($G18:K18))</f>
        <v>1229.3</v>
      </c>
      <c r="L18" s="28" cm="1">
        <f t="array" ref="L18">INDEX($C$3:$C$278,(ROWS(L$3:L18)-1)*12+COLUMNS($G18:L18))</f>
        <v>1252.0999999999999</v>
      </c>
      <c r="M18" s="28" cm="1">
        <f t="array" ref="M18">INDEX($C$3:$C$278,(ROWS(M$3:M18)-1)*12+COLUMNS($G18:M18))</f>
        <v>1249</v>
      </c>
      <c r="N18" s="28" cm="1">
        <f t="array" ref="N18">INDEX($C$3:$C$278,(ROWS(N$3:N18)-1)*12+COLUMNS($G18:N18))</f>
        <v>1250.0999999999999</v>
      </c>
      <c r="O18" s="28" cm="1">
        <f t="array" ref="O18">INDEX($C$3:$C$278,(ROWS(O$3:O18)-1)*12+COLUMNS($G18:O18))</f>
        <v>1256.9000000000001</v>
      </c>
      <c r="P18" s="28" cm="1">
        <f t="array" ref="P18">INDEX($C$3:$C$278,(ROWS(P$3:P18)-1)*12+COLUMNS($G18:P18))</f>
        <v>1248.7</v>
      </c>
      <c r="Q18" s="28" cm="1">
        <f t="array" ref="Q18">INDEX($C$3:$C$278,(ROWS(Q$3:Q18)-1)*12+COLUMNS($G18:Q18))</f>
        <v>1138.5</v>
      </c>
      <c r="R18" s="76" cm="1">
        <f t="array" ref="R18">INDEX($C$3:$C$278,(ROWS(R$3:R18)-1)*12+COLUMNS($G18:R18))</f>
        <v>1148.4000000000001</v>
      </c>
      <c r="T18" s="74">
        <f>IF(12*INT(ROWS(T$3:T18)/12)&lt;&gt;INT(ROWS(T$3:T18)), INT(ROWS(T$3:T18)/12)+1,INT(ROWS(T$3:T18)/12))</f>
        <v>2</v>
      </c>
      <c r="U18">
        <f>IF(MOD(ROWS(T$3:T18),12)&lt;&gt;0, MOD(ROWS(T$3:T18),12),12)</f>
        <v>4</v>
      </c>
      <c r="V18" cm="1">
        <f t="array" ref="V18">INDEX($G$3:$R$25,T18,U18)</f>
        <v>610.9</v>
      </c>
      <c r="Z18" s="92">
        <f t="shared" si="0"/>
        <v>16</v>
      </c>
      <c r="AA18" s="92">
        <f t="shared" si="1"/>
        <v>14123.7</v>
      </c>
      <c r="AB18" s="92"/>
      <c r="AC18" s="92"/>
      <c r="AD18" s="92"/>
    </row>
    <row r="19" spans="1:30" ht="12.75" customHeight="1">
      <c r="A19" s="39" t="s">
        <v>316</v>
      </c>
      <c r="B19" s="67" t="s">
        <v>284</v>
      </c>
      <c r="C19" s="67">
        <v>632.20000000000005</v>
      </c>
      <c r="F19" s="29">
        <v>2013</v>
      </c>
      <c r="G19" s="28" cm="1">
        <f t="array" ref="G19">INDEX($C$3:$C$278,(ROWS(G$3:G19)-1)*12+COLUMNS($G19:G19))</f>
        <v>1205.1999999999998</v>
      </c>
      <c r="H19" s="28" cm="1">
        <f t="array" ref="H19">INDEX($C$3:$C$278,(ROWS(H$3:H19)-1)*12+COLUMNS($G19:H19))</f>
        <v>1145.9000000000001</v>
      </c>
      <c r="I19" s="28" cm="1">
        <f t="array" ref="I19">INDEX($C$3:$C$278,(ROWS(I$3:I19)-1)*12+COLUMNS($G19:I19))</f>
        <v>989.90000000000009</v>
      </c>
      <c r="J19" s="28" cm="1">
        <f t="array" ref="J19">INDEX($C$3:$C$278,(ROWS(J$3:J19)-1)*12+COLUMNS($G19:J19))</f>
        <v>1159.9000000000001</v>
      </c>
      <c r="K19" s="28" cm="1">
        <f t="array" ref="K19">INDEX($C$3:$C$278,(ROWS(K$3:K19)-1)*12+COLUMNS($G19:K19))</f>
        <v>1220.4000000000001</v>
      </c>
      <c r="L19" s="28" cm="1">
        <f t="array" ref="L19">INDEX($C$3:$C$278,(ROWS(L$3:L19)-1)*12+COLUMNS($G19:L19))</f>
        <v>1212</v>
      </c>
      <c r="M19" s="28" cm="1">
        <f t="array" ref="M19">INDEX($C$3:$C$278,(ROWS(M$3:M19)-1)*12+COLUMNS($G19:M19))</f>
        <v>1277.8</v>
      </c>
      <c r="N19" s="28" cm="1">
        <f t="array" ref="N19">INDEX($C$3:$C$278,(ROWS(N$3:N19)-1)*12+COLUMNS($G19:N19))</f>
        <v>1340</v>
      </c>
      <c r="O19" s="28" cm="1">
        <f t="array" ref="O19">INDEX($C$3:$C$278,(ROWS(O$3:O19)-1)*12+COLUMNS($G19:O19))</f>
        <v>1298.1000000000001</v>
      </c>
      <c r="P19" s="28" cm="1">
        <f t="array" ref="P19">INDEX($C$3:$C$278,(ROWS(P$3:P19)-1)*12+COLUMNS($G19:P19))</f>
        <v>1260.8000000000002</v>
      </c>
      <c r="Q19" s="28" cm="1">
        <f t="array" ref="Q19">INDEX($C$3:$C$278,(ROWS(Q$3:Q19)-1)*12+COLUMNS($G19:Q19))</f>
        <v>1253.4000000000001</v>
      </c>
      <c r="R19" s="76" cm="1">
        <f t="array" ref="R19">INDEX($C$3:$C$278,(ROWS(R$3:R19)-1)*12+COLUMNS($G19:R19))</f>
        <v>1235.9000000000001</v>
      </c>
      <c r="T19" s="74">
        <f>IF(12*INT(ROWS(T$3:T19)/12)&lt;&gt;INT(ROWS(T$3:T19)), INT(ROWS(T$3:T19)/12)+1,INT(ROWS(T$3:T19)/12))</f>
        <v>2</v>
      </c>
      <c r="U19">
        <f>IF(MOD(ROWS(T$3:T19),12)&lt;&gt;0, MOD(ROWS(T$3:T19),12),12)</f>
        <v>5</v>
      </c>
      <c r="V19" cm="1">
        <f t="array" ref="V19">INDEX($G$3:$R$25,T19,U19)</f>
        <v>632.20000000000005</v>
      </c>
      <c r="Z19" s="92">
        <f t="shared" si="0"/>
        <v>17</v>
      </c>
      <c r="AA19" s="92">
        <f t="shared" si="1"/>
        <v>14599.3</v>
      </c>
      <c r="AB19" s="92"/>
      <c r="AC19" s="92"/>
      <c r="AD19" s="92"/>
    </row>
    <row r="20" spans="1:30" ht="12.75" customHeight="1">
      <c r="A20" s="39" t="s">
        <v>316</v>
      </c>
      <c r="B20" s="67" t="s">
        <v>283</v>
      </c>
      <c r="C20" s="67">
        <v>639.59999999999991</v>
      </c>
      <c r="F20" s="29">
        <v>2014</v>
      </c>
      <c r="G20" s="28" cm="1">
        <f t="array" ref="G20">INDEX($C$3:$C$278,(ROWS(G$3:G20)-1)*12+COLUMNS($G20:G20))</f>
        <v>1214.4000000000001</v>
      </c>
      <c r="H20" s="28" cm="1">
        <f t="array" ref="H20">INDEX($C$3:$C$278,(ROWS(H$3:H20)-1)*12+COLUMNS($G20:H20))</f>
        <v>1076.9000000000001</v>
      </c>
      <c r="I20" s="28" cm="1">
        <f t="array" ref="I20">INDEX($C$3:$C$278,(ROWS(I$3:I20)-1)*12+COLUMNS($G20:I20))</f>
        <v>1152.5</v>
      </c>
      <c r="J20" s="28" cm="1">
        <f t="array" ref="J20">INDEX($C$3:$C$278,(ROWS(J$3:J20)-1)*12+COLUMNS($G20:J20))</f>
        <v>1275.6999999999998</v>
      </c>
      <c r="K20" s="28" cm="1">
        <f t="array" ref="K20">INDEX($C$3:$C$278,(ROWS(K$3:K20)-1)*12+COLUMNS($G20:K20))</f>
        <v>1288.6999999999998</v>
      </c>
      <c r="L20" s="28" cm="1">
        <f t="array" ref="L20">INDEX($C$3:$C$278,(ROWS(L$3:L20)-1)*12+COLUMNS($G20:L20))</f>
        <v>1346.9</v>
      </c>
      <c r="M20" s="28" cm="1">
        <f t="array" ref="M20">INDEX($C$3:$C$278,(ROWS(M$3:M20)-1)*12+COLUMNS($G20:M20))</f>
        <v>1300.4000000000001</v>
      </c>
      <c r="N20" s="28" cm="1">
        <f t="array" ref="N20">INDEX($C$3:$C$278,(ROWS(N$3:N20)-1)*12+COLUMNS($G20:N20))</f>
        <v>1331</v>
      </c>
      <c r="O20" s="28" cm="1">
        <f t="array" ref="O20">INDEX($C$3:$C$278,(ROWS(O$3:O20)-1)*12+COLUMNS($G20:O20))</f>
        <v>1404.8000000000002</v>
      </c>
      <c r="P20" s="28" cm="1">
        <f t="array" ref="P20">INDEX($C$3:$C$278,(ROWS(P$3:P20)-1)*12+COLUMNS($G20:P20))</f>
        <v>1298.5999999999999</v>
      </c>
      <c r="Q20" s="28" cm="1">
        <f t="array" ref="Q20">INDEX($C$3:$C$278,(ROWS(Q$3:Q20)-1)*12+COLUMNS($G20:Q20))</f>
        <v>1245</v>
      </c>
      <c r="R20" s="76" cm="1">
        <f t="array" ref="R20">INDEX($C$3:$C$278,(ROWS(R$3:R20)-1)*12+COLUMNS($G20:R20))</f>
        <v>1225.8</v>
      </c>
      <c r="T20" s="74">
        <f>IF(12*INT(ROWS(T$3:T20)/12)&lt;&gt;INT(ROWS(T$3:T20)), INT(ROWS(T$3:T20)/12)+1,INT(ROWS(T$3:T20)/12))</f>
        <v>2</v>
      </c>
      <c r="U20">
        <f>IF(MOD(ROWS(T$3:T20),12)&lt;&gt;0, MOD(ROWS(T$3:T20),12),12)</f>
        <v>6</v>
      </c>
      <c r="V20" cm="1">
        <f t="array" ref="V20">INDEX($G$3:$R$25,T20,U20)</f>
        <v>639.59999999999991</v>
      </c>
      <c r="Z20" s="92">
        <f t="shared" si="0"/>
        <v>18</v>
      </c>
      <c r="AA20" s="92">
        <f t="shared" si="1"/>
        <v>15160.699999999999</v>
      </c>
      <c r="AB20" s="92"/>
      <c r="AC20" s="92"/>
      <c r="AD20" s="92"/>
    </row>
    <row r="21" spans="1:30" ht="12.75" customHeight="1">
      <c r="A21" s="39" t="s">
        <v>316</v>
      </c>
      <c r="B21" s="67" t="s">
        <v>282</v>
      </c>
      <c r="C21" s="67">
        <v>658.2</v>
      </c>
      <c r="F21" s="29">
        <v>2015</v>
      </c>
      <c r="G21" s="28" cm="1">
        <f t="array" ref="G21">INDEX($C$3:$C$278,(ROWS(G$3:G21)-1)*12+COLUMNS($G21:G21))</f>
        <v>959</v>
      </c>
      <c r="H21" s="28" cm="1">
        <f t="array" ref="H21">INDEX($C$3:$C$278,(ROWS(H$3:H21)-1)*12+COLUMNS($G21:H21))</f>
        <v>915.7</v>
      </c>
      <c r="I21" s="28" cm="1">
        <f t="array" ref="I21">INDEX($C$3:$C$278,(ROWS(I$3:I21)-1)*12+COLUMNS($G21:I21))</f>
        <v>1421.8</v>
      </c>
      <c r="J21" s="28" cm="1">
        <f t="array" ref="J21">INDEX($C$3:$C$278,(ROWS(J$3:J21)-1)*12+COLUMNS($G21:J21))</f>
        <v>1277.8</v>
      </c>
      <c r="K21" s="28" cm="1">
        <f t="array" ref="K21">INDEX($C$3:$C$278,(ROWS(K$3:K21)-1)*12+COLUMNS($G21:K21))</f>
        <v>1330.1</v>
      </c>
      <c r="L21" s="28" cm="1">
        <f t="array" ref="L21">INDEX($C$3:$C$278,(ROWS(L$3:L21)-1)*12+COLUMNS($G21:L21))</f>
        <v>1305.4000000000001</v>
      </c>
      <c r="M21" s="28" cm="1">
        <f t="array" ref="M21">INDEX($C$3:$C$278,(ROWS(M$3:M21)-1)*12+COLUMNS($G21:M21))</f>
        <v>1389.4</v>
      </c>
      <c r="N21" s="28" cm="1">
        <f t="array" ref="N21">INDEX($C$3:$C$278,(ROWS(N$3:N21)-1)*12+COLUMNS($G21:N21))</f>
        <v>1490.3000000000002</v>
      </c>
      <c r="O21" s="28" cm="1">
        <f t="array" ref="O21">INDEX($C$3:$C$278,(ROWS(O$3:O21)-1)*12+COLUMNS($G21:O21))</f>
        <v>1386</v>
      </c>
      <c r="P21" s="28" cm="1">
        <f t="array" ref="P21">INDEX($C$3:$C$278,(ROWS(P$3:P21)-1)*12+COLUMNS($G21:P21))</f>
        <v>1324.6</v>
      </c>
      <c r="Q21" s="28" cm="1">
        <f t="array" ref="Q21">INDEX($C$3:$C$278,(ROWS(Q$3:Q21)-1)*12+COLUMNS($G21:Q21))</f>
        <v>1329.6</v>
      </c>
      <c r="R21" s="76" cm="1">
        <f t="array" ref="R21">INDEX($C$3:$C$278,(ROWS(R$3:R21)-1)*12+COLUMNS($G21:R21))</f>
        <v>1222.5999999999999</v>
      </c>
      <c r="T21" s="74">
        <f>IF(12*INT(ROWS(T$3:T21)/12)&lt;&gt;INT(ROWS(T$3:T21)), INT(ROWS(T$3:T21)/12)+1,INT(ROWS(T$3:T21)/12))</f>
        <v>2</v>
      </c>
      <c r="U21">
        <f>IF(MOD(ROWS(T$3:T21),12)&lt;&gt;0, MOD(ROWS(T$3:T21),12),12)</f>
        <v>7</v>
      </c>
      <c r="V21" cm="1">
        <f t="array" ref="V21">INDEX($G$3:$R$25,T21,U21)</f>
        <v>658.2</v>
      </c>
      <c r="Z21" s="92">
        <f t="shared" si="0"/>
        <v>19</v>
      </c>
      <c r="AA21" s="92">
        <f t="shared" si="1"/>
        <v>15352.300000000001</v>
      </c>
      <c r="AB21" s="92"/>
      <c r="AC21" s="92"/>
      <c r="AD21" s="92"/>
    </row>
    <row r="22" spans="1:30" ht="12.75" customHeight="1">
      <c r="A22" s="39" t="s">
        <v>316</v>
      </c>
      <c r="B22" s="67" t="s">
        <v>281</v>
      </c>
      <c r="C22" s="67">
        <v>685.8</v>
      </c>
      <c r="F22" s="29">
        <v>2016</v>
      </c>
      <c r="G22" s="28" cm="1">
        <f t="array" ref="G22">INDEX($C$3:$C$278,(ROWS(G$3:G22)-1)*12+COLUMNS($G22:G22))</f>
        <v>1240.5</v>
      </c>
      <c r="H22" s="28" cm="1">
        <f t="array" ref="H22">INDEX($C$3:$C$278,(ROWS(H$3:H22)-1)*12+COLUMNS($G22:H22))</f>
        <v>1275.0999999999999</v>
      </c>
      <c r="I22" s="28" cm="1">
        <f t="array" ref="I22">INDEX($C$3:$C$278,(ROWS(I$3:I22)-1)*12+COLUMNS($G22:I22))</f>
        <v>1077.7</v>
      </c>
      <c r="J22" s="28" cm="1">
        <f t="array" ref="J22">INDEX($C$3:$C$278,(ROWS(J$3:J22)-1)*12+COLUMNS($G22:J22))</f>
        <v>1135</v>
      </c>
      <c r="K22" s="28" cm="1">
        <f t="array" ref="K22">INDEX($C$3:$C$278,(ROWS(K$3:K22)-1)*12+COLUMNS($G22:K22))</f>
        <v>1410.9</v>
      </c>
      <c r="L22" s="28" cm="1">
        <f t="array" ref="L22">INDEX($C$3:$C$278,(ROWS(L$3:L22)-1)*12+COLUMNS($G22:L22))</f>
        <v>1279.4000000000001</v>
      </c>
      <c r="M22" s="28" cm="1">
        <f t="array" ref="M22">INDEX($C$3:$C$278,(ROWS(M$3:M22)-1)*12+COLUMNS($G22:M22))</f>
        <v>1325</v>
      </c>
      <c r="N22" s="28" cm="1">
        <f t="array" ref="N22">INDEX($C$3:$C$278,(ROWS(N$3:N22)-1)*12+COLUMNS($G22:N22))</f>
        <v>1439.9</v>
      </c>
      <c r="O22" s="28" cm="1">
        <f t="array" ref="O22">INDEX($C$3:$C$278,(ROWS(O$3:O22)-1)*12+COLUMNS($G22:O22))</f>
        <v>1294.5</v>
      </c>
      <c r="P22" s="28" cm="1">
        <f t="array" ref="P22">INDEX($C$3:$C$278,(ROWS(P$3:P22)-1)*12+COLUMNS($G22:P22))</f>
        <v>1396.4</v>
      </c>
      <c r="Q22" s="28" cm="1">
        <f t="array" ref="Q22">INDEX($C$3:$C$278,(ROWS(Q$3:Q22)-1)*12+COLUMNS($G22:Q22))</f>
        <v>1412</v>
      </c>
      <c r="R22" s="76" cm="1">
        <f t="array" ref="R22">INDEX($C$3:$C$278,(ROWS(R$3:R22)-1)*12+COLUMNS($G22:R22))</f>
        <v>1345.5</v>
      </c>
      <c r="T22" s="74">
        <f>IF(12*INT(ROWS(T$3:T22)/12)&lt;&gt;INT(ROWS(T$3:T22)), INT(ROWS(T$3:T22)/12)+1,INT(ROWS(T$3:T22)/12))</f>
        <v>2</v>
      </c>
      <c r="U22">
        <f>IF(MOD(ROWS(T$3:T22),12)&lt;&gt;0, MOD(ROWS(T$3:T22),12),12)</f>
        <v>8</v>
      </c>
      <c r="V22" cm="1">
        <f t="array" ref="V22">INDEX($G$3:$R$25,T22,U22)</f>
        <v>685.8</v>
      </c>
      <c r="Z22" s="92">
        <f t="shared" si="0"/>
        <v>20</v>
      </c>
      <c r="AA22" s="92">
        <f t="shared" si="1"/>
        <v>15631.9</v>
      </c>
      <c r="AB22" s="92"/>
      <c r="AC22" s="92"/>
      <c r="AD22" s="92"/>
    </row>
    <row r="23" spans="1:30" ht="12.75" customHeight="1">
      <c r="A23" s="39" t="s">
        <v>316</v>
      </c>
      <c r="B23" s="67" t="s">
        <v>280</v>
      </c>
      <c r="C23" s="67">
        <v>662.7</v>
      </c>
      <c r="F23" s="29">
        <v>2017</v>
      </c>
      <c r="G23" s="28" cm="1">
        <f t="array" ref="G23">INDEX($C$3:$C$278,(ROWS(G$3:G23)-1)*12+COLUMNS($G23:G23))</f>
        <v>1409.3</v>
      </c>
      <c r="H23" s="28" cm="1">
        <f t="array" ref="H23">INDEX($C$3:$C$278,(ROWS(H$3:H23)-1)*12+COLUMNS($G23:H23))</f>
        <v>1123.7</v>
      </c>
      <c r="I23" s="28" cm="1">
        <f t="array" ref="I23">INDEX($C$3:$C$278,(ROWS(I$3:I23)-1)*12+COLUMNS($G23:I23))</f>
        <v>1293.8</v>
      </c>
      <c r="J23" s="28" cm="1">
        <f t="array" ref="J23">INDEX($C$3:$C$278,(ROWS(J$3:J23)-1)*12+COLUMNS($G23:J23))</f>
        <v>1272.8000000000002</v>
      </c>
      <c r="K23" s="28" cm="1">
        <f t="array" ref="K23">INDEX($C$3:$C$278,(ROWS(K$3:K23)-1)*12+COLUMNS($G23:K23))</f>
        <v>1444.5</v>
      </c>
      <c r="L23" s="28" cm="1">
        <f t="array" ref="L23">INDEX($C$3:$C$278,(ROWS(L$3:L23)-1)*12+COLUMNS($G23:L23))</f>
        <v>1389.7</v>
      </c>
      <c r="M23" s="28" cm="1">
        <f t="array" ref="M23">INDEX($C$3:$C$278,(ROWS(M$3:M23)-1)*12+COLUMNS($G23:M23))</f>
        <v>1517.1</v>
      </c>
      <c r="N23" s="28" cm="1">
        <f t="array" ref="N23">INDEX($C$3:$C$278,(ROWS(N$3:N23)-1)*12+COLUMNS($G23:N23))</f>
        <v>1540.3000000000002</v>
      </c>
      <c r="O23" s="28" cm="1">
        <f t="array" ref="O23">INDEX($C$3:$C$278,(ROWS(O$3:O23)-1)*12+COLUMNS($G23:O23))</f>
        <v>1465.4</v>
      </c>
      <c r="P23" s="28" cm="1">
        <f t="array" ref="P23">INDEX($C$3:$C$278,(ROWS(P$3:P23)-1)*12+COLUMNS($G23:P23))</f>
        <v>1418.1</v>
      </c>
      <c r="Q23" s="28" cm="1">
        <f t="array" ref="Q23">INDEX($C$3:$C$278,(ROWS(Q$3:Q23)-1)*12+COLUMNS($G23:Q23))</f>
        <v>1536.9</v>
      </c>
      <c r="R23" s="76" cm="1">
        <f t="array" ref="R23">INDEX($C$3:$C$278,(ROWS(R$3:R23)-1)*12+COLUMNS($G23:R23))</f>
        <v>1476</v>
      </c>
      <c r="T23" s="74">
        <f>IF(12*INT(ROWS(T$3:T23)/12)&lt;&gt;INT(ROWS(T$3:T23)), INT(ROWS(T$3:T23)/12)+1,INT(ROWS(T$3:T23)/12))</f>
        <v>2</v>
      </c>
      <c r="U23">
        <f>IF(MOD(ROWS(T$3:T23),12)&lt;&gt;0, MOD(ROWS(T$3:T23),12),12)</f>
        <v>9</v>
      </c>
      <c r="V23" cm="1">
        <f t="array" ref="V23">INDEX($G$3:$R$25,T23,U23)</f>
        <v>662.7</v>
      </c>
      <c r="Z23" s="92">
        <f t="shared" si="0"/>
        <v>21</v>
      </c>
      <c r="AA23" s="92">
        <f t="shared" si="1"/>
        <v>16887.599999999999</v>
      </c>
      <c r="AB23" s="92"/>
      <c r="AC23" s="92"/>
      <c r="AD23" s="92"/>
    </row>
    <row r="24" spans="1:30" ht="12.75" customHeight="1">
      <c r="A24" s="39" t="s">
        <v>316</v>
      </c>
      <c r="B24" s="67" t="s">
        <v>279</v>
      </c>
      <c r="C24" s="67">
        <v>658.8</v>
      </c>
      <c r="F24" s="29">
        <v>2018</v>
      </c>
      <c r="G24" s="28" cm="1">
        <f t="array" ref="G24">INDEX($C$3:$C$278,(ROWS(G$3:G24)-1)*12+COLUMNS($G24:G24))</f>
        <v>1466.6</v>
      </c>
      <c r="H24" s="28" cm="1">
        <f t="array" ref="H24">INDEX($C$3:$C$278,(ROWS(H$3:H24)-1)*12+COLUMNS($G24:H24))</f>
        <v>1386.8000000000002</v>
      </c>
      <c r="I24" s="28" cm="1">
        <f t="array" ref="I24">INDEX($C$3:$C$278,(ROWS(I$3:I24)-1)*12+COLUMNS($G24:I24))</f>
        <v>1153.0999999999999</v>
      </c>
      <c r="J24" s="28" cm="1">
        <f t="array" ref="J24">INDEX($C$3:$C$278,(ROWS(J$3:J24)-1)*12+COLUMNS($G24:J24))</f>
        <v>1324</v>
      </c>
      <c r="K24" s="28" cm="1">
        <f t="array" ref="K24">INDEX($C$3:$C$278,(ROWS(K$3:K24)-1)*12+COLUMNS($G24:K24))</f>
        <v>1456.4</v>
      </c>
      <c r="L24" s="28" cm="1">
        <f t="array" ref="L24">INDEX($C$3:$C$278,(ROWS(L$3:L24)-1)*12+COLUMNS($G24:L24))</f>
        <v>1475.4</v>
      </c>
      <c r="M24" s="28" cm="1">
        <f t="array" ref="M24">INDEX($C$3:$C$278,(ROWS(M$3:M24)-1)*12+COLUMNS($G24:M24))</f>
        <v>1522</v>
      </c>
      <c r="N24" s="28" cm="1">
        <f t="array" ref="N24">INDEX($C$3:$C$278,(ROWS(N$3:N24)-1)*12+COLUMNS($G24:N24))</f>
        <v>1506.2</v>
      </c>
      <c r="O24" s="28" cm="1">
        <f t="array" ref="O24">INDEX($C$3:$C$278,(ROWS(O$3:O24)-1)*12+COLUMNS($G24:O24))</f>
        <v>1502.5</v>
      </c>
      <c r="P24" s="28" cm="1">
        <f t="array" ref="P24">INDEX($C$3:$C$278,(ROWS(P$3:P24)-1)*12+COLUMNS($G24:P24))</f>
        <v>1657.9</v>
      </c>
      <c r="Q24" s="28" cm="1">
        <f t="array" ref="Q24">INDEX($C$3:$C$278,(ROWS(Q$3:Q24)-1)*12+COLUMNS($G24:Q24))</f>
        <v>1454.1999999999998</v>
      </c>
      <c r="R24" s="76" cm="1">
        <f t="array" ref="R24">INDEX($C$3:$C$278,(ROWS(R$3:R24)-1)*12+COLUMNS($G24:R24))</f>
        <v>1644.8</v>
      </c>
      <c r="T24" s="74">
        <f>IF(12*INT(ROWS(T$3:T24)/12)&lt;&gt;INT(ROWS(T$3:T24)), INT(ROWS(T$3:T24)/12)+1,INT(ROWS(T$3:T24)/12))</f>
        <v>2</v>
      </c>
      <c r="U24">
        <f>IF(MOD(ROWS(T$3:T24),12)&lt;&gt;0, MOD(ROWS(T$3:T24),12),12)</f>
        <v>10</v>
      </c>
      <c r="V24" cm="1">
        <f t="array" ref="V24">INDEX($G$3:$R$25,T24,U24)</f>
        <v>658.8</v>
      </c>
      <c r="Z24" s="92">
        <f t="shared" si="0"/>
        <v>22</v>
      </c>
      <c r="AA24" s="92">
        <f t="shared" si="1"/>
        <v>17549.899999999998</v>
      </c>
      <c r="AB24" s="92"/>
      <c r="AC24" s="92"/>
      <c r="AD24" s="92"/>
    </row>
    <row r="25" spans="1:30" ht="12.75" customHeight="1" thickBot="1">
      <c r="A25" s="39" t="s">
        <v>316</v>
      </c>
      <c r="B25" s="67" t="s">
        <v>278</v>
      </c>
      <c r="C25" s="67">
        <v>667.1</v>
      </c>
      <c r="F25" s="30">
        <v>2019</v>
      </c>
      <c r="G25" s="77" cm="1">
        <f t="array" ref="G25">INDEX($C$3:$C$278,(ROWS(G$3:G25)-1)*12+COLUMNS($G25:G25))</f>
        <v>1466</v>
      </c>
      <c r="H25" s="77" cm="1">
        <f t="array" ref="H25">INDEX($C$3:$C$278,(ROWS(H$3:H25)-1)*12+COLUMNS($G25:H25))</f>
        <v>1321.8000000000002</v>
      </c>
      <c r="I25" s="77" cm="1">
        <f t="array" ref="I25">INDEX($C$3:$C$278,(ROWS(I$3:I25)-1)*12+COLUMNS($G25:I25))</f>
        <v>1130.5999999999999</v>
      </c>
      <c r="J25" s="77" cm="1">
        <f t="array" ref="J25">INDEX($C$3:$C$278,(ROWS(J$3:J25)-1)*12+COLUMNS($G25:J25))</f>
        <v>1333.6</v>
      </c>
      <c r="K25" s="77" cm="1">
        <f t="array" ref="K25">INDEX($C$3:$C$278,(ROWS(K$3:K25)-1)*12+COLUMNS($G25:K25))</f>
        <v>1342.6</v>
      </c>
      <c r="L25" s="77" cm="1">
        <f t="array" ref="L25">INDEX($C$3:$C$278,(ROWS(L$3:L25)-1)*12+COLUMNS($G25:L25))</f>
        <v>1400.3000000000002</v>
      </c>
      <c r="M25" s="77" cm="1">
        <f t="array" ref="M25">INDEX($C$3:$C$278,(ROWS(M$3:M25)-1)*12+COLUMNS($G25:M25))</f>
        <v>1455.5</v>
      </c>
      <c r="N25" s="77" cm="1">
        <f t="array" ref="N25">INDEX($C$3:$C$278,(ROWS(N$3:N25)-1)*12+COLUMNS($G25:N25))</f>
        <v>1490.7</v>
      </c>
      <c r="O25" s="77" cm="1">
        <f t="array" ref="O25">INDEX($C$3:$C$278,(ROWS(O$3:O25)-1)*12+COLUMNS($G25:O25))</f>
        <v>1508.1999999999998</v>
      </c>
      <c r="P25" s="77" cm="1">
        <f t="array" ref="P25">INDEX($C$3:$C$278,(ROWS(P$3:P25)-1)*12+COLUMNS($G25:P25))</f>
        <v>1640.9</v>
      </c>
      <c r="Q25" s="77" cm="1">
        <f t="array" ref="Q25">INDEX($C$3:$C$278,(ROWS(Q$3:Q25)-1)*12+COLUMNS($G25:Q25))</f>
        <v>1432.3</v>
      </c>
      <c r="R25" s="78" cm="1">
        <f t="array" ref="R25">INDEX($C$3:$C$278,(ROWS(R$3:R25)-1)*12+COLUMNS($G25:R25))</f>
        <v>1568.4</v>
      </c>
      <c r="T25" s="74">
        <f>IF(12*INT(ROWS(T$3:T25)/12)&lt;&gt;INT(ROWS(T$3:T25)), INT(ROWS(T$3:T25)/12)+1,INT(ROWS(T$3:T25)/12))</f>
        <v>2</v>
      </c>
      <c r="U25">
        <f>IF(MOD(ROWS(T$3:T25),12)&lt;&gt;0, MOD(ROWS(T$3:T25),12),12)</f>
        <v>11</v>
      </c>
      <c r="V25" cm="1">
        <f t="array" ref="V25">INDEX($G$3:$R$25,T25,U25)</f>
        <v>667.1</v>
      </c>
      <c r="Z25" s="92">
        <f t="shared" si="0"/>
        <v>23</v>
      </c>
      <c r="AA25" s="92">
        <f t="shared" si="1"/>
        <v>17090.900000000001</v>
      </c>
      <c r="AB25" s="92"/>
      <c r="AC25" s="92"/>
      <c r="AD25" s="92"/>
    </row>
    <row r="26" spans="1:30" ht="12.75" customHeight="1">
      <c r="A26" s="39" t="s">
        <v>316</v>
      </c>
      <c r="B26" s="67" t="s">
        <v>277</v>
      </c>
      <c r="C26" s="67">
        <v>613.5</v>
      </c>
      <c r="T26" s="74">
        <f>IF(12*INT(ROWS(T$3:T26)/12)&lt;&gt;INT(ROWS(T$3:T26)), INT(ROWS(T$3:T26)/12)+1,INT(ROWS(T$3:T26)/12))</f>
        <v>2</v>
      </c>
      <c r="U26">
        <f>IF(MOD(ROWS(T$3:T26),12)&lt;&gt;0, MOD(ROWS(T$3:T26),12),12)</f>
        <v>12</v>
      </c>
      <c r="V26" cm="1">
        <f t="array" ref="V26">INDEX($G$3:$R$25,T26,U26)</f>
        <v>613.5</v>
      </c>
    </row>
    <row r="27" spans="1:30" ht="12.75" customHeight="1">
      <c r="A27" s="39" t="s">
        <v>317</v>
      </c>
      <c r="B27" s="67" t="s">
        <v>276</v>
      </c>
      <c r="C27" s="67">
        <v>588.5</v>
      </c>
      <c r="T27" s="74">
        <f>IF(12*INT(ROWS(T$3:T27)/12)&lt;&gt;INT(ROWS(T$3:T27)), INT(ROWS(T$3:T27)/12)+1,INT(ROWS(T$3:T27)/12))</f>
        <v>3</v>
      </c>
      <c r="U27">
        <f>IF(MOD(ROWS(T$3:T27),12)&lt;&gt;0, MOD(ROWS(T$3:T27),12),12)</f>
        <v>1</v>
      </c>
      <c r="V27" cm="1">
        <f t="array" ref="V27">INDEX($G$3:$R$25,T27,U27)</f>
        <v>588.5</v>
      </c>
    </row>
    <row r="28" spans="1:30" ht="12.75" customHeight="1">
      <c r="A28" s="39" t="s">
        <v>317</v>
      </c>
      <c r="B28" s="67" t="s">
        <v>275</v>
      </c>
      <c r="C28" s="67">
        <v>587.9</v>
      </c>
      <c r="T28" s="74">
        <f>IF(12*INT(ROWS(T$3:T28)/12)&lt;&gt;INT(ROWS(T$3:T28)), INT(ROWS(T$3:T28)/12)+1,INT(ROWS(T$3:T28)/12))</f>
        <v>3</v>
      </c>
      <c r="U28">
        <f>IF(MOD(ROWS(T$3:T28),12)&lt;&gt;0, MOD(ROWS(T$3:T28),12),12)</f>
        <v>2</v>
      </c>
      <c r="V28" cm="1">
        <f t="array" ref="V28">INDEX($G$3:$R$25,T28,U28)</f>
        <v>587.9</v>
      </c>
    </row>
    <row r="29" spans="1:30" ht="12.75" customHeight="1" thickBot="1">
      <c r="A29" s="39" t="s">
        <v>317</v>
      </c>
      <c r="B29" s="67" t="s">
        <v>274</v>
      </c>
      <c r="C29" s="67">
        <v>623.70000000000005</v>
      </c>
      <c r="T29" s="74">
        <f>IF(12*INT(ROWS(T$3:T29)/12)&lt;&gt;INT(ROWS(T$3:T29)), INT(ROWS(T$3:T29)/12)+1,INT(ROWS(T$3:T29)/12))</f>
        <v>3</v>
      </c>
      <c r="U29">
        <f>IF(MOD(ROWS(T$3:T29),12)&lt;&gt;0, MOD(ROWS(T$3:T29),12),12)</f>
        <v>3</v>
      </c>
      <c r="V29" cm="1">
        <f t="array" ref="V29">INDEX($G$3:$R$25,T29,U29)</f>
        <v>623.70000000000005</v>
      </c>
    </row>
    <row r="30" spans="1:30" ht="12.75" customHeight="1">
      <c r="A30" s="39" t="s">
        <v>317</v>
      </c>
      <c r="B30" s="67" t="s">
        <v>273</v>
      </c>
      <c r="C30" s="67">
        <v>622.5</v>
      </c>
      <c r="F30" s="79" t="s">
        <v>330</v>
      </c>
      <c r="G30" s="80"/>
      <c r="H30" s="80"/>
      <c r="I30" s="80"/>
      <c r="J30" s="80"/>
      <c r="K30" s="81"/>
      <c r="T30" s="74">
        <f>IF(12*INT(ROWS(T$3:T30)/12)&lt;&gt;INT(ROWS(T$3:T30)), INT(ROWS(T$3:T30)/12)+1,INT(ROWS(T$3:T30)/12))</f>
        <v>3</v>
      </c>
      <c r="U30">
        <f>IF(MOD(ROWS(T$3:T30),12)&lt;&gt;0, MOD(ROWS(T$3:T30),12),12)</f>
        <v>4</v>
      </c>
      <c r="V30" cm="1">
        <f t="array" ref="V30">INDEX($G$3:$R$25,T30,U30)</f>
        <v>622.5</v>
      </c>
    </row>
    <row r="31" spans="1:30" ht="12.75" customHeight="1" thickBot="1">
      <c r="A31" s="39" t="s">
        <v>317</v>
      </c>
      <c r="B31" s="67" t="s">
        <v>272</v>
      </c>
      <c r="C31" s="67">
        <v>730.40000000000009</v>
      </c>
      <c r="F31" s="82" t="s">
        <v>329</v>
      </c>
      <c r="G31" s="83"/>
      <c r="H31" s="83"/>
      <c r="I31" s="83"/>
      <c r="J31" s="83"/>
      <c r="K31" s="84"/>
      <c r="T31" s="74">
        <f>IF(12*INT(ROWS(T$3:T31)/12)&lt;&gt;INT(ROWS(T$3:T31)), INT(ROWS(T$3:T31)/12)+1,INT(ROWS(T$3:T31)/12))</f>
        <v>3</v>
      </c>
      <c r="U31">
        <f>IF(MOD(ROWS(T$3:T31),12)&lt;&gt;0, MOD(ROWS(T$3:T31),12),12)</f>
        <v>5</v>
      </c>
      <c r="V31" cm="1">
        <f t="array" ref="V31">INDEX($G$3:$R$25,T31,U31)</f>
        <v>730.40000000000009</v>
      </c>
    </row>
    <row r="32" spans="1:30" ht="12.75" customHeight="1">
      <c r="A32" s="39" t="s">
        <v>317</v>
      </c>
      <c r="B32" s="67" t="s">
        <v>271</v>
      </c>
      <c r="C32" s="67">
        <v>691.2</v>
      </c>
      <c r="T32" s="74">
        <f>IF(12*INT(ROWS(T$3:T32)/12)&lt;&gt;INT(ROWS(T$3:T32)), INT(ROWS(T$3:T32)/12)+1,INT(ROWS(T$3:T32)/12))</f>
        <v>3</v>
      </c>
      <c r="U32">
        <f>IF(MOD(ROWS(T$3:T32),12)&lt;&gt;0, MOD(ROWS(T$3:T32),12),12)</f>
        <v>6</v>
      </c>
      <c r="V32" cm="1">
        <f t="array" ref="V32">INDEX($G$3:$R$25,T32,U32)</f>
        <v>691.2</v>
      </c>
    </row>
    <row r="33" spans="1:22" ht="12.75" customHeight="1">
      <c r="A33" s="39" t="s">
        <v>317</v>
      </c>
      <c r="B33" s="67" t="s">
        <v>270</v>
      </c>
      <c r="C33" s="67">
        <v>678.2</v>
      </c>
      <c r="T33" s="74">
        <f>IF(12*INT(ROWS(T$3:T33)/12)&lt;&gt;INT(ROWS(T$3:T33)), INT(ROWS(T$3:T33)/12)+1,INT(ROWS(T$3:T33)/12))</f>
        <v>3</v>
      </c>
      <c r="U33">
        <f>IF(MOD(ROWS(T$3:T33),12)&lt;&gt;0, MOD(ROWS(T$3:T33),12),12)</f>
        <v>7</v>
      </c>
      <c r="V33" cm="1">
        <f t="array" ref="V33">INDEX($G$3:$R$25,T33,U33)</f>
        <v>678.2</v>
      </c>
    </row>
    <row r="34" spans="1:22" ht="12.75" customHeight="1">
      <c r="A34" s="39" t="s">
        <v>317</v>
      </c>
      <c r="B34" s="67" t="s">
        <v>269</v>
      </c>
      <c r="C34" s="67">
        <v>747.4</v>
      </c>
      <c r="T34" s="74">
        <f>IF(12*INT(ROWS(T$3:T34)/12)&lt;&gt;INT(ROWS(T$3:T34)), INT(ROWS(T$3:T34)/12)+1,INT(ROWS(T$3:T34)/12))</f>
        <v>3</v>
      </c>
      <c r="U34">
        <f>IF(MOD(ROWS(T$3:T34),12)&lt;&gt;0, MOD(ROWS(T$3:T34),12),12)</f>
        <v>8</v>
      </c>
      <c r="V34" cm="1">
        <f t="array" ref="V34">INDEX($G$3:$R$25,T34,U34)</f>
        <v>747.4</v>
      </c>
    </row>
    <row r="35" spans="1:22" ht="12.75" customHeight="1">
      <c r="A35" s="39" t="s">
        <v>317</v>
      </c>
      <c r="B35" s="67" t="s">
        <v>268</v>
      </c>
      <c r="C35" s="67">
        <v>739.59999999999991</v>
      </c>
      <c r="T35" s="74">
        <f>IF(12*INT(ROWS(T$3:T35)/12)&lt;&gt;INT(ROWS(T$3:T35)), INT(ROWS(T$3:T35)/12)+1,INT(ROWS(T$3:T35)/12))</f>
        <v>3</v>
      </c>
      <c r="U35">
        <f>IF(MOD(ROWS(T$3:T35),12)&lt;&gt;0, MOD(ROWS(T$3:T35),12),12)</f>
        <v>9</v>
      </c>
      <c r="V35" cm="1">
        <f t="array" ref="V35">INDEX($G$3:$R$25,T35,U35)</f>
        <v>739.59999999999991</v>
      </c>
    </row>
    <row r="36" spans="1:22" ht="12.75" customHeight="1">
      <c r="A36" s="39" t="s">
        <v>317</v>
      </c>
      <c r="B36" s="67" t="s">
        <v>267</v>
      </c>
      <c r="C36" s="67">
        <v>783.5</v>
      </c>
      <c r="T36" s="74">
        <f>IF(12*INT(ROWS(T$3:T36)/12)&lt;&gt;INT(ROWS(T$3:T36)), INT(ROWS(T$3:T36)/12)+1,INT(ROWS(T$3:T36)/12))</f>
        <v>3</v>
      </c>
      <c r="U36">
        <f>IF(MOD(ROWS(T$3:T36),12)&lt;&gt;0, MOD(ROWS(T$3:T36),12),12)</f>
        <v>10</v>
      </c>
      <c r="V36" cm="1">
        <f t="array" ref="V36">INDEX($G$3:$R$25,T36,U36)</f>
        <v>783.5</v>
      </c>
    </row>
    <row r="37" spans="1:22" ht="12.75" customHeight="1">
      <c r="A37" s="39" t="s">
        <v>317</v>
      </c>
      <c r="B37" s="67" t="s">
        <v>266</v>
      </c>
      <c r="C37" s="67">
        <v>745.1</v>
      </c>
      <c r="T37" s="74">
        <f>IF(12*INT(ROWS(T$3:T37)/12)&lt;&gt;INT(ROWS(T$3:T37)), INT(ROWS(T$3:T37)/12)+1,INT(ROWS(T$3:T37)/12))</f>
        <v>3</v>
      </c>
      <c r="U37">
        <f>IF(MOD(ROWS(T$3:T37),12)&lt;&gt;0, MOD(ROWS(T$3:T37),12),12)</f>
        <v>11</v>
      </c>
      <c r="V37" cm="1">
        <f t="array" ref="V37">INDEX($G$3:$R$25,T37,U37)</f>
        <v>745.1</v>
      </c>
    </row>
    <row r="38" spans="1:22" ht="12.75" customHeight="1">
      <c r="A38" s="39" t="s">
        <v>317</v>
      </c>
      <c r="B38" s="67" t="s">
        <v>265</v>
      </c>
      <c r="C38" s="67">
        <v>699.5</v>
      </c>
      <c r="T38" s="74">
        <f>IF(12*INT(ROWS(T$3:T38)/12)&lt;&gt;INT(ROWS(T$3:T38)), INT(ROWS(T$3:T38)/12)+1,INT(ROWS(T$3:T38)/12))</f>
        <v>3</v>
      </c>
      <c r="U38">
        <f>IF(MOD(ROWS(T$3:T38),12)&lt;&gt;0, MOD(ROWS(T$3:T38),12),12)</f>
        <v>12</v>
      </c>
      <c r="V38" cm="1">
        <f t="array" ref="V38">INDEX($G$3:$R$25,T38,U38)</f>
        <v>699.5</v>
      </c>
    </row>
    <row r="39" spans="1:22" ht="12.75" customHeight="1">
      <c r="A39" s="39" t="s">
        <v>318</v>
      </c>
      <c r="B39" s="67" t="s">
        <v>264</v>
      </c>
      <c r="C39" s="67">
        <v>697.5</v>
      </c>
      <c r="T39" s="74">
        <f>IF(12*INT(ROWS(T$3:T39)/12)&lt;&gt;INT(ROWS(T$3:T39)), INT(ROWS(T$3:T39)/12)+1,INT(ROWS(T$3:T39)/12))</f>
        <v>4</v>
      </c>
      <c r="U39">
        <f>IF(MOD(ROWS(T$3:T39),12)&lt;&gt;0, MOD(ROWS(T$3:T39),12),12)</f>
        <v>1</v>
      </c>
      <c r="V39" cm="1">
        <f t="array" ref="V39">INDEX($G$3:$R$25,T39,U39)</f>
        <v>697.5</v>
      </c>
    </row>
    <row r="40" spans="1:22" ht="12.75" customHeight="1">
      <c r="A40" s="39" t="s">
        <v>318</v>
      </c>
      <c r="B40" s="67" t="s">
        <v>263</v>
      </c>
      <c r="C40" s="67">
        <v>672.30000000000007</v>
      </c>
      <c r="T40" s="74">
        <f>IF(12*INT(ROWS(T$3:T40)/12)&lt;&gt;INT(ROWS(T$3:T40)), INT(ROWS(T$3:T40)/12)+1,INT(ROWS(T$3:T40)/12))</f>
        <v>4</v>
      </c>
      <c r="U40">
        <f>IF(MOD(ROWS(T$3:T40),12)&lt;&gt;0, MOD(ROWS(T$3:T40),12),12)</f>
        <v>2</v>
      </c>
      <c r="V40" cm="1">
        <f t="array" ref="V40">INDEX($G$3:$R$25,T40,U40)</f>
        <v>672.30000000000007</v>
      </c>
    </row>
    <row r="41" spans="1:22" ht="12.75" customHeight="1">
      <c r="A41" s="39" t="s">
        <v>318</v>
      </c>
      <c r="B41" s="67" t="s">
        <v>262</v>
      </c>
      <c r="C41" s="67">
        <v>708.1</v>
      </c>
      <c r="T41" s="74">
        <f>IF(12*INT(ROWS(T$3:T41)/12)&lt;&gt;INT(ROWS(T$3:T41)), INT(ROWS(T$3:T41)/12)+1,INT(ROWS(T$3:T41)/12))</f>
        <v>4</v>
      </c>
      <c r="U41">
        <f>IF(MOD(ROWS(T$3:T41),12)&lt;&gt;0, MOD(ROWS(T$3:T41),12),12)</f>
        <v>3</v>
      </c>
      <c r="V41" cm="1">
        <f t="array" ref="V41">INDEX($G$3:$R$25,T41,U41)</f>
        <v>708.1</v>
      </c>
    </row>
    <row r="42" spans="1:22" ht="12.75" customHeight="1">
      <c r="A42" s="39" t="s">
        <v>318</v>
      </c>
      <c r="B42" s="67" t="s">
        <v>261</v>
      </c>
      <c r="C42" s="67">
        <v>773.40000000000009</v>
      </c>
      <c r="T42" s="74">
        <f>IF(12*INT(ROWS(T$3:T42)/12)&lt;&gt;INT(ROWS(T$3:T42)), INT(ROWS(T$3:T42)/12)+1,INT(ROWS(T$3:T42)/12))</f>
        <v>4</v>
      </c>
      <c r="U42">
        <f>IF(MOD(ROWS(T$3:T42),12)&lt;&gt;0, MOD(ROWS(T$3:T42),12),12)</f>
        <v>4</v>
      </c>
      <c r="V42" cm="1">
        <f t="array" ref="V42">INDEX($G$3:$R$25,T42,U42)</f>
        <v>773.40000000000009</v>
      </c>
    </row>
    <row r="43" spans="1:22" ht="12.75" customHeight="1">
      <c r="A43" s="39" t="s">
        <v>318</v>
      </c>
      <c r="B43" s="67" t="s">
        <v>260</v>
      </c>
      <c r="C43" s="67">
        <v>814.89999999999986</v>
      </c>
      <c r="T43" s="74">
        <f>IF(12*INT(ROWS(T$3:T43)/12)&lt;&gt;INT(ROWS(T$3:T43)), INT(ROWS(T$3:T43)/12)+1,INT(ROWS(T$3:T43)/12))</f>
        <v>4</v>
      </c>
      <c r="U43">
        <f>IF(MOD(ROWS(T$3:T43),12)&lt;&gt;0, MOD(ROWS(T$3:T43),12),12)</f>
        <v>5</v>
      </c>
      <c r="V43" cm="1">
        <f t="array" ref="V43">INDEX($G$3:$R$25,T43,U43)</f>
        <v>814.89999999999986</v>
      </c>
    </row>
    <row r="44" spans="1:22" ht="12.75" customHeight="1">
      <c r="A44" s="39" t="s">
        <v>318</v>
      </c>
      <c r="B44" s="67" t="s">
        <v>259</v>
      </c>
      <c r="C44" s="67">
        <v>777.5</v>
      </c>
      <c r="T44" s="74">
        <f>IF(12*INT(ROWS(T$3:T44)/12)&lt;&gt;INT(ROWS(T$3:T44)), INT(ROWS(T$3:T44)/12)+1,INT(ROWS(T$3:T44)/12))</f>
        <v>4</v>
      </c>
      <c r="U44">
        <f>IF(MOD(ROWS(T$3:T44),12)&lt;&gt;0, MOD(ROWS(T$3:T44),12),12)</f>
        <v>6</v>
      </c>
      <c r="V44" cm="1">
        <f t="array" ref="V44">INDEX($G$3:$R$25,T44,U44)</f>
        <v>777.5</v>
      </c>
    </row>
    <row r="45" spans="1:22" ht="12.75" customHeight="1">
      <c r="A45" s="39" t="s">
        <v>318</v>
      </c>
      <c r="B45" s="67" t="s">
        <v>258</v>
      </c>
      <c r="C45" s="67">
        <v>850.80000000000007</v>
      </c>
      <c r="T45" s="74">
        <f>IF(12*INT(ROWS(T$3:T45)/12)&lt;&gt;INT(ROWS(T$3:T45)), INT(ROWS(T$3:T45)/12)+1,INT(ROWS(T$3:T45)/12))</f>
        <v>4</v>
      </c>
      <c r="U45">
        <f>IF(MOD(ROWS(T$3:T45),12)&lt;&gt;0, MOD(ROWS(T$3:T45),12),12)</f>
        <v>7</v>
      </c>
      <c r="V45" cm="1">
        <f t="array" ref="V45">INDEX($G$3:$R$25,T45,U45)</f>
        <v>850.80000000000007</v>
      </c>
    </row>
    <row r="46" spans="1:22" ht="12.75" customHeight="1">
      <c r="A46" s="39" t="s">
        <v>318</v>
      </c>
      <c r="B46" s="67" t="s">
        <v>257</v>
      </c>
      <c r="C46" s="67">
        <v>898.8</v>
      </c>
      <c r="T46" s="74">
        <f>IF(12*INT(ROWS(T$3:T46)/12)&lt;&gt;INT(ROWS(T$3:T46)), INT(ROWS(T$3:T46)/12)+1,INT(ROWS(T$3:T46)/12))</f>
        <v>4</v>
      </c>
      <c r="U46">
        <f>IF(MOD(ROWS(T$3:T46),12)&lt;&gt;0, MOD(ROWS(T$3:T46),12),12)</f>
        <v>8</v>
      </c>
      <c r="V46" cm="1">
        <f t="array" ref="V46">INDEX($G$3:$R$25,T46,U46)</f>
        <v>898.8</v>
      </c>
    </row>
    <row r="47" spans="1:22" ht="12.75" customHeight="1">
      <c r="A47" s="39" t="s">
        <v>318</v>
      </c>
      <c r="B47" s="67" t="s">
        <v>256</v>
      </c>
      <c r="C47" s="67">
        <v>809.7</v>
      </c>
      <c r="T47" s="74">
        <f>IF(12*INT(ROWS(T$3:T47)/12)&lt;&gt;INT(ROWS(T$3:T47)), INT(ROWS(T$3:T47)/12)+1,INT(ROWS(T$3:T47)/12))</f>
        <v>4</v>
      </c>
      <c r="U47">
        <f>IF(MOD(ROWS(T$3:T47),12)&lt;&gt;0, MOD(ROWS(T$3:T47),12),12)</f>
        <v>9</v>
      </c>
      <c r="V47" cm="1">
        <f t="array" ref="V47">INDEX($G$3:$R$25,T47,U47)</f>
        <v>809.7</v>
      </c>
    </row>
    <row r="48" spans="1:22" ht="12.75" customHeight="1">
      <c r="A48" s="39" t="s">
        <v>318</v>
      </c>
      <c r="B48" s="67" t="s">
        <v>255</v>
      </c>
      <c r="C48" s="67">
        <v>914.40000000000009</v>
      </c>
      <c r="T48" s="74">
        <f>IF(12*INT(ROWS(T$3:T48)/12)&lt;&gt;INT(ROWS(T$3:T48)), INT(ROWS(T$3:T48)/12)+1,INT(ROWS(T$3:T48)/12))</f>
        <v>4</v>
      </c>
      <c r="U48">
        <f>IF(MOD(ROWS(T$3:T48),12)&lt;&gt;0, MOD(ROWS(T$3:T48),12),12)</f>
        <v>10</v>
      </c>
      <c r="V48" cm="1">
        <f t="array" ref="V48">INDEX($G$3:$R$25,T48,U48)</f>
        <v>914.40000000000009</v>
      </c>
    </row>
    <row r="49" spans="1:22" ht="12.75" customHeight="1">
      <c r="A49" s="39" t="s">
        <v>318</v>
      </c>
      <c r="B49" s="67" t="s">
        <v>254</v>
      </c>
      <c r="C49" s="67">
        <v>825</v>
      </c>
      <c r="T49" s="74">
        <f>IF(12*INT(ROWS(T$3:T49)/12)&lt;&gt;INT(ROWS(T$3:T49)), INT(ROWS(T$3:T49)/12)+1,INT(ROWS(T$3:T49)/12))</f>
        <v>4</v>
      </c>
      <c r="U49">
        <f>IF(MOD(ROWS(T$3:T49),12)&lt;&gt;0, MOD(ROWS(T$3:T49),12),12)</f>
        <v>11</v>
      </c>
      <c r="V49" cm="1">
        <f t="array" ref="V49">INDEX($G$3:$R$25,T49,U49)</f>
        <v>825</v>
      </c>
    </row>
    <row r="50" spans="1:22" ht="12.75" customHeight="1">
      <c r="A50" s="39" t="s">
        <v>318</v>
      </c>
      <c r="B50" s="67" t="s">
        <v>253</v>
      </c>
      <c r="C50" s="67">
        <v>738.5</v>
      </c>
      <c r="T50" s="74">
        <f>IF(12*INT(ROWS(T$3:T50)/12)&lt;&gt;INT(ROWS(T$3:T50)), INT(ROWS(T$3:T50)/12)+1,INT(ROWS(T$3:T50)/12))</f>
        <v>4</v>
      </c>
      <c r="U50">
        <f>IF(MOD(ROWS(T$3:T50),12)&lt;&gt;0, MOD(ROWS(T$3:T50),12),12)</f>
        <v>12</v>
      </c>
      <c r="V50" cm="1">
        <f t="array" ref="V50">INDEX($G$3:$R$25,T50,U50)</f>
        <v>738.5</v>
      </c>
    </row>
    <row r="51" spans="1:22" ht="12.75" customHeight="1">
      <c r="A51" s="39" t="s">
        <v>319</v>
      </c>
      <c r="B51" s="67" t="s">
        <v>252</v>
      </c>
      <c r="C51" s="67">
        <v>873.1</v>
      </c>
      <c r="T51" s="74">
        <f>IF(12*INT(ROWS(T$3:T51)/12)&lt;&gt;INT(ROWS(T$3:T51)), INT(ROWS(T$3:T51)/12)+1,INT(ROWS(T$3:T51)/12))</f>
        <v>5</v>
      </c>
      <c r="U51">
        <f>IF(MOD(ROWS(T$3:T51),12)&lt;&gt;0, MOD(ROWS(T$3:T51),12),12)</f>
        <v>1</v>
      </c>
      <c r="V51" cm="1">
        <f t="array" ref="V51">INDEX($G$3:$R$25,T51,U51)</f>
        <v>873.1</v>
      </c>
    </row>
    <row r="52" spans="1:22" ht="12.75" customHeight="1">
      <c r="A52" s="39" t="s">
        <v>319</v>
      </c>
      <c r="B52" s="67" t="s">
        <v>251</v>
      </c>
      <c r="C52" s="67">
        <v>852.7</v>
      </c>
      <c r="T52" s="74">
        <f>IF(12*INT(ROWS(T$3:T52)/12)&lt;&gt;INT(ROWS(T$3:T52)), INT(ROWS(T$3:T52)/12)+1,INT(ROWS(T$3:T52)/12))</f>
        <v>5</v>
      </c>
      <c r="U52">
        <f>IF(MOD(ROWS(T$3:T52),12)&lt;&gt;0, MOD(ROWS(T$3:T52),12),12)</f>
        <v>2</v>
      </c>
      <c r="V52" cm="1">
        <f t="array" ref="V52">INDEX($G$3:$R$25,T52,U52)</f>
        <v>852.7</v>
      </c>
    </row>
    <row r="53" spans="1:22" ht="12.75" customHeight="1">
      <c r="A53" s="39" t="s">
        <v>319</v>
      </c>
      <c r="B53" s="67" t="s">
        <v>250</v>
      </c>
      <c r="C53" s="67">
        <v>923.8</v>
      </c>
      <c r="T53" s="74">
        <f>IF(12*INT(ROWS(T$3:T53)/12)&lt;&gt;INT(ROWS(T$3:T53)), INT(ROWS(T$3:T53)/12)+1,INT(ROWS(T$3:T53)/12))</f>
        <v>5</v>
      </c>
      <c r="U53">
        <f>IF(MOD(ROWS(T$3:T53),12)&lt;&gt;0, MOD(ROWS(T$3:T53),12),12)</f>
        <v>3</v>
      </c>
      <c r="V53" cm="1">
        <f t="array" ref="V53">INDEX($G$3:$R$25,T53,U53)</f>
        <v>923.8</v>
      </c>
    </row>
    <row r="54" spans="1:22" ht="12.75" customHeight="1">
      <c r="A54" s="39" t="s">
        <v>319</v>
      </c>
      <c r="B54" s="67" t="s">
        <v>249</v>
      </c>
      <c r="C54" s="67">
        <v>955.5</v>
      </c>
      <c r="T54" s="74">
        <f>IF(12*INT(ROWS(T$3:T54)/12)&lt;&gt;INT(ROWS(T$3:T54)), INT(ROWS(T$3:T54)/12)+1,INT(ROWS(T$3:T54)/12))</f>
        <v>5</v>
      </c>
      <c r="U54">
        <f>IF(MOD(ROWS(T$3:T54),12)&lt;&gt;0, MOD(ROWS(T$3:T54),12),12)</f>
        <v>4</v>
      </c>
      <c r="V54" cm="1">
        <f t="array" ref="V54">INDEX($G$3:$R$25,T54,U54)</f>
        <v>955.5</v>
      </c>
    </row>
    <row r="55" spans="1:22" ht="12.75" customHeight="1">
      <c r="A55" s="39" t="s">
        <v>319</v>
      </c>
      <c r="B55" s="67" t="s">
        <v>248</v>
      </c>
      <c r="C55" s="67">
        <v>1019.5</v>
      </c>
      <c r="T55" s="74">
        <f>IF(12*INT(ROWS(T$3:T55)/12)&lt;&gt;INT(ROWS(T$3:T55)), INT(ROWS(T$3:T55)/12)+1,INT(ROWS(T$3:T55)/12))</f>
        <v>5</v>
      </c>
      <c r="U55">
        <f>IF(MOD(ROWS(T$3:T55),12)&lt;&gt;0, MOD(ROWS(T$3:T55),12),12)</f>
        <v>5</v>
      </c>
      <c r="V55" cm="1">
        <f t="array" ref="V55">INDEX($G$3:$R$25,T55,U55)</f>
        <v>1019.5</v>
      </c>
    </row>
    <row r="56" spans="1:22" ht="12.75" customHeight="1">
      <c r="A56" s="39" t="s">
        <v>319</v>
      </c>
      <c r="B56" s="67" t="s">
        <v>247</v>
      </c>
      <c r="C56" s="67">
        <v>926.5</v>
      </c>
      <c r="T56" s="74">
        <f>IF(12*INT(ROWS(T$3:T56)/12)&lt;&gt;INT(ROWS(T$3:T56)), INT(ROWS(T$3:T56)/12)+1,INT(ROWS(T$3:T56)/12))</f>
        <v>5</v>
      </c>
      <c r="U56">
        <f>IF(MOD(ROWS(T$3:T56),12)&lt;&gt;0, MOD(ROWS(T$3:T56),12),12)</f>
        <v>6</v>
      </c>
      <c r="V56" cm="1">
        <f t="array" ref="V56">INDEX($G$3:$R$25,T56,U56)</f>
        <v>926.5</v>
      </c>
    </row>
    <row r="57" spans="1:22" ht="12.75" customHeight="1">
      <c r="A57" s="39" t="s">
        <v>319</v>
      </c>
      <c r="B57" s="67" t="s">
        <v>246</v>
      </c>
      <c r="C57" s="67">
        <v>994.9</v>
      </c>
      <c r="T57" s="74">
        <f>IF(12*INT(ROWS(T$3:T57)/12)&lt;&gt;INT(ROWS(T$3:T57)), INT(ROWS(T$3:T57)/12)+1,INT(ROWS(T$3:T57)/12))</f>
        <v>5</v>
      </c>
      <c r="U57">
        <f>IF(MOD(ROWS(T$3:T57),12)&lt;&gt;0, MOD(ROWS(T$3:T57),12),12)</f>
        <v>7</v>
      </c>
      <c r="V57" cm="1">
        <f t="array" ref="V57">INDEX($G$3:$R$25,T57,U57)</f>
        <v>994.9</v>
      </c>
    </row>
    <row r="58" spans="1:22" ht="12.75" customHeight="1">
      <c r="A58" s="39" t="s">
        <v>319</v>
      </c>
      <c r="B58" s="67" t="s">
        <v>245</v>
      </c>
      <c r="C58" s="67">
        <v>1056.8</v>
      </c>
      <c r="T58" s="74">
        <f>IF(12*INT(ROWS(T$3:T58)/12)&lt;&gt;INT(ROWS(T$3:T58)), INT(ROWS(T$3:T58)/12)+1,INT(ROWS(T$3:T58)/12))</f>
        <v>5</v>
      </c>
      <c r="U58">
        <f>IF(MOD(ROWS(T$3:T58),12)&lt;&gt;0, MOD(ROWS(T$3:T58),12),12)</f>
        <v>8</v>
      </c>
      <c r="V58" cm="1">
        <f t="array" ref="V58">INDEX($G$3:$R$25,T58,U58)</f>
        <v>1056.8</v>
      </c>
    </row>
    <row r="59" spans="1:22" ht="12.75" customHeight="1">
      <c r="A59" s="39" t="s">
        <v>319</v>
      </c>
      <c r="B59" s="67" t="s">
        <v>244</v>
      </c>
      <c r="C59" s="67">
        <v>1011.2</v>
      </c>
      <c r="T59" s="74">
        <f>IF(12*INT(ROWS(T$3:T59)/12)&lt;&gt;INT(ROWS(T$3:T59)), INT(ROWS(T$3:T59)/12)+1,INT(ROWS(T$3:T59)/12))</f>
        <v>5</v>
      </c>
      <c r="U59">
        <f>IF(MOD(ROWS(T$3:T59),12)&lt;&gt;0, MOD(ROWS(T$3:T59),12),12)</f>
        <v>9</v>
      </c>
      <c r="V59" cm="1">
        <f t="array" ref="V59">INDEX($G$3:$R$25,T59,U59)</f>
        <v>1011.2</v>
      </c>
    </row>
    <row r="60" spans="1:22" ht="12.75" customHeight="1">
      <c r="A60" s="39" t="s">
        <v>319</v>
      </c>
      <c r="B60" s="67" t="s">
        <v>243</v>
      </c>
      <c r="C60" s="67">
        <v>1106</v>
      </c>
      <c r="T60" s="74">
        <f>IF(12*INT(ROWS(T$3:T60)/12)&lt;&gt;INT(ROWS(T$3:T60)), INT(ROWS(T$3:T60)/12)+1,INT(ROWS(T$3:T60)/12))</f>
        <v>5</v>
      </c>
      <c r="U60">
        <f>IF(MOD(ROWS(T$3:T60),12)&lt;&gt;0, MOD(ROWS(T$3:T60),12),12)</f>
        <v>10</v>
      </c>
      <c r="V60" cm="1">
        <f t="array" ref="V60">INDEX($G$3:$R$25,T60,U60)</f>
        <v>1106</v>
      </c>
    </row>
    <row r="61" spans="1:22" ht="12.75" customHeight="1">
      <c r="A61" s="39" t="s">
        <v>319</v>
      </c>
      <c r="B61" s="67" t="s">
        <v>242</v>
      </c>
      <c r="C61" s="67">
        <v>999.90000000000009</v>
      </c>
      <c r="T61" s="74">
        <f>IF(12*INT(ROWS(T$3:T61)/12)&lt;&gt;INT(ROWS(T$3:T61)), INT(ROWS(T$3:T61)/12)+1,INT(ROWS(T$3:T61)/12))</f>
        <v>5</v>
      </c>
      <c r="U61">
        <f>IF(MOD(ROWS(T$3:T61),12)&lt;&gt;0, MOD(ROWS(T$3:T61),12),12)</f>
        <v>11</v>
      </c>
      <c r="V61" cm="1">
        <f t="array" ref="V61">INDEX($G$3:$R$25,T61,U61)</f>
        <v>999.90000000000009</v>
      </c>
    </row>
    <row r="62" spans="1:22" ht="12.75" customHeight="1">
      <c r="A62" s="39" t="s">
        <v>319</v>
      </c>
      <c r="B62" s="67" t="s">
        <v>241</v>
      </c>
      <c r="C62" s="67">
        <v>922.3</v>
      </c>
      <c r="T62" s="74">
        <f>IF(12*INT(ROWS(T$3:T62)/12)&lt;&gt;INT(ROWS(T$3:T62)), INT(ROWS(T$3:T62)/12)+1,INT(ROWS(T$3:T62)/12))</f>
        <v>5</v>
      </c>
      <c r="U62">
        <f>IF(MOD(ROWS(T$3:T62),12)&lt;&gt;0, MOD(ROWS(T$3:T62),12),12)</f>
        <v>12</v>
      </c>
      <c r="V62" cm="1">
        <f t="array" ref="V62">INDEX($G$3:$R$25,T62,U62)</f>
        <v>922.3</v>
      </c>
    </row>
    <row r="63" spans="1:22" ht="12.75" customHeight="1">
      <c r="A63" s="39" t="s">
        <v>320</v>
      </c>
      <c r="B63" s="67" t="s">
        <v>240</v>
      </c>
      <c r="C63" s="67">
        <v>907.3</v>
      </c>
      <c r="T63" s="74">
        <f>IF(12*INT(ROWS(T$3:T63)/12)&lt;&gt;INT(ROWS(T$3:T63)), INT(ROWS(T$3:T63)/12)+1,INT(ROWS(T$3:T63)/12))</f>
        <v>6</v>
      </c>
      <c r="U63">
        <f>IF(MOD(ROWS(T$3:T63),12)&lt;&gt;0, MOD(ROWS(T$3:T63),12),12)</f>
        <v>1</v>
      </c>
      <c r="V63" cm="1">
        <f t="array" ref="V63">INDEX($G$3:$R$25,T63,U63)</f>
        <v>907.3</v>
      </c>
    </row>
    <row r="64" spans="1:22" ht="12.75" customHeight="1">
      <c r="A64" s="39" t="s">
        <v>320</v>
      </c>
      <c r="B64" s="67" t="s">
        <v>239</v>
      </c>
      <c r="C64" s="67">
        <v>990.80000000000007</v>
      </c>
      <c r="T64" s="74">
        <f>IF(12*INT(ROWS(T$3:T64)/12)&lt;&gt;INT(ROWS(T$3:T64)), INT(ROWS(T$3:T64)/12)+1,INT(ROWS(T$3:T64)/12))</f>
        <v>6</v>
      </c>
      <c r="U64">
        <f>IF(MOD(ROWS(T$3:T64),12)&lt;&gt;0, MOD(ROWS(T$3:T64),12),12)</f>
        <v>2</v>
      </c>
      <c r="V64" cm="1">
        <f t="array" ref="V64">INDEX($G$3:$R$25,T64,U64)</f>
        <v>990.80000000000007</v>
      </c>
    </row>
    <row r="65" spans="1:22" ht="12.75" customHeight="1">
      <c r="A65" s="39" t="s">
        <v>320</v>
      </c>
      <c r="B65" s="67" t="s">
        <v>238</v>
      </c>
      <c r="C65" s="67">
        <v>1014.7</v>
      </c>
      <c r="T65" s="74">
        <f>IF(12*INT(ROWS(T$3:T65)/12)&lt;&gt;INT(ROWS(T$3:T65)), INT(ROWS(T$3:T65)/12)+1,INT(ROWS(T$3:T65)/12))</f>
        <v>6</v>
      </c>
      <c r="U65">
        <f>IF(MOD(ROWS(T$3:T65),12)&lt;&gt;0, MOD(ROWS(T$3:T65),12),12)</f>
        <v>3</v>
      </c>
      <c r="V65" cm="1">
        <f t="array" ref="V65">INDEX($G$3:$R$25,T65,U65)</f>
        <v>1014.7</v>
      </c>
    </row>
    <row r="66" spans="1:22" ht="12.75" customHeight="1">
      <c r="A66" s="39" t="s">
        <v>320</v>
      </c>
      <c r="B66" s="67" t="s">
        <v>237</v>
      </c>
      <c r="C66" s="67">
        <v>1033.0999999999999</v>
      </c>
      <c r="T66" s="74">
        <f>IF(12*INT(ROWS(T$3:T66)/12)&lt;&gt;INT(ROWS(T$3:T66)), INT(ROWS(T$3:T66)/12)+1,INT(ROWS(T$3:T66)/12))</f>
        <v>6</v>
      </c>
      <c r="U66">
        <f>IF(MOD(ROWS(T$3:T66),12)&lt;&gt;0, MOD(ROWS(T$3:T66),12),12)</f>
        <v>4</v>
      </c>
      <c r="V66" cm="1">
        <f t="array" ref="V66">INDEX($G$3:$R$25,T66,U66)</f>
        <v>1033.0999999999999</v>
      </c>
    </row>
    <row r="67" spans="1:22" ht="12.75" customHeight="1">
      <c r="A67" s="39" t="s">
        <v>320</v>
      </c>
      <c r="B67" s="67" t="s">
        <v>236</v>
      </c>
      <c r="C67" s="67">
        <v>1079</v>
      </c>
      <c r="T67" s="74">
        <f>IF(12*INT(ROWS(T$3:T67)/12)&lt;&gt;INT(ROWS(T$3:T67)), INT(ROWS(T$3:T67)/12)+1,INT(ROWS(T$3:T67)/12))</f>
        <v>6</v>
      </c>
      <c r="U67">
        <f>IF(MOD(ROWS(T$3:T67),12)&lt;&gt;0, MOD(ROWS(T$3:T67),12),12)</f>
        <v>5</v>
      </c>
      <c r="V67" cm="1">
        <f t="array" ref="V67">INDEX($G$3:$R$25,T67,U67)</f>
        <v>1079</v>
      </c>
    </row>
    <row r="68" spans="1:22" ht="12.75" customHeight="1">
      <c r="A68" s="39" t="s">
        <v>320</v>
      </c>
      <c r="B68" s="67" t="s">
        <v>235</v>
      </c>
      <c r="C68" s="67">
        <v>1034.8</v>
      </c>
      <c r="T68" s="74">
        <f>IF(12*INT(ROWS(T$3:T68)/12)&lt;&gt;INT(ROWS(T$3:T68)), INT(ROWS(T$3:T68)/12)+1,INT(ROWS(T$3:T68)/12))</f>
        <v>6</v>
      </c>
      <c r="U68">
        <f>IF(MOD(ROWS(T$3:T68),12)&lt;&gt;0, MOD(ROWS(T$3:T68),12),12)</f>
        <v>6</v>
      </c>
      <c r="V68" cm="1">
        <f t="array" ref="V68">INDEX($G$3:$R$25,T68,U68)</f>
        <v>1034.8</v>
      </c>
    </row>
    <row r="69" spans="1:22" ht="12.75" customHeight="1">
      <c r="A69" s="39" t="s">
        <v>320</v>
      </c>
      <c r="B69" s="67" t="s">
        <v>234</v>
      </c>
      <c r="C69" s="67">
        <v>1015.6999999999999</v>
      </c>
      <c r="T69" s="74">
        <f>IF(12*INT(ROWS(T$3:T69)/12)&lt;&gt;INT(ROWS(T$3:T69)), INT(ROWS(T$3:T69)/12)+1,INT(ROWS(T$3:T69)/12))</f>
        <v>6</v>
      </c>
      <c r="U69">
        <f>IF(MOD(ROWS(T$3:T69),12)&lt;&gt;0, MOD(ROWS(T$3:T69),12),12)</f>
        <v>7</v>
      </c>
      <c r="V69" cm="1">
        <f t="array" ref="V69">INDEX($G$3:$R$25,T69,U69)</f>
        <v>1015.6999999999999</v>
      </c>
    </row>
    <row r="70" spans="1:22" ht="12.75" customHeight="1">
      <c r="A70" s="39" t="s">
        <v>320</v>
      </c>
      <c r="B70" s="67" t="s">
        <v>233</v>
      </c>
      <c r="C70" s="67">
        <v>1079.3</v>
      </c>
      <c r="T70" s="74">
        <f>IF(12*INT(ROWS(T$3:T70)/12)&lt;&gt;INT(ROWS(T$3:T70)), INT(ROWS(T$3:T70)/12)+1,INT(ROWS(T$3:T70)/12))</f>
        <v>6</v>
      </c>
      <c r="U70">
        <f>IF(MOD(ROWS(T$3:T70),12)&lt;&gt;0, MOD(ROWS(T$3:T70),12),12)</f>
        <v>8</v>
      </c>
      <c r="V70" cm="1">
        <f t="array" ref="V70">INDEX($G$3:$R$25,T70,U70)</f>
        <v>1079.3</v>
      </c>
    </row>
    <row r="71" spans="1:22" ht="12.75" customHeight="1">
      <c r="A71" s="39" t="s">
        <v>320</v>
      </c>
      <c r="B71" s="67" t="s">
        <v>232</v>
      </c>
      <c r="C71" s="67">
        <v>929.3</v>
      </c>
      <c r="T71" s="74">
        <f>IF(12*INT(ROWS(T$3:T71)/12)&lt;&gt;INT(ROWS(T$3:T71)), INT(ROWS(T$3:T71)/12)+1,INT(ROWS(T$3:T71)/12))</f>
        <v>6</v>
      </c>
      <c r="U71">
        <f>IF(MOD(ROWS(T$3:T71),12)&lt;&gt;0, MOD(ROWS(T$3:T71),12),12)</f>
        <v>9</v>
      </c>
      <c r="V71" cm="1">
        <f t="array" ref="V71">INDEX($G$3:$R$25,T71,U71)</f>
        <v>929.3</v>
      </c>
    </row>
    <row r="72" spans="1:22" ht="12.75" customHeight="1">
      <c r="A72" s="39" t="s">
        <v>320</v>
      </c>
      <c r="B72" s="67" t="s">
        <v>231</v>
      </c>
      <c r="C72" s="67">
        <v>864.90000000000009</v>
      </c>
      <c r="T72" s="74">
        <f>IF(12*INT(ROWS(T$3:T72)/12)&lt;&gt;INT(ROWS(T$3:T72)), INT(ROWS(T$3:T72)/12)+1,INT(ROWS(T$3:T72)/12))</f>
        <v>6</v>
      </c>
      <c r="U72">
        <f>IF(MOD(ROWS(T$3:T72),12)&lt;&gt;0, MOD(ROWS(T$3:T72),12),12)</f>
        <v>10</v>
      </c>
      <c r="V72" cm="1">
        <f t="array" ref="V72">INDEX($G$3:$R$25,T72,U72)</f>
        <v>864.90000000000009</v>
      </c>
    </row>
    <row r="73" spans="1:22" ht="12.75" customHeight="1">
      <c r="A73" s="39" t="s">
        <v>320</v>
      </c>
      <c r="B73" s="67" t="s">
        <v>230</v>
      </c>
      <c r="C73" s="67">
        <v>876.19999999999993</v>
      </c>
      <c r="T73" s="74">
        <f>IF(12*INT(ROWS(T$3:T73)/12)&lt;&gt;INT(ROWS(T$3:T73)), INT(ROWS(T$3:T73)/12)+1,INT(ROWS(T$3:T73)/12))</f>
        <v>6</v>
      </c>
      <c r="U73">
        <f>IF(MOD(ROWS(T$3:T73),12)&lt;&gt;0, MOD(ROWS(T$3:T73),12),12)</f>
        <v>11</v>
      </c>
      <c r="V73" cm="1">
        <f t="array" ref="V73">INDEX($G$3:$R$25,T73,U73)</f>
        <v>876.19999999999993</v>
      </c>
    </row>
    <row r="74" spans="1:22" ht="12.75" customHeight="1">
      <c r="A74" s="39" t="s">
        <v>320</v>
      </c>
      <c r="B74" s="67" t="s">
        <v>229</v>
      </c>
      <c r="C74" s="67">
        <v>880.6</v>
      </c>
      <c r="T74" s="74">
        <f>IF(12*INT(ROWS(T$3:T74)/12)&lt;&gt;INT(ROWS(T$3:T74)), INT(ROWS(T$3:T74)/12)+1,INT(ROWS(T$3:T74)/12))</f>
        <v>6</v>
      </c>
      <c r="U74">
        <f>IF(MOD(ROWS(T$3:T74),12)&lt;&gt;0, MOD(ROWS(T$3:T74),12),12)</f>
        <v>12</v>
      </c>
      <c r="V74" cm="1">
        <f t="array" ref="V74">INDEX($G$3:$R$25,T74,U74)</f>
        <v>880.6</v>
      </c>
    </row>
    <row r="75" spans="1:22" ht="12.75" customHeight="1">
      <c r="A75" s="39" t="s">
        <v>321</v>
      </c>
      <c r="B75" s="67" t="s">
        <v>228</v>
      </c>
      <c r="C75" s="67">
        <v>852.9</v>
      </c>
      <c r="T75" s="74">
        <f>IF(12*INT(ROWS(T$3:T75)/12)&lt;&gt;INT(ROWS(T$3:T75)), INT(ROWS(T$3:T75)/12)+1,INT(ROWS(T$3:T75)/12))</f>
        <v>7</v>
      </c>
      <c r="U75">
        <f>IF(MOD(ROWS(T$3:T75),12)&lt;&gt;0, MOD(ROWS(T$3:T75),12),12)</f>
        <v>1</v>
      </c>
      <c r="V75" cm="1">
        <f t="array" ref="V75">INDEX($G$3:$R$25,T75,U75)</f>
        <v>852.9</v>
      </c>
    </row>
    <row r="76" spans="1:22" ht="12.75" customHeight="1">
      <c r="A76" s="39" t="s">
        <v>321</v>
      </c>
      <c r="B76" s="67" t="s">
        <v>227</v>
      </c>
      <c r="C76" s="67">
        <v>863.7</v>
      </c>
      <c r="T76" s="74">
        <f>IF(12*INT(ROWS(T$3:T76)/12)&lt;&gt;INT(ROWS(T$3:T76)), INT(ROWS(T$3:T76)/12)+1,INT(ROWS(T$3:T76)/12))</f>
        <v>7</v>
      </c>
      <c r="U76">
        <f>IF(MOD(ROWS(T$3:T76),12)&lt;&gt;0, MOD(ROWS(T$3:T76),12),12)</f>
        <v>2</v>
      </c>
      <c r="V76" cm="1">
        <f t="array" ref="V76">INDEX($G$3:$R$25,T76,U76)</f>
        <v>863.7</v>
      </c>
    </row>
    <row r="77" spans="1:22" ht="12.75" customHeight="1">
      <c r="A77" s="39" t="s">
        <v>321</v>
      </c>
      <c r="B77" s="67" t="s">
        <v>226</v>
      </c>
      <c r="C77" s="67">
        <v>920.09999999999991</v>
      </c>
      <c r="T77" s="74">
        <f>IF(12*INT(ROWS(T$3:T77)/12)&lt;&gt;INT(ROWS(T$3:T77)), INT(ROWS(T$3:T77)/12)+1,INT(ROWS(T$3:T77)/12))</f>
        <v>7</v>
      </c>
      <c r="U77">
        <f>IF(MOD(ROWS(T$3:T77),12)&lt;&gt;0, MOD(ROWS(T$3:T77),12),12)</f>
        <v>3</v>
      </c>
      <c r="V77" cm="1">
        <f t="array" ref="V77">INDEX($G$3:$R$25,T77,U77)</f>
        <v>920.09999999999991</v>
      </c>
    </row>
    <row r="78" spans="1:22" ht="12.75" customHeight="1">
      <c r="A78" s="39" t="s">
        <v>321</v>
      </c>
      <c r="B78" s="67" t="s">
        <v>225</v>
      </c>
      <c r="C78" s="67">
        <v>989.80000000000007</v>
      </c>
      <c r="T78" s="74">
        <f>IF(12*INT(ROWS(T$3:T78)/12)&lt;&gt;INT(ROWS(T$3:T78)), INT(ROWS(T$3:T78)/12)+1,INT(ROWS(T$3:T78)/12))</f>
        <v>7</v>
      </c>
      <c r="U78">
        <f>IF(MOD(ROWS(T$3:T78),12)&lt;&gt;0, MOD(ROWS(T$3:T78),12),12)</f>
        <v>4</v>
      </c>
      <c r="V78" cm="1">
        <f t="array" ref="V78">INDEX($G$3:$R$25,T78,U78)</f>
        <v>989.80000000000007</v>
      </c>
    </row>
    <row r="79" spans="1:22" ht="12.75" customHeight="1">
      <c r="A79" s="39" t="s">
        <v>321</v>
      </c>
      <c r="B79" s="67" t="s">
        <v>224</v>
      </c>
      <c r="C79" s="67">
        <v>1040.3999999999999</v>
      </c>
      <c r="T79" s="74">
        <f>IF(12*INT(ROWS(T$3:T79)/12)&lt;&gt;INT(ROWS(T$3:T79)), INT(ROWS(T$3:T79)/12)+1,INT(ROWS(T$3:T79)/12))</f>
        <v>7</v>
      </c>
      <c r="U79">
        <f>IF(MOD(ROWS(T$3:T79),12)&lt;&gt;0, MOD(ROWS(T$3:T79),12),12)</f>
        <v>5</v>
      </c>
      <c r="V79" cm="1">
        <f t="array" ref="V79">INDEX($G$3:$R$25,T79,U79)</f>
        <v>1040.3999999999999</v>
      </c>
    </row>
    <row r="80" spans="1:22" ht="12.75" customHeight="1">
      <c r="A80" s="39" t="s">
        <v>321</v>
      </c>
      <c r="B80" s="67" t="s">
        <v>223</v>
      </c>
      <c r="C80" s="67">
        <v>950.3</v>
      </c>
      <c r="T80" s="74">
        <f>IF(12*INT(ROWS(T$3:T80)/12)&lt;&gt;INT(ROWS(T$3:T80)), INT(ROWS(T$3:T80)/12)+1,INT(ROWS(T$3:T80)/12))</f>
        <v>7</v>
      </c>
      <c r="U80">
        <f>IF(MOD(ROWS(T$3:T80),12)&lt;&gt;0, MOD(ROWS(T$3:T80),12),12)</f>
        <v>6</v>
      </c>
      <c r="V80" cm="1">
        <f t="array" ref="V80">INDEX($G$3:$R$25,T80,U80)</f>
        <v>950.3</v>
      </c>
    </row>
    <row r="81" spans="1:22" ht="12.75" customHeight="1">
      <c r="A81" s="39" t="s">
        <v>321</v>
      </c>
      <c r="B81" s="67" t="s">
        <v>222</v>
      </c>
      <c r="C81" s="67">
        <v>1046.5</v>
      </c>
      <c r="T81" s="74">
        <f>IF(12*INT(ROWS(T$3:T81)/12)&lt;&gt;INT(ROWS(T$3:T81)), INT(ROWS(T$3:T81)/12)+1,INT(ROWS(T$3:T81)/12))</f>
        <v>7</v>
      </c>
      <c r="U81">
        <f>IF(MOD(ROWS(T$3:T81),12)&lt;&gt;0, MOD(ROWS(T$3:T81),12),12)</f>
        <v>7</v>
      </c>
      <c r="V81" cm="1">
        <f t="array" ref="V81">INDEX($G$3:$R$25,T81,U81)</f>
        <v>1046.5</v>
      </c>
    </row>
    <row r="82" spans="1:22" ht="12.75" customHeight="1">
      <c r="A82" s="39" t="s">
        <v>321</v>
      </c>
      <c r="B82" s="67" t="s">
        <v>221</v>
      </c>
      <c r="C82" s="67">
        <v>1041.5999999999999</v>
      </c>
      <c r="T82" s="74">
        <f>IF(12*INT(ROWS(T$3:T82)/12)&lt;&gt;INT(ROWS(T$3:T82)), INT(ROWS(T$3:T82)/12)+1,INT(ROWS(T$3:T82)/12))</f>
        <v>7</v>
      </c>
      <c r="U82">
        <f>IF(MOD(ROWS(T$3:T82),12)&lt;&gt;0, MOD(ROWS(T$3:T82),12),12)</f>
        <v>8</v>
      </c>
      <c r="V82" cm="1">
        <f t="array" ref="V82">INDEX($G$3:$R$25,T82,U82)</f>
        <v>1041.5999999999999</v>
      </c>
    </row>
    <row r="83" spans="1:22" ht="12.75" customHeight="1">
      <c r="A83" s="39" t="s">
        <v>321</v>
      </c>
      <c r="B83" s="67" t="s">
        <v>220</v>
      </c>
      <c r="C83" s="67">
        <v>1002.6</v>
      </c>
      <c r="T83" s="74">
        <f>IF(12*INT(ROWS(T$3:T83)/12)&lt;&gt;INT(ROWS(T$3:T83)), INT(ROWS(T$3:T83)/12)+1,INT(ROWS(T$3:T83)/12))</f>
        <v>7</v>
      </c>
      <c r="U83">
        <f>IF(MOD(ROWS(T$3:T83),12)&lt;&gt;0, MOD(ROWS(T$3:T83),12),12)</f>
        <v>9</v>
      </c>
      <c r="V83" cm="1">
        <f t="array" ref="V83">INDEX($G$3:$R$25,T83,U83)</f>
        <v>1002.6</v>
      </c>
    </row>
    <row r="84" spans="1:22" ht="12.75" customHeight="1">
      <c r="A84" s="39" t="s">
        <v>321</v>
      </c>
      <c r="B84" s="67" t="s">
        <v>219</v>
      </c>
      <c r="C84" s="67">
        <v>1107.9000000000001</v>
      </c>
      <c r="T84" s="74">
        <f>IF(12*INT(ROWS(T$3:T84)/12)&lt;&gt;INT(ROWS(T$3:T84)), INT(ROWS(T$3:T84)/12)+1,INT(ROWS(T$3:T84)/12))</f>
        <v>7</v>
      </c>
      <c r="U84">
        <f>IF(MOD(ROWS(T$3:T84),12)&lt;&gt;0, MOD(ROWS(T$3:T84),12),12)</f>
        <v>10</v>
      </c>
      <c r="V84" cm="1">
        <f t="array" ref="V84">INDEX($G$3:$R$25,T84,U84)</f>
        <v>1107.9000000000001</v>
      </c>
    </row>
    <row r="85" spans="1:22" ht="12.75" customHeight="1">
      <c r="A85" s="39" t="s">
        <v>321</v>
      </c>
      <c r="B85" s="67" t="s">
        <v>218</v>
      </c>
      <c r="C85" s="67">
        <v>1052.7</v>
      </c>
      <c r="T85" s="74">
        <f>IF(12*INT(ROWS(T$3:T85)/12)&lt;&gt;INT(ROWS(T$3:T85)), INT(ROWS(T$3:T85)/12)+1,INT(ROWS(T$3:T85)/12))</f>
        <v>7</v>
      </c>
      <c r="U85">
        <f>IF(MOD(ROWS(T$3:T85),12)&lt;&gt;0, MOD(ROWS(T$3:T85),12),12)</f>
        <v>11</v>
      </c>
      <c r="V85" cm="1">
        <f t="array" ref="V85">INDEX($G$3:$R$25,T85,U85)</f>
        <v>1052.7</v>
      </c>
    </row>
    <row r="86" spans="1:22" ht="12.75" customHeight="1">
      <c r="A86" s="39" t="s">
        <v>321</v>
      </c>
      <c r="B86" s="67" t="s">
        <v>217</v>
      </c>
      <c r="C86" s="67">
        <v>968.7</v>
      </c>
      <c r="T86" s="74">
        <f>IF(12*INT(ROWS(T$3:T86)/12)&lt;&gt;INT(ROWS(T$3:T86)), INT(ROWS(T$3:T86)/12)+1,INT(ROWS(T$3:T86)/12))</f>
        <v>7</v>
      </c>
      <c r="U86">
        <f>IF(MOD(ROWS(T$3:T86),12)&lt;&gt;0, MOD(ROWS(T$3:T86),12),12)</f>
        <v>12</v>
      </c>
      <c r="V86" cm="1">
        <f t="array" ref="V86">INDEX($G$3:$R$25,T86,U86)</f>
        <v>968.7</v>
      </c>
    </row>
    <row r="87" spans="1:22" ht="12.75" customHeight="1">
      <c r="A87" s="39" t="s">
        <v>322</v>
      </c>
      <c r="B87" s="67" t="s">
        <v>216</v>
      </c>
      <c r="C87" s="67">
        <v>993.09999999999991</v>
      </c>
      <c r="T87" s="74">
        <f>IF(12*INT(ROWS(T$3:T87)/12)&lt;&gt;INT(ROWS(T$3:T87)), INT(ROWS(T$3:T87)/12)+1,INT(ROWS(T$3:T87)/12))</f>
        <v>8</v>
      </c>
      <c r="U87">
        <f>IF(MOD(ROWS(T$3:T87),12)&lt;&gt;0, MOD(ROWS(T$3:T87),12),12)</f>
        <v>1</v>
      </c>
      <c r="V87" cm="1">
        <f t="array" ref="V87">INDEX($G$3:$R$25,T87,U87)</f>
        <v>993.09999999999991</v>
      </c>
    </row>
    <row r="88" spans="1:22" ht="12.75" customHeight="1">
      <c r="A88" s="39" t="s">
        <v>322</v>
      </c>
      <c r="B88" s="67" t="s">
        <v>215</v>
      </c>
      <c r="C88" s="67">
        <v>797.2</v>
      </c>
      <c r="T88" s="74">
        <f>IF(12*INT(ROWS(T$3:T88)/12)&lt;&gt;INT(ROWS(T$3:T88)), INT(ROWS(T$3:T88)/12)+1,INT(ROWS(T$3:T88)/12))</f>
        <v>8</v>
      </c>
      <c r="U88">
        <f>IF(MOD(ROWS(T$3:T88),12)&lt;&gt;0, MOD(ROWS(T$3:T88),12),12)</f>
        <v>2</v>
      </c>
      <c r="V88" cm="1">
        <f t="array" ref="V88">INDEX($G$3:$R$25,T88,U88)</f>
        <v>797.2</v>
      </c>
    </row>
    <row r="89" spans="1:22" ht="12.75" customHeight="1">
      <c r="A89" s="39" t="s">
        <v>322</v>
      </c>
      <c r="B89" s="67" t="s">
        <v>214</v>
      </c>
      <c r="C89" s="67">
        <v>1059.9000000000001</v>
      </c>
      <c r="T89" s="74">
        <f>IF(12*INT(ROWS(T$3:T89)/12)&lt;&gt;INT(ROWS(T$3:T89)), INT(ROWS(T$3:T89)/12)+1,INT(ROWS(T$3:T89)/12))</f>
        <v>8</v>
      </c>
      <c r="U89">
        <f>IF(MOD(ROWS(T$3:T89),12)&lt;&gt;0, MOD(ROWS(T$3:T89),12),12)</f>
        <v>3</v>
      </c>
      <c r="V89" cm="1">
        <f t="array" ref="V89">INDEX($G$3:$R$25,T89,U89)</f>
        <v>1059.9000000000001</v>
      </c>
    </row>
    <row r="90" spans="1:22" ht="12.75" customHeight="1">
      <c r="A90" s="39" t="s">
        <v>322</v>
      </c>
      <c r="B90" s="67" t="s">
        <v>213</v>
      </c>
      <c r="C90" s="67">
        <v>1057.8000000000002</v>
      </c>
      <c r="T90" s="74">
        <f>IF(12*INT(ROWS(T$3:T90)/12)&lt;&gt;INT(ROWS(T$3:T90)), INT(ROWS(T$3:T90)/12)+1,INT(ROWS(T$3:T90)/12))</f>
        <v>8</v>
      </c>
      <c r="U90">
        <f>IF(MOD(ROWS(T$3:T90),12)&lt;&gt;0, MOD(ROWS(T$3:T90),12),12)</f>
        <v>4</v>
      </c>
      <c r="V90" cm="1">
        <f t="array" ref="V90">INDEX($G$3:$R$25,T90,U90)</f>
        <v>1057.8000000000002</v>
      </c>
    </row>
    <row r="91" spans="1:22" ht="12.75" customHeight="1">
      <c r="A91" s="39" t="s">
        <v>322</v>
      </c>
      <c r="B91" s="67" t="s">
        <v>212</v>
      </c>
      <c r="C91" s="67">
        <v>1128.8</v>
      </c>
      <c r="T91" s="74">
        <f>IF(12*INT(ROWS(T$3:T91)/12)&lt;&gt;INT(ROWS(T$3:T91)), INT(ROWS(T$3:T91)/12)+1,INT(ROWS(T$3:T91)/12))</f>
        <v>8</v>
      </c>
      <c r="U91">
        <f>IF(MOD(ROWS(T$3:T91),12)&lt;&gt;0, MOD(ROWS(T$3:T91),12),12)</f>
        <v>5</v>
      </c>
      <c r="V91" cm="1">
        <f t="array" ref="V91">INDEX($G$3:$R$25,T91,U91)</f>
        <v>1128.8</v>
      </c>
    </row>
    <row r="92" spans="1:22" ht="12.75" customHeight="1">
      <c r="A92" s="39" t="s">
        <v>322</v>
      </c>
      <c r="B92" s="67" t="s">
        <v>211</v>
      </c>
      <c r="C92" s="67">
        <v>1106.1000000000001</v>
      </c>
      <c r="T92" s="74">
        <f>IF(12*INT(ROWS(T$3:T92)/12)&lt;&gt;INT(ROWS(T$3:T92)), INT(ROWS(T$3:T92)/12)+1,INT(ROWS(T$3:T92)/12))</f>
        <v>8</v>
      </c>
      <c r="U92">
        <f>IF(MOD(ROWS(T$3:T92),12)&lt;&gt;0, MOD(ROWS(T$3:T92),12),12)</f>
        <v>6</v>
      </c>
      <c r="V92" cm="1">
        <f t="array" ref="V92">INDEX($G$3:$R$25,T92,U92)</f>
        <v>1106.1000000000001</v>
      </c>
    </row>
    <row r="93" spans="1:22" ht="12.75" customHeight="1">
      <c r="A93" s="39" t="s">
        <v>322</v>
      </c>
      <c r="B93" s="67" t="s">
        <v>210</v>
      </c>
      <c r="C93" s="67">
        <v>1206</v>
      </c>
      <c r="T93" s="74">
        <f>IF(12*INT(ROWS(T$3:T93)/12)&lt;&gt;INT(ROWS(T$3:T93)), INT(ROWS(T$3:T93)/12)+1,INT(ROWS(T$3:T93)/12))</f>
        <v>8</v>
      </c>
      <c r="U93">
        <f>IF(MOD(ROWS(T$3:T93),12)&lt;&gt;0, MOD(ROWS(T$3:T93),12),12)</f>
        <v>7</v>
      </c>
      <c r="V93" cm="1">
        <f t="array" ref="V93">INDEX($G$3:$R$25,T93,U93)</f>
        <v>1206</v>
      </c>
    </row>
    <row r="94" spans="1:22" ht="12.75" customHeight="1">
      <c r="A94" s="39" t="s">
        <v>322</v>
      </c>
      <c r="B94" s="67" t="s">
        <v>209</v>
      </c>
      <c r="C94" s="67">
        <v>1148.3</v>
      </c>
      <c r="T94" s="74">
        <f>IF(12*INT(ROWS(T$3:T94)/12)&lt;&gt;INT(ROWS(T$3:T94)), INT(ROWS(T$3:T94)/12)+1,INT(ROWS(T$3:T94)/12))</f>
        <v>8</v>
      </c>
      <c r="U94">
        <f>IF(MOD(ROWS(T$3:T94),12)&lt;&gt;0, MOD(ROWS(T$3:T94),12),12)</f>
        <v>8</v>
      </c>
      <c r="V94" cm="1">
        <f t="array" ref="V94">INDEX($G$3:$R$25,T94,U94)</f>
        <v>1148.3</v>
      </c>
    </row>
    <row r="95" spans="1:22" ht="12.75" customHeight="1">
      <c r="A95" s="39" t="s">
        <v>322</v>
      </c>
      <c r="B95" s="67" t="s">
        <v>208</v>
      </c>
      <c r="C95" s="67">
        <v>1087.0999999999999</v>
      </c>
      <c r="T95" s="74">
        <f>IF(12*INT(ROWS(T$3:T95)/12)&lt;&gt;INT(ROWS(T$3:T95)), INT(ROWS(T$3:T95)/12)+1,INT(ROWS(T$3:T95)/12))</f>
        <v>8</v>
      </c>
      <c r="U95">
        <f>IF(MOD(ROWS(T$3:T95),12)&lt;&gt;0, MOD(ROWS(T$3:T95),12),12)</f>
        <v>9</v>
      </c>
      <c r="V95" cm="1">
        <f t="array" ref="V95">INDEX($G$3:$R$25,T95,U95)</f>
        <v>1087.0999999999999</v>
      </c>
    </row>
    <row r="96" spans="1:22" ht="12.75" customHeight="1">
      <c r="A96" s="39" t="s">
        <v>322</v>
      </c>
      <c r="B96" s="67" t="s">
        <v>207</v>
      </c>
      <c r="C96" s="67">
        <v>1200.6999999999998</v>
      </c>
      <c r="T96" s="74">
        <f>IF(12*INT(ROWS(T$3:T96)/12)&lt;&gt;INT(ROWS(T$3:T96)), INT(ROWS(T$3:T96)/12)+1,INT(ROWS(T$3:T96)/12))</f>
        <v>8</v>
      </c>
      <c r="U96">
        <f>IF(MOD(ROWS(T$3:T96),12)&lt;&gt;0, MOD(ROWS(T$3:T96),12),12)</f>
        <v>10</v>
      </c>
      <c r="V96" cm="1">
        <f t="array" ref="V96">INDEX($G$3:$R$25,T96,U96)</f>
        <v>1200.6999999999998</v>
      </c>
    </row>
    <row r="97" spans="1:22" ht="12.75" customHeight="1">
      <c r="A97" s="39" t="s">
        <v>322</v>
      </c>
      <c r="B97" s="67" t="s">
        <v>206</v>
      </c>
      <c r="C97" s="67">
        <v>1213.0999999999999</v>
      </c>
      <c r="T97" s="74">
        <f>IF(12*INT(ROWS(T$3:T97)/12)&lt;&gt;INT(ROWS(T$3:T97)), INT(ROWS(T$3:T97)/12)+1,INT(ROWS(T$3:T97)/12))</f>
        <v>8</v>
      </c>
      <c r="U97">
        <f>IF(MOD(ROWS(T$3:T97),12)&lt;&gt;0, MOD(ROWS(T$3:T97),12),12)</f>
        <v>11</v>
      </c>
      <c r="V97" cm="1">
        <f t="array" ref="V97">INDEX($G$3:$R$25,T97,U97)</f>
        <v>1213.0999999999999</v>
      </c>
    </row>
    <row r="98" spans="1:22" ht="12.75" customHeight="1">
      <c r="A98" s="39" t="s">
        <v>322</v>
      </c>
      <c r="B98" s="67" t="s">
        <v>205</v>
      </c>
      <c r="C98" s="67">
        <v>1103.0999999999999</v>
      </c>
      <c r="T98" s="74">
        <f>IF(12*INT(ROWS(T$3:T98)/12)&lt;&gt;INT(ROWS(T$3:T98)), INT(ROWS(T$3:T98)/12)+1,INT(ROWS(T$3:T98)/12))</f>
        <v>8</v>
      </c>
      <c r="U98">
        <f>IF(MOD(ROWS(T$3:T98),12)&lt;&gt;0, MOD(ROWS(T$3:T98),12),12)</f>
        <v>12</v>
      </c>
      <c r="V98" cm="1">
        <f t="array" ref="V98">INDEX($G$3:$R$25,T98,U98)</f>
        <v>1103.0999999999999</v>
      </c>
    </row>
    <row r="99" spans="1:22" ht="12.75" customHeight="1">
      <c r="A99" s="39" t="s">
        <v>323</v>
      </c>
      <c r="B99" s="67" t="s">
        <v>204</v>
      </c>
      <c r="C99" s="67">
        <v>1099.8</v>
      </c>
      <c r="T99" s="74">
        <f>IF(12*INT(ROWS(T$3:T99)/12)&lt;&gt;INT(ROWS(T$3:T99)), INT(ROWS(T$3:T99)/12)+1,INT(ROWS(T$3:T99)/12))</f>
        <v>9</v>
      </c>
      <c r="U99">
        <f>IF(MOD(ROWS(T$3:T99),12)&lt;&gt;0, MOD(ROWS(T$3:T99),12),12)</f>
        <v>1</v>
      </c>
      <c r="V99" cm="1">
        <f t="array" ref="V99">INDEX($G$3:$R$25,T99,U99)</f>
        <v>1099.8</v>
      </c>
    </row>
    <row r="100" spans="1:22" ht="12.75" customHeight="1">
      <c r="A100" s="39" t="s">
        <v>323</v>
      </c>
      <c r="B100" s="67" t="s">
        <v>203</v>
      </c>
      <c r="C100" s="67">
        <v>1052.3</v>
      </c>
      <c r="T100" s="74">
        <f>IF(12*INT(ROWS(T$3:T100)/12)&lt;&gt;INT(ROWS(T$3:T100)), INT(ROWS(T$3:T100)/12)+1,INT(ROWS(T$3:T100)/12))</f>
        <v>9</v>
      </c>
      <c r="U100">
        <f>IF(MOD(ROWS(T$3:T100),12)&lt;&gt;0, MOD(ROWS(T$3:T100),12),12)</f>
        <v>2</v>
      </c>
      <c r="V100" cm="1">
        <f t="array" ref="V100">INDEX($G$3:$R$25,T100,U100)</f>
        <v>1052.3</v>
      </c>
    </row>
    <row r="101" spans="1:22" ht="12.75" customHeight="1">
      <c r="A101" s="39" t="s">
        <v>323</v>
      </c>
      <c r="B101" s="67" t="s">
        <v>202</v>
      </c>
      <c r="C101" s="67">
        <v>991.1</v>
      </c>
      <c r="T101" s="74">
        <f>IF(12*INT(ROWS(T$3:T101)/12)&lt;&gt;INT(ROWS(T$3:T101)), INT(ROWS(T$3:T101)/12)+1,INT(ROWS(T$3:T101)/12))</f>
        <v>9</v>
      </c>
      <c r="U101">
        <f>IF(MOD(ROWS(T$3:T101),12)&lt;&gt;0, MOD(ROWS(T$3:T101),12),12)</f>
        <v>3</v>
      </c>
      <c r="V101" cm="1">
        <f t="array" ref="V101">INDEX($G$3:$R$25,T101,U101)</f>
        <v>991.1</v>
      </c>
    </row>
    <row r="102" spans="1:22" ht="12.75" customHeight="1">
      <c r="A102" s="39" t="s">
        <v>323</v>
      </c>
      <c r="B102" s="67" t="s">
        <v>201</v>
      </c>
      <c r="C102" s="67">
        <v>1175.4000000000001</v>
      </c>
      <c r="T102" s="74">
        <f>IF(12*INT(ROWS(T$3:T102)/12)&lt;&gt;INT(ROWS(T$3:T102)), INT(ROWS(T$3:T102)/12)+1,INT(ROWS(T$3:T102)/12))</f>
        <v>9</v>
      </c>
      <c r="U102">
        <f>IF(MOD(ROWS(T$3:T102),12)&lt;&gt;0, MOD(ROWS(T$3:T102),12),12)</f>
        <v>4</v>
      </c>
      <c r="V102" cm="1">
        <f t="array" ref="V102">INDEX($G$3:$R$25,T102,U102)</f>
        <v>1175.4000000000001</v>
      </c>
    </row>
    <row r="103" spans="1:22" ht="12.75" customHeight="1">
      <c r="A103" s="39" t="s">
        <v>323</v>
      </c>
      <c r="B103" s="67" t="s">
        <v>200</v>
      </c>
      <c r="C103" s="67">
        <v>1175.3000000000002</v>
      </c>
      <c r="T103" s="74">
        <f>IF(12*INT(ROWS(T$3:T103)/12)&lt;&gt;INT(ROWS(T$3:T103)), INT(ROWS(T$3:T103)/12)+1,INT(ROWS(T$3:T103)/12))</f>
        <v>9</v>
      </c>
      <c r="U103">
        <f>IF(MOD(ROWS(T$3:T103),12)&lt;&gt;0, MOD(ROWS(T$3:T103),12),12)</f>
        <v>5</v>
      </c>
      <c r="V103" cm="1">
        <f t="array" ref="V103">INDEX($G$3:$R$25,T103,U103)</f>
        <v>1175.3000000000002</v>
      </c>
    </row>
    <row r="104" spans="1:22" ht="12.75" customHeight="1">
      <c r="A104" s="39" t="s">
        <v>323</v>
      </c>
      <c r="B104" s="67" t="s">
        <v>199</v>
      </c>
      <c r="C104" s="67">
        <v>1210.8000000000002</v>
      </c>
      <c r="T104" s="74">
        <f>IF(12*INT(ROWS(T$3:T104)/12)&lt;&gt;INT(ROWS(T$3:T104)), INT(ROWS(T$3:T104)/12)+1,INT(ROWS(T$3:T104)/12))</f>
        <v>9</v>
      </c>
      <c r="U104">
        <f>IF(MOD(ROWS(T$3:T104),12)&lt;&gt;0, MOD(ROWS(T$3:T104),12),12)</f>
        <v>6</v>
      </c>
      <c r="V104" cm="1">
        <f t="array" ref="V104">INDEX($G$3:$R$25,T104,U104)</f>
        <v>1210.8000000000002</v>
      </c>
    </row>
    <row r="105" spans="1:22" ht="12.75" customHeight="1">
      <c r="A105" s="39" t="s">
        <v>323</v>
      </c>
      <c r="B105" s="67" t="s">
        <v>198</v>
      </c>
      <c r="C105" s="67">
        <v>1221.5999999999999</v>
      </c>
      <c r="T105" s="74">
        <f>IF(12*INT(ROWS(T$3:T105)/12)&lt;&gt;INT(ROWS(T$3:T105)), INT(ROWS(T$3:T105)/12)+1,INT(ROWS(T$3:T105)/12))</f>
        <v>9</v>
      </c>
      <c r="U105">
        <f>IF(MOD(ROWS(T$3:T105),12)&lt;&gt;0, MOD(ROWS(T$3:T105),12),12)</f>
        <v>7</v>
      </c>
      <c r="V105" cm="1">
        <f t="array" ref="V105">INDEX($G$3:$R$25,T105,U105)</f>
        <v>1221.5999999999999</v>
      </c>
    </row>
    <row r="106" spans="1:22" ht="12.75" customHeight="1">
      <c r="A106" s="39" t="s">
        <v>323</v>
      </c>
      <c r="B106" s="67" t="s">
        <v>197</v>
      </c>
      <c r="C106" s="67">
        <v>1266.9000000000001</v>
      </c>
      <c r="T106" s="74">
        <f>IF(12*INT(ROWS(T$3:T106)/12)&lt;&gt;INT(ROWS(T$3:T106)), INT(ROWS(T$3:T106)/12)+1,INT(ROWS(T$3:T106)/12))</f>
        <v>9</v>
      </c>
      <c r="U106">
        <f>IF(MOD(ROWS(T$3:T106),12)&lt;&gt;0, MOD(ROWS(T$3:T106),12),12)</f>
        <v>8</v>
      </c>
      <c r="V106" cm="1">
        <f t="array" ref="V106">INDEX($G$3:$R$25,T106,U106)</f>
        <v>1266.9000000000001</v>
      </c>
    </row>
    <row r="107" spans="1:22" ht="12.75" customHeight="1">
      <c r="A107" s="39" t="s">
        <v>323</v>
      </c>
      <c r="B107" s="67" t="s">
        <v>196</v>
      </c>
      <c r="C107" s="67">
        <v>1273.9000000000001</v>
      </c>
      <c r="T107" s="74">
        <f>IF(12*INT(ROWS(T$3:T107)/12)&lt;&gt;INT(ROWS(T$3:T107)), INT(ROWS(T$3:T107)/12)+1,INT(ROWS(T$3:T107)/12))</f>
        <v>9</v>
      </c>
      <c r="U107">
        <f>IF(MOD(ROWS(T$3:T107),12)&lt;&gt;0, MOD(ROWS(T$3:T107),12),12)</f>
        <v>9</v>
      </c>
      <c r="V107" cm="1">
        <f t="array" ref="V107">INDEX($G$3:$R$25,T107,U107)</f>
        <v>1273.9000000000001</v>
      </c>
    </row>
    <row r="108" spans="1:22" ht="12.75" customHeight="1">
      <c r="A108" s="39" t="s">
        <v>323</v>
      </c>
      <c r="B108" s="67" t="s">
        <v>195</v>
      </c>
      <c r="C108" s="67">
        <v>1308.6000000000001</v>
      </c>
      <c r="T108" s="74">
        <f>IF(12*INT(ROWS(T$3:T108)/12)&lt;&gt;INT(ROWS(T$3:T108)), INT(ROWS(T$3:T108)/12)+1,INT(ROWS(T$3:T108)/12))</f>
        <v>9</v>
      </c>
      <c r="U108">
        <f>IF(MOD(ROWS(T$3:T108),12)&lt;&gt;0, MOD(ROWS(T$3:T108),12),12)</f>
        <v>10</v>
      </c>
      <c r="V108" cm="1">
        <f t="array" ref="V108">INDEX($G$3:$R$25,T108,U108)</f>
        <v>1308.6000000000001</v>
      </c>
    </row>
    <row r="109" spans="1:22" ht="12.75" customHeight="1">
      <c r="A109" s="39" t="s">
        <v>323</v>
      </c>
      <c r="B109" s="67" t="s">
        <v>194</v>
      </c>
      <c r="C109" s="67">
        <v>1251.5</v>
      </c>
      <c r="T109" s="74">
        <f>IF(12*INT(ROWS(T$3:T109)/12)&lt;&gt;INT(ROWS(T$3:T109)), INT(ROWS(T$3:T109)/12)+1,INT(ROWS(T$3:T109)/12))</f>
        <v>9</v>
      </c>
      <c r="U109">
        <f>IF(MOD(ROWS(T$3:T109),12)&lt;&gt;0, MOD(ROWS(T$3:T109),12),12)</f>
        <v>11</v>
      </c>
      <c r="V109" cm="1">
        <f t="array" ref="V109">INDEX($G$3:$R$25,T109,U109)</f>
        <v>1251.5</v>
      </c>
    </row>
    <row r="110" spans="1:22" ht="12.75" customHeight="1">
      <c r="A110" s="39" t="s">
        <v>323</v>
      </c>
      <c r="B110" s="67" t="s">
        <v>193</v>
      </c>
      <c r="C110" s="67">
        <v>1167</v>
      </c>
      <c r="T110" s="74">
        <f>IF(12*INT(ROWS(T$3:T110)/12)&lt;&gt;INT(ROWS(T$3:T110)), INT(ROWS(T$3:T110)/12)+1,INT(ROWS(T$3:T110)/12))</f>
        <v>9</v>
      </c>
      <c r="U110">
        <f>IF(MOD(ROWS(T$3:T110),12)&lt;&gt;0, MOD(ROWS(T$3:T110),12),12)</f>
        <v>12</v>
      </c>
      <c r="V110" cm="1">
        <f t="array" ref="V110">INDEX($G$3:$R$25,T110,U110)</f>
        <v>1167</v>
      </c>
    </row>
    <row r="111" spans="1:22" ht="12.75" customHeight="1">
      <c r="A111" s="39" t="s">
        <v>324</v>
      </c>
      <c r="B111" s="67" t="s">
        <v>192</v>
      </c>
      <c r="C111" s="67">
        <v>1199.8</v>
      </c>
      <c r="T111" s="74">
        <f>IF(12*INT(ROWS(T$3:T111)/12)&lt;&gt;INT(ROWS(T$3:T111)), INT(ROWS(T$3:T111)/12)+1,INT(ROWS(T$3:T111)/12))</f>
        <v>10</v>
      </c>
      <c r="U111">
        <f>IF(MOD(ROWS(T$3:T111),12)&lt;&gt;0, MOD(ROWS(T$3:T111),12),12)</f>
        <v>1</v>
      </c>
      <c r="V111" cm="1">
        <f t="array" ref="V111">INDEX($G$3:$R$25,T111,U111)</f>
        <v>1199.8</v>
      </c>
    </row>
    <row r="112" spans="1:22" ht="12.75" customHeight="1">
      <c r="A112" s="39" t="s">
        <v>324</v>
      </c>
      <c r="B112" s="67" t="s">
        <v>191</v>
      </c>
      <c r="C112" s="67">
        <v>996.30000000000007</v>
      </c>
      <c r="T112" s="74">
        <f>IF(12*INT(ROWS(T$3:T112)/12)&lt;&gt;INT(ROWS(T$3:T112)), INT(ROWS(T$3:T112)/12)+1,INT(ROWS(T$3:T112)/12))</f>
        <v>10</v>
      </c>
      <c r="U112">
        <f>IF(MOD(ROWS(T$3:T112),12)&lt;&gt;0, MOD(ROWS(T$3:T112),12),12)</f>
        <v>2</v>
      </c>
      <c r="V112" cm="1">
        <f t="array" ref="V112">INDEX($G$3:$R$25,T112,U112)</f>
        <v>996.30000000000007</v>
      </c>
    </row>
    <row r="113" spans="1:22" ht="12.75" customHeight="1">
      <c r="A113" s="39" t="s">
        <v>324</v>
      </c>
      <c r="B113" s="67" t="s">
        <v>190</v>
      </c>
      <c r="C113" s="67">
        <v>1232</v>
      </c>
      <c r="T113" s="74">
        <f>IF(12*INT(ROWS(T$3:T113)/12)&lt;&gt;INT(ROWS(T$3:T113)), INT(ROWS(T$3:T113)/12)+1,INT(ROWS(T$3:T113)/12))</f>
        <v>10</v>
      </c>
      <c r="U113">
        <f>IF(MOD(ROWS(T$3:T113),12)&lt;&gt;0, MOD(ROWS(T$3:T113),12),12)</f>
        <v>3</v>
      </c>
      <c r="V113" cm="1">
        <f t="array" ref="V113">INDEX($G$3:$R$25,T113,U113)</f>
        <v>1232</v>
      </c>
    </row>
    <row r="114" spans="1:22" ht="12.75" customHeight="1">
      <c r="A114" s="39" t="s">
        <v>324</v>
      </c>
      <c r="B114" s="67" t="s">
        <v>189</v>
      </c>
      <c r="C114" s="67">
        <v>1292.9000000000001</v>
      </c>
      <c r="T114" s="74">
        <f>IF(12*INT(ROWS(T$3:T114)/12)&lt;&gt;INT(ROWS(T$3:T114)), INT(ROWS(T$3:T114)/12)+1,INT(ROWS(T$3:T114)/12))</f>
        <v>10</v>
      </c>
      <c r="U114">
        <f>IF(MOD(ROWS(T$3:T114),12)&lt;&gt;0, MOD(ROWS(T$3:T114),12),12)</f>
        <v>4</v>
      </c>
      <c r="V114" cm="1">
        <f t="array" ref="V114">INDEX($G$3:$R$25,T114,U114)</f>
        <v>1292.9000000000001</v>
      </c>
    </row>
    <row r="115" spans="1:22" ht="12.75" customHeight="1">
      <c r="A115" s="39" t="s">
        <v>324</v>
      </c>
      <c r="B115" s="67" t="s">
        <v>188</v>
      </c>
      <c r="C115" s="67">
        <v>1340.1</v>
      </c>
      <c r="T115" s="74">
        <f>IF(12*INT(ROWS(T$3:T115)/12)&lt;&gt;INT(ROWS(T$3:T115)), INT(ROWS(T$3:T115)/12)+1,INT(ROWS(T$3:T115)/12))</f>
        <v>10</v>
      </c>
      <c r="U115">
        <f>IF(MOD(ROWS(T$3:T115),12)&lt;&gt;0, MOD(ROWS(T$3:T115),12),12)</f>
        <v>5</v>
      </c>
      <c r="V115" cm="1">
        <f t="array" ref="V115">INDEX($G$3:$R$25,T115,U115)</f>
        <v>1340.1</v>
      </c>
    </row>
    <row r="116" spans="1:22" ht="12.75" customHeight="1">
      <c r="A116" s="39" t="s">
        <v>324</v>
      </c>
      <c r="B116" s="67" t="s">
        <v>187</v>
      </c>
      <c r="C116" s="67">
        <v>1343.8</v>
      </c>
      <c r="T116" s="74">
        <f>IF(12*INT(ROWS(T$3:T116)/12)&lt;&gt;INT(ROWS(T$3:T116)), INT(ROWS(T$3:T116)/12)+1,INT(ROWS(T$3:T116)/12))</f>
        <v>10</v>
      </c>
      <c r="U116">
        <f>IF(MOD(ROWS(T$3:T116),12)&lt;&gt;0, MOD(ROWS(T$3:T116),12),12)</f>
        <v>6</v>
      </c>
      <c r="V116" cm="1">
        <f t="array" ref="V116">INDEX($G$3:$R$25,T116,U116)</f>
        <v>1343.8</v>
      </c>
    </row>
    <row r="117" spans="1:22" ht="12.75" customHeight="1">
      <c r="A117" s="39" t="s">
        <v>324</v>
      </c>
      <c r="B117" s="67" t="s">
        <v>186</v>
      </c>
      <c r="C117" s="67">
        <v>1344.1999999999998</v>
      </c>
      <c r="T117" s="74">
        <f>IF(12*INT(ROWS(T$3:T117)/12)&lt;&gt;INT(ROWS(T$3:T117)), INT(ROWS(T$3:T117)/12)+1,INT(ROWS(T$3:T117)/12))</f>
        <v>10</v>
      </c>
      <c r="U117">
        <f>IF(MOD(ROWS(T$3:T117),12)&lt;&gt;0, MOD(ROWS(T$3:T117),12),12)</f>
        <v>7</v>
      </c>
      <c r="V117" cm="1">
        <f t="array" ref="V117">INDEX($G$3:$R$25,T117,U117)</f>
        <v>1344.1999999999998</v>
      </c>
    </row>
    <row r="118" spans="1:22" ht="12.75" customHeight="1">
      <c r="A118" s="39" t="s">
        <v>324</v>
      </c>
      <c r="B118" s="67" t="s">
        <v>185</v>
      </c>
      <c r="C118" s="67">
        <v>1465.8</v>
      </c>
      <c r="T118" s="74">
        <f>IF(12*INT(ROWS(T$3:T118)/12)&lt;&gt;INT(ROWS(T$3:T118)), INT(ROWS(T$3:T118)/12)+1,INT(ROWS(T$3:T118)/12))</f>
        <v>10</v>
      </c>
      <c r="U118">
        <f>IF(MOD(ROWS(T$3:T118),12)&lt;&gt;0, MOD(ROWS(T$3:T118),12),12)</f>
        <v>8</v>
      </c>
      <c r="V118" cm="1">
        <f t="array" ref="V118">INDEX($G$3:$R$25,T118,U118)</f>
        <v>1465.8</v>
      </c>
    </row>
    <row r="119" spans="1:22" ht="12.75" customHeight="1">
      <c r="A119" s="39" t="s">
        <v>324</v>
      </c>
      <c r="B119" s="67" t="s">
        <v>184</v>
      </c>
      <c r="C119" s="67">
        <v>1406.4</v>
      </c>
      <c r="T119" s="74">
        <f>IF(12*INT(ROWS(T$3:T119)/12)&lt;&gt;INT(ROWS(T$3:T119)), INT(ROWS(T$3:T119)/12)+1,INT(ROWS(T$3:T119)/12))</f>
        <v>10</v>
      </c>
      <c r="U119">
        <f>IF(MOD(ROWS(T$3:T119),12)&lt;&gt;0, MOD(ROWS(T$3:T119),12),12)</f>
        <v>9</v>
      </c>
      <c r="V119" cm="1">
        <f t="array" ref="V119">INDEX($G$3:$R$25,T119,U119)</f>
        <v>1406.4</v>
      </c>
    </row>
    <row r="120" spans="1:22" ht="12.75" customHeight="1">
      <c r="A120" s="39" t="s">
        <v>324</v>
      </c>
      <c r="B120" s="67" t="s">
        <v>183</v>
      </c>
      <c r="C120" s="67">
        <v>1450.7</v>
      </c>
      <c r="T120" s="74">
        <f>IF(12*INT(ROWS(T$3:T120)/12)&lt;&gt;INT(ROWS(T$3:T120)), INT(ROWS(T$3:T120)/12)+1,INT(ROWS(T$3:T120)/12))</f>
        <v>10</v>
      </c>
      <c r="U120">
        <f>IF(MOD(ROWS(T$3:T120),12)&lt;&gt;0, MOD(ROWS(T$3:T120),12),12)</f>
        <v>10</v>
      </c>
      <c r="V120" cm="1">
        <f t="array" ref="V120">INDEX($G$3:$R$25,T120,U120)</f>
        <v>1450.7</v>
      </c>
    </row>
    <row r="121" spans="1:22" ht="12.75" customHeight="1">
      <c r="A121" s="39" t="s">
        <v>324</v>
      </c>
      <c r="B121" s="67" t="s">
        <v>182</v>
      </c>
      <c r="C121" s="67">
        <v>1400.6</v>
      </c>
      <c r="T121" s="74">
        <f>IF(12*INT(ROWS(T$3:T121)/12)&lt;&gt;INT(ROWS(T$3:T121)), INT(ROWS(T$3:T121)/12)+1,INT(ROWS(T$3:T121)/12))</f>
        <v>10</v>
      </c>
      <c r="U121">
        <f>IF(MOD(ROWS(T$3:T121),12)&lt;&gt;0, MOD(ROWS(T$3:T121),12),12)</f>
        <v>11</v>
      </c>
      <c r="V121" cm="1">
        <f t="array" ref="V121">INDEX($G$3:$R$25,T121,U121)</f>
        <v>1400.6</v>
      </c>
    </row>
    <row r="122" spans="1:22" ht="12.75" customHeight="1">
      <c r="A122" s="39" t="s">
        <v>324</v>
      </c>
      <c r="B122" s="67" t="s">
        <v>181</v>
      </c>
      <c r="C122" s="67">
        <v>1287.5</v>
      </c>
      <c r="T122" s="74">
        <f>IF(12*INT(ROWS(T$3:T122)/12)&lt;&gt;INT(ROWS(T$3:T122)), INT(ROWS(T$3:T122)/12)+1,INT(ROWS(T$3:T122)/12))</f>
        <v>10</v>
      </c>
      <c r="U122">
        <f>IF(MOD(ROWS(T$3:T122),12)&lt;&gt;0, MOD(ROWS(T$3:T122),12),12)</f>
        <v>12</v>
      </c>
      <c r="V122" cm="1">
        <f t="array" ref="V122">INDEX($G$3:$R$25,T122,U122)</f>
        <v>1287.5</v>
      </c>
    </row>
    <row r="123" spans="1:22" ht="12.75" customHeight="1">
      <c r="A123" s="39" t="s">
        <v>325</v>
      </c>
      <c r="B123" s="67" t="s">
        <v>180</v>
      </c>
      <c r="C123" s="67">
        <v>1283</v>
      </c>
      <c r="T123" s="74">
        <f>IF(12*INT(ROWS(T$3:T123)/12)&lt;&gt;INT(ROWS(T$3:T123)), INT(ROWS(T$3:T123)/12)+1,INT(ROWS(T$3:T123)/12))</f>
        <v>11</v>
      </c>
      <c r="U123">
        <f>IF(MOD(ROWS(T$3:T123),12)&lt;&gt;0, MOD(ROWS(T$3:T123),12),12)</f>
        <v>1</v>
      </c>
      <c r="V123" cm="1">
        <f t="array" ref="V123">INDEX($G$3:$R$25,T123,U123)</f>
        <v>1283</v>
      </c>
    </row>
    <row r="124" spans="1:22" ht="12.75" customHeight="1">
      <c r="A124" s="39" t="s">
        <v>325</v>
      </c>
      <c r="B124" s="67" t="s">
        <v>179</v>
      </c>
      <c r="C124" s="67">
        <v>1190.5</v>
      </c>
      <c r="T124" s="74">
        <f>IF(12*INT(ROWS(T$3:T124)/12)&lt;&gt;INT(ROWS(T$3:T124)), INT(ROWS(T$3:T124)/12)+1,INT(ROWS(T$3:T124)/12))</f>
        <v>11</v>
      </c>
      <c r="U124">
        <f>IF(MOD(ROWS(T$3:T124),12)&lt;&gt;0, MOD(ROWS(T$3:T124),12),12)</f>
        <v>2</v>
      </c>
      <c r="V124" cm="1">
        <f t="array" ref="V124">INDEX($G$3:$R$25,T124,U124)</f>
        <v>1190.5</v>
      </c>
    </row>
    <row r="125" spans="1:22" ht="12.75" customHeight="1">
      <c r="A125" s="39" t="s">
        <v>325</v>
      </c>
      <c r="B125" s="67" t="s">
        <v>178</v>
      </c>
      <c r="C125" s="67">
        <v>1171</v>
      </c>
      <c r="T125" s="74">
        <f>IF(12*INT(ROWS(T$3:T125)/12)&lt;&gt;INT(ROWS(T$3:T125)), INT(ROWS(T$3:T125)/12)+1,INT(ROWS(T$3:T125)/12))</f>
        <v>11</v>
      </c>
      <c r="U125">
        <f>IF(MOD(ROWS(T$3:T125),12)&lt;&gt;0, MOD(ROWS(T$3:T125),12),12)</f>
        <v>3</v>
      </c>
      <c r="V125" cm="1">
        <f t="array" ref="V125">INDEX($G$3:$R$25,T125,U125)</f>
        <v>1171</v>
      </c>
    </row>
    <row r="126" spans="1:22" ht="12.75" customHeight="1">
      <c r="A126" s="39" t="s">
        <v>325</v>
      </c>
      <c r="B126" s="67" t="s">
        <v>177</v>
      </c>
      <c r="C126" s="67">
        <v>1258.8999999999999</v>
      </c>
      <c r="T126" s="74">
        <f>IF(12*INT(ROWS(T$3:T126)/12)&lt;&gt;INT(ROWS(T$3:T126)), INT(ROWS(T$3:T126)/12)+1,INT(ROWS(T$3:T126)/12))</f>
        <v>11</v>
      </c>
      <c r="U126">
        <f>IF(MOD(ROWS(T$3:T126),12)&lt;&gt;0, MOD(ROWS(T$3:T126),12),12)</f>
        <v>4</v>
      </c>
      <c r="V126" cm="1">
        <f t="array" ref="V126">INDEX($G$3:$R$25,T126,U126)</f>
        <v>1258.8999999999999</v>
      </c>
    </row>
    <row r="127" spans="1:22" ht="12.75" customHeight="1">
      <c r="A127" s="39" t="s">
        <v>325</v>
      </c>
      <c r="B127" s="67" t="s">
        <v>176</v>
      </c>
      <c r="C127" s="67">
        <v>1287.8</v>
      </c>
      <c r="T127" s="74">
        <f>IF(12*INT(ROWS(T$3:T127)/12)&lt;&gt;INT(ROWS(T$3:T127)), INT(ROWS(T$3:T127)/12)+1,INT(ROWS(T$3:T127)/12))</f>
        <v>11</v>
      </c>
      <c r="U127">
        <f>IF(MOD(ROWS(T$3:T127),12)&lt;&gt;0, MOD(ROWS(T$3:T127),12),12)</f>
        <v>5</v>
      </c>
      <c r="V127" cm="1">
        <f t="array" ref="V127">INDEX($G$3:$R$25,T127,U127)</f>
        <v>1287.8</v>
      </c>
    </row>
    <row r="128" spans="1:22" ht="12.75" customHeight="1">
      <c r="A128" s="39" t="s">
        <v>325</v>
      </c>
      <c r="B128" s="67" t="s">
        <v>175</v>
      </c>
      <c r="C128" s="67">
        <v>1378.4</v>
      </c>
      <c r="T128" s="74">
        <f>IF(12*INT(ROWS(T$3:T128)/12)&lt;&gt;INT(ROWS(T$3:T128)), INT(ROWS(T$3:T128)/12)+1,INT(ROWS(T$3:T128)/12))</f>
        <v>11</v>
      </c>
      <c r="U128">
        <f>IF(MOD(ROWS(T$3:T128),12)&lt;&gt;0, MOD(ROWS(T$3:T128),12),12)</f>
        <v>6</v>
      </c>
      <c r="V128" cm="1">
        <f t="array" ref="V128">INDEX($G$3:$R$25,T128,U128)</f>
        <v>1378.4</v>
      </c>
    </row>
    <row r="129" spans="1:22" ht="12.75" customHeight="1">
      <c r="A129" s="39" t="s">
        <v>325</v>
      </c>
      <c r="B129" s="67" t="s">
        <v>174</v>
      </c>
      <c r="C129" s="67">
        <v>1363.6999999999998</v>
      </c>
      <c r="T129" s="74">
        <f>IF(12*INT(ROWS(T$3:T129)/12)&lt;&gt;INT(ROWS(T$3:T129)), INT(ROWS(T$3:T129)/12)+1,INT(ROWS(T$3:T129)/12))</f>
        <v>11</v>
      </c>
      <c r="U129">
        <f>IF(MOD(ROWS(T$3:T129),12)&lt;&gt;0, MOD(ROWS(T$3:T129),12),12)</f>
        <v>7</v>
      </c>
      <c r="V129" cm="1">
        <f t="array" ref="V129">INDEX($G$3:$R$25,T129,U129)</f>
        <v>1363.6999999999998</v>
      </c>
    </row>
    <row r="130" spans="1:22" ht="12.75" customHeight="1">
      <c r="A130" s="39" t="s">
        <v>325</v>
      </c>
      <c r="B130" s="67" t="s">
        <v>173</v>
      </c>
      <c r="C130" s="67">
        <v>1372.5</v>
      </c>
      <c r="T130" s="74">
        <f>IF(12*INT(ROWS(T$3:T130)/12)&lt;&gt;INT(ROWS(T$3:T130)), INT(ROWS(T$3:T130)/12)+1,INT(ROWS(T$3:T130)/12))</f>
        <v>11</v>
      </c>
      <c r="U130">
        <f>IF(MOD(ROWS(T$3:T130),12)&lt;&gt;0, MOD(ROWS(T$3:T130),12),12)</f>
        <v>8</v>
      </c>
      <c r="V130" cm="1">
        <f t="array" ref="V130">INDEX($G$3:$R$25,T130,U130)</f>
        <v>1372.5</v>
      </c>
    </row>
    <row r="131" spans="1:22" ht="12.75" customHeight="1">
      <c r="A131" s="39" t="s">
        <v>325</v>
      </c>
      <c r="B131" s="67" t="s">
        <v>172</v>
      </c>
      <c r="C131" s="67">
        <v>1396.7</v>
      </c>
      <c r="T131" s="74">
        <f>IF(12*INT(ROWS(T$3:T131)/12)&lt;&gt;INT(ROWS(T$3:T131)), INT(ROWS(T$3:T131)/12)+1,INT(ROWS(T$3:T131)/12))</f>
        <v>11</v>
      </c>
      <c r="U131">
        <f>IF(MOD(ROWS(T$3:T131),12)&lt;&gt;0, MOD(ROWS(T$3:T131),12),12)</f>
        <v>9</v>
      </c>
      <c r="V131" cm="1">
        <f t="array" ref="V131">INDEX($G$3:$R$25,T131,U131)</f>
        <v>1396.7</v>
      </c>
    </row>
    <row r="132" spans="1:22" ht="12.75" customHeight="1">
      <c r="A132" s="39" t="s">
        <v>325</v>
      </c>
      <c r="B132" s="67" t="s">
        <v>171</v>
      </c>
      <c r="C132" s="67">
        <v>1380</v>
      </c>
      <c r="T132" s="74">
        <f>IF(12*INT(ROWS(T$3:T132)/12)&lt;&gt;INT(ROWS(T$3:T132)), INT(ROWS(T$3:T132)/12)+1,INT(ROWS(T$3:T132)/12))</f>
        <v>11</v>
      </c>
      <c r="U132">
        <f>IF(MOD(ROWS(T$3:T132),12)&lt;&gt;0, MOD(ROWS(T$3:T132),12),12)</f>
        <v>10</v>
      </c>
      <c r="V132" cm="1">
        <f t="array" ref="V132">INDEX($G$3:$R$25,T132,U132)</f>
        <v>1380</v>
      </c>
    </row>
    <row r="133" spans="1:22" ht="12.75" customHeight="1">
      <c r="A133" s="39" t="s">
        <v>325</v>
      </c>
      <c r="B133" s="67" t="s">
        <v>170</v>
      </c>
      <c r="C133" s="67">
        <v>1348</v>
      </c>
      <c r="T133" s="74">
        <f>IF(12*INT(ROWS(T$3:T133)/12)&lt;&gt;INT(ROWS(T$3:T133)), INT(ROWS(T$3:T133)/12)+1,INT(ROWS(T$3:T133)/12))</f>
        <v>11</v>
      </c>
      <c r="U133">
        <f>IF(MOD(ROWS(T$3:T133),12)&lt;&gt;0, MOD(ROWS(T$3:T133),12),12)</f>
        <v>11</v>
      </c>
      <c r="V133" cm="1">
        <f t="array" ref="V133">INDEX($G$3:$R$25,T133,U133)</f>
        <v>1348</v>
      </c>
    </row>
    <row r="134" spans="1:22" ht="12.75" customHeight="1">
      <c r="A134" s="39" t="s">
        <v>325</v>
      </c>
      <c r="B134" s="67" t="s">
        <v>169</v>
      </c>
      <c r="C134" s="67">
        <v>1236.7</v>
      </c>
      <c r="T134" s="74">
        <f>IF(12*INT(ROWS(T$3:T134)/12)&lt;&gt;INT(ROWS(T$3:T134)), INT(ROWS(T$3:T134)/12)+1,INT(ROWS(T$3:T134)/12))</f>
        <v>11</v>
      </c>
      <c r="U134">
        <f>IF(MOD(ROWS(T$3:T134),12)&lt;&gt;0, MOD(ROWS(T$3:T134),12),12)</f>
        <v>12</v>
      </c>
      <c r="V134" cm="1">
        <f t="array" ref="V134">INDEX($G$3:$R$25,T134,U134)</f>
        <v>1236.7</v>
      </c>
    </row>
    <row r="135" spans="1:22" ht="12.75" customHeight="1">
      <c r="A135" s="39" t="s">
        <v>326</v>
      </c>
      <c r="B135" s="67" t="s">
        <v>168</v>
      </c>
      <c r="C135" s="67">
        <v>1173.4000000000001</v>
      </c>
      <c r="T135" s="74">
        <f>IF(12*INT(ROWS(T$3:T135)/12)&lt;&gt;INT(ROWS(T$3:T135)), INT(ROWS(T$3:T135)/12)+1,INT(ROWS(T$3:T135)/12))</f>
        <v>12</v>
      </c>
      <c r="U135">
        <f>IF(MOD(ROWS(T$3:T135),12)&lt;&gt;0, MOD(ROWS(T$3:T135),12),12)</f>
        <v>1</v>
      </c>
      <c r="V135" cm="1">
        <f t="array" ref="V135">INDEX($G$3:$R$25,T135,U135)</f>
        <v>1173.4000000000001</v>
      </c>
    </row>
    <row r="136" spans="1:22" ht="12.75" customHeight="1">
      <c r="A136" s="39" t="s">
        <v>326</v>
      </c>
      <c r="B136" s="67" t="s">
        <v>167</v>
      </c>
      <c r="C136" s="67">
        <v>1143.3</v>
      </c>
      <c r="T136" s="74">
        <f>IF(12*INT(ROWS(T$3:T136)/12)&lt;&gt;INT(ROWS(T$3:T136)), INT(ROWS(T$3:T136)/12)+1,INT(ROWS(T$3:T136)/12))</f>
        <v>12</v>
      </c>
      <c r="U136">
        <f>IF(MOD(ROWS(T$3:T136),12)&lt;&gt;0, MOD(ROWS(T$3:T136),12),12)</f>
        <v>2</v>
      </c>
      <c r="V136" cm="1">
        <f t="array" ref="V136">INDEX($G$3:$R$25,T136,U136)</f>
        <v>1143.3</v>
      </c>
    </row>
    <row r="137" spans="1:22" ht="12.75" customHeight="1">
      <c r="A137" s="39" t="s">
        <v>326</v>
      </c>
      <c r="B137" s="67" t="s">
        <v>166</v>
      </c>
      <c r="C137" s="67">
        <v>1082.0999999999999</v>
      </c>
      <c r="T137" s="74">
        <f>IF(12*INT(ROWS(T$3:T137)/12)&lt;&gt;INT(ROWS(T$3:T137)), INT(ROWS(T$3:T137)/12)+1,INT(ROWS(T$3:T137)/12))</f>
        <v>12</v>
      </c>
      <c r="U137">
        <f>IF(MOD(ROWS(T$3:T137),12)&lt;&gt;0, MOD(ROWS(T$3:T137),12),12)</f>
        <v>3</v>
      </c>
      <c r="V137" cm="1">
        <f t="array" ref="V137">INDEX($G$3:$R$25,T137,U137)</f>
        <v>1082.0999999999999</v>
      </c>
    </row>
    <row r="138" spans="1:22" ht="12.75" customHeight="1">
      <c r="A138" s="39" t="s">
        <v>326</v>
      </c>
      <c r="B138" s="67" t="s">
        <v>165</v>
      </c>
      <c r="C138" s="67">
        <v>1162.2</v>
      </c>
      <c r="T138" s="74">
        <f>IF(12*INT(ROWS(T$3:T138)/12)&lt;&gt;INT(ROWS(T$3:T138)), INT(ROWS(T$3:T138)/12)+1,INT(ROWS(T$3:T138)/12))</f>
        <v>12</v>
      </c>
      <c r="U138">
        <f>IF(MOD(ROWS(T$3:T138),12)&lt;&gt;0, MOD(ROWS(T$3:T138),12),12)</f>
        <v>4</v>
      </c>
      <c r="V138" cm="1">
        <f t="array" ref="V138">INDEX($G$3:$R$25,T138,U138)</f>
        <v>1162.2</v>
      </c>
    </row>
    <row r="139" spans="1:22" ht="12.75" customHeight="1">
      <c r="A139" s="39" t="s">
        <v>326</v>
      </c>
      <c r="B139" s="67" t="s">
        <v>164</v>
      </c>
      <c r="C139" s="67">
        <v>1215.9000000000001</v>
      </c>
      <c r="T139" s="74">
        <f>IF(12*INT(ROWS(T$3:T139)/12)&lt;&gt;INT(ROWS(T$3:T139)), INT(ROWS(T$3:T139)/12)+1,INT(ROWS(T$3:T139)/12))</f>
        <v>12</v>
      </c>
      <c r="U139">
        <f>IF(MOD(ROWS(T$3:T139),12)&lt;&gt;0, MOD(ROWS(T$3:T139),12),12)</f>
        <v>5</v>
      </c>
      <c r="V139" cm="1">
        <f t="array" ref="V139">INDEX($G$3:$R$25,T139,U139)</f>
        <v>1215.9000000000001</v>
      </c>
    </row>
    <row r="140" spans="1:22" ht="12.75" customHeight="1">
      <c r="A140" s="39" t="s">
        <v>326</v>
      </c>
      <c r="B140" s="67" t="s">
        <v>163</v>
      </c>
      <c r="C140" s="67">
        <v>1212</v>
      </c>
      <c r="T140" s="74">
        <f>IF(12*INT(ROWS(T$3:T140)/12)&lt;&gt;INT(ROWS(T$3:T140)), INT(ROWS(T$3:T140)/12)+1,INT(ROWS(T$3:T140)/12))</f>
        <v>12</v>
      </c>
      <c r="U140">
        <f>IF(MOD(ROWS(T$3:T140),12)&lt;&gt;0, MOD(ROWS(T$3:T140),12),12)</f>
        <v>6</v>
      </c>
      <c r="V140" cm="1">
        <f t="array" ref="V140">INDEX($G$3:$R$25,T140,U140)</f>
        <v>1212</v>
      </c>
    </row>
    <row r="141" spans="1:22" ht="12.75" customHeight="1">
      <c r="A141" s="39" t="s">
        <v>326</v>
      </c>
      <c r="B141" s="67" t="s">
        <v>162</v>
      </c>
      <c r="C141" s="67">
        <v>1262</v>
      </c>
      <c r="T141" s="74">
        <f>IF(12*INT(ROWS(T$3:T141)/12)&lt;&gt;INT(ROWS(T$3:T141)), INT(ROWS(T$3:T141)/12)+1,INT(ROWS(T$3:T141)/12))</f>
        <v>12</v>
      </c>
      <c r="U141">
        <f>IF(MOD(ROWS(T$3:T141),12)&lt;&gt;0, MOD(ROWS(T$3:T141),12),12)</f>
        <v>7</v>
      </c>
      <c r="V141" cm="1">
        <f t="array" ref="V141">INDEX($G$3:$R$25,T141,U141)</f>
        <v>1262</v>
      </c>
    </row>
    <row r="142" spans="1:22" ht="12.75" customHeight="1">
      <c r="A142" s="39" t="s">
        <v>326</v>
      </c>
      <c r="B142" s="67" t="s">
        <v>161</v>
      </c>
      <c r="C142" s="67">
        <v>1329.3999999999999</v>
      </c>
      <c r="T142" s="74">
        <f>IF(12*INT(ROWS(T$3:T142)/12)&lt;&gt;INT(ROWS(T$3:T142)), INT(ROWS(T$3:T142)/12)+1,INT(ROWS(T$3:T142)/12))</f>
        <v>12</v>
      </c>
      <c r="U142">
        <f>IF(MOD(ROWS(T$3:T142),12)&lt;&gt;0, MOD(ROWS(T$3:T142),12),12)</f>
        <v>8</v>
      </c>
      <c r="V142" cm="1">
        <f t="array" ref="V142">INDEX($G$3:$R$25,T142,U142)</f>
        <v>1329.3999999999999</v>
      </c>
    </row>
    <row r="143" spans="1:22" ht="12.75" customHeight="1">
      <c r="A143" s="39" t="s">
        <v>326</v>
      </c>
      <c r="B143" s="67" t="s">
        <v>160</v>
      </c>
      <c r="C143" s="67">
        <v>1247.8</v>
      </c>
      <c r="T143" s="74">
        <f>IF(12*INT(ROWS(T$3:T143)/12)&lt;&gt;INT(ROWS(T$3:T143)), INT(ROWS(T$3:T143)/12)+1,INT(ROWS(T$3:T143)/12))</f>
        <v>12</v>
      </c>
      <c r="U143">
        <f>IF(MOD(ROWS(T$3:T143),12)&lt;&gt;0, MOD(ROWS(T$3:T143),12),12)</f>
        <v>9</v>
      </c>
      <c r="V143" cm="1">
        <f t="array" ref="V143">INDEX($G$3:$R$25,T143,U143)</f>
        <v>1247.8</v>
      </c>
    </row>
    <row r="144" spans="1:22" ht="12.75" customHeight="1">
      <c r="A144" s="39" t="s">
        <v>326</v>
      </c>
      <c r="B144" s="67" t="s">
        <v>159</v>
      </c>
      <c r="C144" s="67">
        <v>1301.5999999999999</v>
      </c>
      <c r="T144" s="74">
        <f>IF(12*INT(ROWS(T$3:T144)/12)&lt;&gt;INT(ROWS(T$3:T144)), INT(ROWS(T$3:T144)/12)+1,INT(ROWS(T$3:T144)/12))</f>
        <v>12</v>
      </c>
      <c r="U144">
        <f>IF(MOD(ROWS(T$3:T144),12)&lt;&gt;0, MOD(ROWS(T$3:T144),12),12)</f>
        <v>10</v>
      </c>
      <c r="V144" cm="1">
        <f t="array" ref="V144">INDEX($G$3:$R$25,T144,U144)</f>
        <v>1301.5999999999999</v>
      </c>
    </row>
    <row r="145" spans="1:22" ht="12.75" customHeight="1">
      <c r="A145" s="39" t="s">
        <v>326</v>
      </c>
      <c r="B145" s="67" t="s">
        <v>158</v>
      </c>
      <c r="C145" s="67">
        <v>1217.5999999999999</v>
      </c>
      <c r="T145" s="74">
        <f>IF(12*INT(ROWS(T$3:T145)/12)&lt;&gt;INT(ROWS(T$3:T145)), INT(ROWS(T$3:T145)/12)+1,INT(ROWS(T$3:T145)/12))</f>
        <v>12</v>
      </c>
      <c r="U145">
        <f>IF(MOD(ROWS(T$3:T145),12)&lt;&gt;0, MOD(ROWS(T$3:T145),12),12)</f>
        <v>11</v>
      </c>
      <c r="V145" cm="1">
        <f t="array" ref="V145">INDEX($G$3:$R$25,T145,U145)</f>
        <v>1217.5999999999999</v>
      </c>
    </row>
    <row r="146" spans="1:22" ht="12.75" customHeight="1">
      <c r="A146" s="39" t="s">
        <v>326</v>
      </c>
      <c r="B146" s="67" t="s">
        <v>157</v>
      </c>
      <c r="C146" s="67">
        <v>990.89999999999986</v>
      </c>
      <c r="T146" s="74">
        <f>IF(12*INT(ROWS(T$3:T146)/12)&lt;&gt;INT(ROWS(T$3:T146)), INT(ROWS(T$3:T146)/12)+1,INT(ROWS(T$3:T146)/12))</f>
        <v>12</v>
      </c>
      <c r="U146">
        <f>IF(MOD(ROWS(T$3:T146),12)&lt;&gt;0, MOD(ROWS(T$3:T146),12),12)</f>
        <v>12</v>
      </c>
      <c r="V146" cm="1">
        <f t="array" ref="V146">INDEX($G$3:$R$25,T146,U146)</f>
        <v>990.89999999999986</v>
      </c>
    </row>
    <row r="147" spans="1:22" ht="12.75" customHeight="1">
      <c r="A147" s="39" t="s">
        <v>327</v>
      </c>
      <c r="B147" s="67" t="s">
        <v>156</v>
      </c>
      <c r="C147" s="67">
        <v>986.3</v>
      </c>
      <c r="T147" s="74">
        <f>IF(12*INT(ROWS(T$3:T147)/12)&lt;&gt;INT(ROWS(T$3:T147)), INT(ROWS(T$3:T147)/12)+1,INT(ROWS(T$3:T147)/12))</f>
        <v>13</v>
      </c>
      <c r="U147">
        <f>IF(MOD(ROWS(T$3:T147),12)&lt;&gt;0, MOD(ROWS(T$3:T147),12),12)</f>
        <v>1</v>
      </c>
      <c r="V147" cm="1">
        <f t="array" ref="V147">INDEX($G$3:$R$25,T147,U147)</f>
        <v>986.3</v>
      </c>
    </row>
    <row r="148" spans="1:22" ht="12.75" customHeight="1">
      <c r="A148" s="39" t="s">
        <v>327</v>
      </c>
      <c r="B148" s="67" t="s">
        <v>155</v>
      </c>
      <c r="C148" s="67">
        <v>731.90000000000009</v>
      </c>
      <c r="T148" s="74">
        <f>IF(12*INT(ROWS(T$3:T148)/12)&lt;&gt;INT(ROWS(T$3:T148)), INT(ROWS(T$3:T148)/12)+1,INT(ROWS(T$3:T148)/12))</f>
        <v>13</v>
      </c>
      <c r="U148">
        <f>IF(MOD(ROWS(T$3:T148),12)&lt;&gt;0, MOD(ROWS(T$3:T148),12),12)</f>
        <v>2</v>
      </c>
      <c r="V148" cm="1">
        <f t="array" ref="V148">INDEX($G$3:$R$25,T148,U148)</f>
        <v>731.90000000000009</v>
      </c>
    </row>
    <row r="149" spans="1:22" ht="12.75" customHeight="1">
      <c r="A149" s="39" t="s">
        <v>327</v>
      </c>
      <c r="B149" s="67" t="s">
        <v>154</v>
      </c>
      <c r="C149" s="67">
        <v>900.7</v>
      </c>
      <c r="T149" s="74">
        <f>IF(12*INT(ROWS(T$3:T149)/12)&lt;&gt;INT(ROWS(T$3:T149)), INT(ROWS(T$3:T149)/12)+1,INT(ROWS(T$3:T149)/12))</f>
        <v>13</v>
      </c>
      <c r="U149">
        <f>IF(MOD(ROWS(T$3:T149),12)&lt;&gt;0, MOD(ROWS(T$3:T149),12),12)</f>
        <v>3</v>
      </c>
      <c r="V149" cm="1">
        <f t="array" ref="V149">INDEX($G$3:$R$25,T149,U149)</f>
        <v>900.7</v>
      </c>
    </row>
    <row r="150" spans="1:22" ht="12.75" customHeight="1">
      <c r="A150" s="39" t="s">
        <v>327</v>
      </c>
      <c r="B150" s="67" t="s">
        <v>153</v>
      </c>
      <c r="C150" s="67">
        <v>940.89999999999986</v>
      </c>
      <c r="T150" s="74">
        <f>IF(12*INT(ROWS(T$3:T150)/12)&lt;&gt;INT(ROWS(T$3:T150)), INT(ROWS(T$3:T150)/12)+1,INT(ROWS(T$3:T150)/12))</f>
        <v>13</v>
      </c>
      <c r="U150">
        <f>IF(MOD(ROWS(T$3:T150),12)&lt;&gt;0, MOD(ROWS(T$3:T150),12),12)</f>
        <v>4</v>
      </c>
      <c r="V150" cm="1">
        <f t="array" ref="V150">INDEX($G$3:$R$25,T150,U150)</f>
        <v>940.89999999999986</v>
      </c>
    </row>
    <row r="151" spans="1:22" ht="12.75" customHeight="1">
      <c r="A151" s="39" t="s">
        <v>327</v>
      </c>
      <c r="B151" s="67" t="s">
        <v>152</v>
      </c>
      <c r="C151" s="67">
        <v>994.5</v>
      </c>
      <c r="T151" s="74">
        <f>IF(12*INT(ROWS(T$3:T151)/12)&lt;&gt;INT(ROWS(T$3:T151)), INT(ROWS(T$3:T151)/12)+1,INT(ROWS(T$3:T151)/12))</f>
        <v>13</v>
      </c>
      <c r="U151">
        <f>IF(MOD(ROWS(T$3:T151),12)&lt;&gt;0, MOD(ROWS(T$3:T151),12),12)</f>
        <v>5</v>
      </c>
      <c r="V151" cm="1">
        <f t="array" ref="V151">INDEX($G$3:$R$25,T151,U151)</f>
        <v>994.5</v>
      </c>
    </row>
    <row r="152" spans="1:22" ht="12.75" customHeight="1">
      <c r="A152" s="39" t="s">
        <v>327</v>
      </c>
      <c r="B152" s="67" t="s">
        <v>151</v>
      </c>
      <c r="C152" s="67">
        <v>965.1</v>
      </c>
      <c r="T152" s="74">
        <f>IF(12*INT(ROWS(T$3:T152)/12)&lt;&gt;INT(ROWS(T$3:T152)), INT(ROWS(T$3:T152)/12)+1,INT(ROWS(T$3:T152)/12))</f>
        <v>13</v>
      </c>
      <c r="U152">
        <f>IF(MOD(ROWS(T$3:T152),12)&lt;&gt;0, MOD(ROWS(T$3:T152),12),12)</f>
        <v>6</v>
      </c>
      <c r="V152" cm="1">
        <f t="array" ref="V152">INDEX($G$3:$R$25,T152,U152)</f>
        <v>965.1</v>
      </c>
    </row>
    <row r="153" spans="1:22" ht="12.75" customHeight="1">
      <c r="A153" s="39" t="s">
        <v>327</v>
      </c>
      <c r="B153" s="67" t="s">
        <v>150</v>
      </c>
      <c r="C153" s="67">
        <v>1009.2</v>
      </c>
      <c r="T153" s="74">
        <f>IF(12*INT(ROWS(T$3:T153)/12)&lt;&gt;INT(ROWS(T$3:T153)), INT(ROWS(T$3:T153)/12)+1,INT(ROWS(T$3:T153)/12))</f>
        <v>13</v>
      </c>
      <c r="U153">
        <f>IF(MOD(ROWS(T$3:T153),12)&lt;&gt;0, MOD(ROWS(T$3:T153),12),12)</f>
        <v>7</v>
      </c>
      <c r="V153" cm="1">
        <f t="array" ref="V153">INDEX($G$3:$R$25,T153,U153)</f>
        <v>1009.2</v>
      </c>
    </row>
    <row r="154" spans="1:22" ht="12.75" customHeight="1">
      <c r="A154" s="39" t="s">
        <v>327</v>
      </c>
      <c r="B154" s="67" t="s">
        <v>149</v>
      </c>
      <c r="C154" s="67">
        <v>1105.8</v>
      </c>
      <c r="T154" s="74">
        <f>IF(12*INT(ROWS(T$3:T154)/12)&lt;&gt;INT(ROWS(T$3:T154)), INT(ROWS(T$3:T154)/12)+1,INT(ROWS(T$3:T154)/12))</f>
        <v>13</v>
      </c>
      <c r="U154">
        <f>IF(MOD(ROWS(T$3:T154),12)&lt;&gt;0, MOD(ROWS(T$3:T154),12),12)</f>
        <v>8</v>
      </c>
      <c r="V154" cm="1">
        <f t="array" ref="V154">INDEX($G$3:$R$25,T154,U154)</f>
        <v>1105.8</v>
      </c>
    </row>
    <row r="155" spans="1:22" ht="12.75" customHeight="1">
      <c r="A155" s="39" t="s">
        <v>327</v>
      </c>
      <c r="B155" s="67" t="s">
        <v>148</v>
      </c>
      <c r="C155" s="67">
        <v>1023.9</v>
      </c>
      <c r="T155" s="74">
        <f>IF(12*INT(ROWS(T$3:T155)/12)&lt;&gt;INT(ROWS(T$3:T155)), INT(ROWS(T$3:T155)/12)+1,INT(ROWS(T$3:T155)/12))</f>
        <v>13</v>
      </c>
      <c r="U155">
        <f>IF(MOD(ROWS(T$3:T155),12)&lt;&gt;0, MOD(ROWS(T$3:T155),12),12)</f>
        <v>9</v>
      </c>
      <c r="V155" cm="1">
        <f t="array" ref="V155">INDEX($G$3:$R$25,T155,U155)</f>
        <v>1023.9</v>
      </c>
    </row>
    <row r="156" spans="1:22" ht="12.75" customHeight="1">
      <c r="A156" s="39" t="s">
        <v>327</v>
      </c>
      <c r="B156" s="67" t="s">
        <v>147</v>
      </c>
      <c r="C156" s="67">
        <v>1100</v>
      </c>
      <c r="T156" s="74">
        <f>IF(12*INT(ROWS(T$3:T156)/12)&lt;&gt;INT(ROWS(T$3:T156)), INT(ROWS(T$3:T156)/12)+1,INT(ROWS(T$3:T156)/12))</f>
        <v>13</v>
      </c>
      <c r="U156">
        <f>IF(MOD(ROWS(T$3:T156),12)&lt;&gt;0, MOD(ROWS(T$3:T156),12),12)</f>
        <v>10</v>
      </c>
      <c r="V156" cm="1">
        <f t="array" ref="V156">INDEX($G$3:$R$25,T156,U156)</f>
        <v>1100</v>
      </c>
    </row>
    <row r="157" spans="1:22" ht="12.75" customHeight="1">
      <c r="A157" s="39" t="s">
        <v>327</v>
      </c>
      <c r="B157" s="67" t="s">
        <v>146</v>
      </c>
      <c r="C157" s="67">
        <v>1028.3</v>
      </c>
      <c r="T157" s="74">
        <f>IF(12*INT(ROWS(T$3:T157)/12)&lt;&gt;INT(ROWS(T$3:T157)), INT(ROWS(T$3:T157)/12)+1,INT(ROWS(T$3:T157)/12))</f>
        <v>13</v>
      </c>
      <c r="U157">
        <f>IF(MOD(ROWS(T$3:T157),12)&lt;&gt;0, MOD(ROWS(T$3:T157),12),12)</f>
        <v>11</v>
      </c>
      <c r="V157" cm="1">
        <f t="array" ref="V157">INDEX($G$3:$R$25,T157,U157)</f>
        <v>1028.3</v>
      </c>
    </row>
    <row r="158" spans="1:22" ht="12.75" customHeight="1">
      <c r="A158" s="39" t="s">
        <v>327</v>
      </c>
      <c r="B158" s="67" t="s">
        <v>145</v>
      </c>
      <c r="C158" s="67">
        <v>1030.2</v>
      </c>
      <c r="T158" s="74">
        <f>IF(12*INT(ROWS(T$3:T158)/12)&lt;&gt;INT(ROWS(T$3:T158)), INT(ROWS(T$3:T158)/12)+1,INT(ROWS(T$3:T158)/12))</f>
        <v>13</v>
      </c>
      <c r="U158">
        <f>IF(MOD(ROWS(T$3:T158),12)&lt;&gt;0, MOD(ROWS(T$3:T158),12),12)</f>
        <v>12</v>
      </c>
      <c r="V158" cm="1">
        <f t="array" ref="V158">INDEX($G$3:$R$25,T158,U158)</f>
        <v>1030.2</v>
      </c>
    </row>
    <row r="159" spans="1:22" ht="12.75" customHeight="1">
      <c r="A159" s="39" t="s">
        <v>328</v>
      </c>
      <c r="B159" s="67" t="s">
        <v>144</v>
      </c>
      <c r="C159" s="67">
        <v>1001.7</v>
      </c>
      <c r="T159" s="74">
        <f>IF(12*INT(ROWS(T$3:T159)/12)&lt;&gt;INT(ROWS(T$3:T159)), INT(ROWS(T$3:T159)/12)+1,INT(ROWS(T$3:T159)/12))</f>
        <v>14</v>
      </c>
      <c r="U159">
        <f>IF(MOD(ROWS(T$3:T159),12)&lt;&gt;0, MOD(ROWS(T$3:T159),12),12)</f>
        <v>1</v>
      </c>
      <c r="V159" cm="1">
        <f t="array" ref="V159">INDEX($G$3:$R$25,T159,U159)</f>
        <v>1001.7</v>
      </c>
    </row>
    <row r="160" spans="1:22" ht="12.75" customHeight="1">
      <c r="A160" s="39" t="s">
        <v>328</v>
      </c>
      <c r="B160" s="67" t="s">
        <v>143</v>
      </c>
      <c r="C160" s="67">
        <v>938.59999999999991</v>
      </c>
      <c r="T160" s="74">
        <f>IF(12*INT(ROWS(T$3:T160)/12)&lt;&gt;INT(ROWS(T$3:T160)), INT(ROWS(T$3:T160)/12)+1,INT(ROWS(T$3:T160)/12))</f>
        <v>14</v>
      </c>
      <c r="U160">
        <f>IF(MOD(ROWS(T$3:T160),12)&lt;&gt;0, MOD(ROWS(T$3:T160),12),12)</f>
        <v>2</v>
      </c>
      <c r="V160" cm="1">
        <f t="array" ref="V160">INDEX($G$3:$R$25,T160,U160)</f>
        <v>938.59999999999991</v>
      </c>
    </row>
    <row r="161" spans="1:22" ht="12.75" customHeight="1">
      <c r="A161" s="39" t="s">
        <v>328</v>
      </c>
      <c r="B161" s="67" t="s">
        <v>142</v>
      </c>
      <c r="C161" s="67">
        <v>973</v>
      </c>
      <c r="T161" s="74">
        <f>IF(12*INT(ROWS(T$3:T161)/12)&lt;&gt;INT(ROWS(T$3:T161)), INT(ROWS(T$3:T161)/12)+1,INT(ROWS(T$3:T161)/12))</f>
        <v>14</v>
      </c>
      <c r="U161">
        <f>IF(MOD(ROWS(T$3:T161),12)&lt;&gt;0, MOD(ROWS(T$3:T161),12),12)</f>
        <v>3</v>
      </c>
      <c r="V161" cm="1">
        <f t="array" ref="V161">INDEX($G$3:$R$25,T161,U161)</f>
        <v>973</v>
      </c>
    </row>
    <row r="162" spans="1:22" ht="12.75" customHeight="1">
      <c r="A162" s="39" t="s">
        <v>328</v>
      </c>
      <c r="B162" s="67" t="s">
        <v>141</v>
      </c>
      <c r="C162" s="67">
        <v>1080.3</v>
      </c>
      <c r="T162" s="74">
        <f>IF(12*INT(ROWS(T$3:T162)/12)&lt;&gt;INT(ROWS(T$3:T162)), INT(ROWS(T$3:T162)/12)+1,INT(ROWS(T$3:T162)/12))</f>
        <v>14</v>
      </c>
      <c r="U162">
        <f>IF(MOD(ROWS(T$3:T162),12)&lt;&gt;0, MOD(ROWS(T$3:T162),12),12)</f>
        <v>4</v>
      </c>
      <c r="V162" cm="1">
        <f t="array" ref="V162">INDEX($G$3:$R$25,T162,U162)</f>
        <v>1080.3</v>
      </c>
    </row>
    <row r="163" spans="1:22" ht="12.75" customHeight="1">
      <c r="A163" s="39" t="s">
        <v>328</v>
      </c>
      <c r="B163" s="67" t="s">
        <v>140</v>
      </c>
      <c r="C163" s="67">
        <v>1214.3</v>
      </c>
      <c r="T163" s="74">
        <f>IF(12*INT(ROWS(T$3:T163)/12)&lt;&gt;INT(ROWS(T$3:T163)), INT(ROWS(T$3:T163)/12)+1,INT(ROWS(T$3:T163)/12))</f>
        <v>14</v>
      </c>
      <c r="U163">
        <f>IF(MOD(ROWS(T$3:T163),12)&lt;&gt;0, MOD(ROWS(T$3:T163),12),12)</f>
        <v>5</v>
      </c>
      <c r="V163" cm="1">
        <f t="array" ref="V163">INDEX($G$3:$R$25,T163,U163)</f>
        <v>1214.3</v>
      </c>
    </row>
    <row r="164" spans="1:22" ht="12.75" customHeight="1">
      <c r="A164" s="39" t="s">
        <v>328</v>
      </c>
      <c r="B164" s="67" t="s">
        <v>139</v>
      </c>
      <c r="C164" s="67">
        <v>1250.5</v>
      </c>
      <c r="T164" s="74">
        <f>IF(12*INT(ROWS(T$3:T164)/12)&lt;&gt;INT(ROWS(T$3:T164)), INT(ROWS(T$3:T164)/12)+1,INT(ROWS(T$3:T164)/12))</f>
        <v>14</v>
      </c>
      <c r="U164">
        <f>IF(MOD(ROWS(T$3:T164),12)&lt;&gt;0, MOD(ROWS(T$3:T164),12),12)</f>
        <v>6</v>
      </c>
      <c r="V164" cm="1">
        <f t="array" ref="V164">INDEX($G$3:$R$25,T164,U164)</f>
        <v>1250.5</v>
      </c>
    </row>
    <row r="165" spans="1:22" ht="12.75" customHeight="1">
      <c r="A165" s="39" t="s">
        <v>328</v>
      </c>
      <c r="B165" s="67" t="s">
        <v>138</v>
      </c>
      <c r="C165" s="67">
        <v>1318.7</v>
      </c>
      <c r="T165" s="74">
        <f>IF(12*INT(ROWS(T$3:T165)/12)&lt;&gt;INT(ROWS(T$3:T165)), INT(ROWS(T$3:T165)/12)+1,INT(ROWS(T$3:T165)/12))</f>
        <v>14</v>
      </c>
      <c r="U165">
        <f>IF(MOD(ROWS(T$3:T165),12)&lt;&gt;0, MOD(ROWS(T$3:T165),12),12)</f>
        <v>7</v>
      </c>
      <c r="V165" cm="1">
        <f t="array" ref="V165">INDEX($G$3:$R$25,T165,U165)</f>
        <v>1318.7</v>
      </c>
    </row>
    <row r="166" spans="1:22" ht="12.75" customHeight="1">
      <c r="A166" s="39" t="s">
        <v>328</v>
      </c>
      <c r="B166" s="67" t="s">
        <v>137</v>
      </c>
      <c r="C166" s="67">
        <v>1374.7</v>
      </c>
      <c r="T166" s="74">
        <f>IF(12*INT(ROWS(T$3:T166)/12)&lt;&gt;INT(ROWS(T$3:T166)), INT(ROWS(T$3:T166)/12)+1,INT(ROWS(T$3:T166)/12))</f>
        <v>14</v>
      </c>
      <c r="U166">
        <f>IF(MOD(ROWS(T$3:T166),12)&lt;&gt;0, MOD(ROWS(T$3:T166),12),12)</f>
        <v>8</v>
      </c>
      <c r="V166" cm="1">
        <f t="array" ref="V166">INDEX($G$3:$R$25,T166,U166)</f>
        <v>1374.7</v>
      </c>
    </row>
    <row r="167" spans="1:22" ht="12.75" customHeight="1">
      <c r="A167" s="39" t="s">
        <v>328</v>
      </c>
      <c r="B167" s="67" t="s">
        <v>136</v>
      </c>
      <c r="C167" s="67">
        <v>1286.2999999999997</v>
      </c>
      <c r="T167" s="74">
        <f>IF(12*INT(ROWS(T$3:T167)/12)&lt;&gt;INT(ROWS(T$3:T167)), INT(ROWS(T$3:T167)/12)+1,INT(ROWS(T$3:T167)/12))</f>
        <v>14</v>
      </c>
      <c r="U167">
        <f>IF(MOD(ROWS(T$3:T167),12)&lt;&gt;0, MOD(ROWS(T$3:T167),12),12)</f>
        <v>9</v>
      </c>
      <c r="V167" cm="1">
        <f t="array" ref="V167">INDEX($G$3:$R$25,T167,U167)</f>
        <v>1286.2999999999997</v>
      </c>
    </row>
    <row r="168" spans="1:22" ht="12.75" customHeight="1">
      <c r="A168" s="39" t="s">
        <v>328</v>
      </c>
      <c r="B168" s="67" t="s">
        <v>135</v>
      </c>
      <c r="C168" s="67">
        <v>1296</v>
      </c>
      <c r="T168" s="74">
        <f>IF(12*INT(ROWS(T$3:T168)/12)&lt;&gt;INT(ROWS(T$3:T168)), INT(ROWS(T$3:T168)/12)+1,INT(ROWS(T$3:T168)/12))</f>
        <v>14</v>
      </c>
      <c r="U168">
        <f>IF(MOD(ROWS(T$3:T168),12)&lt;&gt;0, MOD(ROWS(T$3:T168),12),12)</f>
        <v>10</v>
      </c>
      <c r="V168" cm="1">
        <f t="array" ref="V168">INDEX($G$3:$R$25,T168,U168)</f>
        <v>1296</v>
      </c>
    </row>
    <row r="169" spans="1:22" ht="12.75" customHeight="1">
      <c r="A169" s="39" t="s">
        <v>328</v>
      </c>
      <c r="B169" s="67" t="s">
        <v>134</v>
      </c>
      <c r="C169" s="67">
        <v>1225.2</v>
      </c>
      <c r="T169" s="74">
        <f>IF(12*INT(ROWS(T$3:T169)/12)&lt;&gt;INT(ROWS(T$3:T169)), INT(ROWS(T$3:T169)/12)+1,INT(ROWS(T$3:T169)/12))</f>
        <v>14</v>
      </c>
      <c r="U169">
        <f>IF(MOD(ROWS(T$3:T169),12)&lt;&gt;0, MOD(ROWS(T$3:T169),12),12)</f>
        <v>11</v>
      </c>
      <c r="V169" cm="1">
        <f t="array" ref="V169">INDEX($G$3:$R$25,T169,U169)</f>
        <v>1225.2</v>
      </c>
    </row>
    <row r="170" spans="1:22" ht="12.75" customHeight="1">
      <c r="A170" s="39" t="s">
        <v>328</v>
      </c>
      <c r="B170" s="67" t="s">
        <v>133</v>
      </c>
      <c r="C170" s="67">
        <v>1136</v>
      </c>
      <c r="T170" s="74">
        <f>IF(12*INT(ROWS(T$3:T170)/12)&lt;&gt;INT(ROWS(T$3:T170)), INT(ROWS(T$3:T170)/12)+1,INT(ROWS(T$3:T170)/12))</f>
        <v>14</v>
      </c>
      <c r="U170">
        <f>IF(MOD(ROWS(T$3:T170),12)&lt;&gt;0, MOD(ROWS(T$3:T170),12),12)</f>
        <v>12</v>
      </c>
      <c r="V170" cm="1">
        <f t="array" ref="V170">INDEX($G$3:$R$25,T170,U170)</f>
        <v>1136</v>
      </c>
    </row>
    <row r="171" spans="1:22" ht="12.75" customHeight="1">
      <c r="A171" s="39" t="s">
        <v>309</v>
      </c>
      <c r="B171" s="67" t="s">
        <v>132</v>
      </c>
      <c r="C171" s="67">
        <v>1135.4000000000001</v>
      </c>
      <c r="T171" s="74">
        <f>IF(12*INT(ROWS(T$3:T171)/12)&lt;&gt;INT(ROWS(T$3:T171)), INT(ROWS(T$3:T171)/12)+1,INT(ROWS(T$3:T171)/12))</f>
        <v>15</v>
      </c>
      <c r="U171">
        <f>IF(MOD(ROWS(T$3:T171),12)&lt;&gt;0, MOD(ROWS(T$3:T171),12),12)</f>
        <v>1</v>
      </c>
      <c r="V171" cm="1">
        <f t="array" ref="V171">INDEX($G$3:$R$25,T171,U171)</f>
        <v>1135.4000000000001</v>
      </c>
    </row>
    <row r="172" spans="1:22" ht="12.75" customHeight="1">
      <c r="A172" s="39" t="s">
        <v>309</v>
      </c>
      <c r="B172" s="67" t="s">
        <v>131</v>
      </c>
      <c r="C172" s="67">
        <v>1013.3</v>
      </c>
      <c r="T172" s="74">
        <f>IF(12*INT(ROWS(T$3:T172)/12)&lt;&gt;INT(ROWS(T$3:T172)), INT(ROWS(T$3:T172)/12)+1,INT(ROWS(T$3:T172)/12))</f>
        <v>15</v>
      </c>
      <c r="U172">
        <f>IF(MOD(ROWS(T$3:T172),12)&lt;&gt;0, MOD(ROWS(T$3:T172),12),12)</f>
        <v>2</v>
      </c>
      <c r="V172" cm="1">
        <f t="array" ref="V172">INDEX($G$3:$R$25,T172,U172)</f>
        <v>1013.3</v>
      </c>
    </row>
    <row r="173" spans="1:22" ht="12.75" customHeight="1">
      <c r="A173" s="39" t="s">
        <v>309</v>
      </c>
      <c r="B173" s="67" t="s">
        <v>130</v>
      </c>
      <c r="C173" s="67">
        <v>1013</v>
      </c>
      <c r="T173" s="74">
        <f>IF(12*INT(ROWS(T$3:T173)/12)&lt;&gt;INT(ROWS(T$3:T173)), INT(ROWS(T$3:T173)/12)+1,INT(ROWS(T$3:T173)/12))</f>
        <v>15</v>
      </c>
      <c r="U173">
        <f>IF(MOD(ROWS(T$3:T173),12)&lt;&gt;0, MOD(ROWS(T$3:T173),12),12)</f>
        <v>3</v>
      </c>
      <c r="V173" cm="1">
        <f t="array" ref="V173">INDEX($G$3:$R$25,T173,U173)</f>
        <v>1013</v>
      </c>
    </row>
    <row r="174" spans="1:22" ht="12.75" customHeight="1">
      <c r="A174" s="39" t="s">
        <v>309</v>
      </c>
      <c r="B174" s="67" t="s">
        <v>129</v>
      </c>
      <c r="C174" s="67">
        <v>1148.4000000000001</v>
      </c>
      <c r="T174" s="74">
        <f>IF(12*INT(ROWS(T$3:T174)/12)&lt;&gt;INT(ROWS(T$3:T174)), INT(ROWS(T$3:T174)/12)+1,INT(ROWS(T$3:T174)/12))</f>
        <v>15</v>
      </c>
      <c r="U174">
        <f>IF(MOD(ROWS(T$3:T174),12)&lt;&gt;0, MOD(ROWS(T$3:T174),12),12)</f>
        <v>4</v>
      </c>
      <c r="V174" cm="1">
        <f t="array" ref="V174">INDEX($G$3:$R$25,T174,U174)</f>
        <v>1148.4000000000001</v>
      </c>
    </row>
    <row r="175" spans="1:22" ht="12.75" customHeight="1">
      <c r="A175" s="39" t="s">
        <v>309</v>
      </c>
      <c r="B175" s="67" t="s">
        <v>128</v>
      </c>
      <c r="C175" s="67">
        <v>1229.7</v>
      </c>
      <c r="T175" s="74">
        <f>IF(12*INT(ROWS(T$3:T175)/12)&lt;&gt;INT(ROWS(T$3:T175)), INT(ROWS(T$3:T175)/12)+1,INT(ROWS(T$3:T175)/12))</f>
        <v>15</v>
      </c>
      <c r="U175">
        <f>IF(MOD(ROWS(T$3:T175),12)&lt;&gt;0, MOD(ROWS(T$3:T175),12),12)</f>
        <v>5</v>
      </c>
      <c r="V175" cm="1">
        <f t="array" ref="V175">INDEX($G$3:$R$25,T175,U175)</f>
        <v>1229.7</v>
      </c>
    </row>
    <row r="176" spans="1:22" ht="12.75" customHeight="1">
      <c r="A176" s="39" t="s">
        <v>309</v>
      </c>
      <c r="B176" s="67" t="s">
        <v>127</v>
      </c>
      <c r="C176" s="67">
        <v>1195</v>
      </c>
      <c r="T176" s="74">
        <f>IF(12*INT(ROWS(T$3:T176)/12)&lt;&gt;INT(ROWS(T$3:T176)), INT(ROWS(T$3:T176)/12)+1,INT(ROWS(T$3:T176)/12))</f>
        <v>15</v>
      </c>
      <c r="U176">
        <f>IF(MOD(ROWS(T$3:T176),12)&lt;&gt;0, MOD(ROWS(T$3:T176),12),12)</f>
        <v>6</v>
      </c>
      <c r="V176" cm="1">
        <f t="array" ref="V176">INDEX($G$3:$R$25,T176,U176)</f>
        <v>1195</v>
      </c>
    </row>
    <row r="177" spans="1:22" ht="12.75" customHeight="1">
      <c r="A177" s="39" t="s">
        <v>309</v>
      </c>
      <c r="B177" s="67" t="s">
        <v>126</v>
      </c>
      <c r="C177" s="67">
        <v>1261.2</v>
      </c>
      <c r="T177" s="74">
        <f>IF(12*INT(ROWS(T$3:T177)/12)&lt;&gt;INT(ROWS(T$3:T177)), INT(ROWS(T$3:T177)/12)+1,INT(ROWS(T$3:T177)/12))</f>
        <v>15</v>
      </c>
      <c r="U177">
        <f>IF(MOD(ROWS(T$3:T177),12)&lt;&gt;0, MOD(ROWS(T$3:T177),12),12)</f>
        <v>7</v>
      </c>
      <c r="V177" cm="1">
        <f t="array" ref="V177">INDEX($G$3:$R$25,T177,U177)</f>
        <v>1261.2</v>
      </c>
    </row>
    <row r="178" spans="1:22" ht="12.75" customHeight="1">
      <c r="A178" s="39" t="s">
        <v>309</v>
      </c>
      <c r="B178" s="67" t="s">
        <v>125</v>
      </c>
      <c r="C178" s="67">
        <v>1259.1999999999998</v>
      </c>
      <c r="T178" s="74">
        <f>IF(12*INT(ROWS(T$3:T178)/12)&lt;&gt;INT(ROWS(T$3:T178)), INT(ROWS(T$3:T178)/12)+1,INT(ROWS(T$3:T178)/12))</f>
        <v>15</v>
      </c>
      <c r="U178">
        <f>IF(MOD(ROWS(T$3:T178),12)&lt;&gt;0, MOD(ROWS(T$3:T178),12),12)</f>
        <v>8</v>
      </c>
      <c r="V178" cm="1">
        <f t="array" ref="V178">INDEX($G$3:$R$25,T178,U178)</f>
        <v>1259.1999999999998</v>
      </c>
    </row>
    <row r="179" spans="1:22" ht="12.75" customHeight="1">
      <c r="A179" s="39" t="s">
        <v>309</v>
      </c>
      <c r="B179" s="67" t="s">
        <v>124</v>
      </c>
      <c r="C179" s="67">
        <v>1232.8</v>
      </c>
      <c r="T179" s="74">
        <f>IF(12*INT(ROWS(T$3:T179)/12)&lt;&gt;INT(ROWS(T$3:T179)), INT(ROWS(T$3:T179)/12)+1,INT(ROWS(T$3:T179)/12))</f>
        <v>15</v>
      </c>
      <c r="U179">
        <f>IF(MOD(ROWS(T$3:T179),12)&lt;&gt;0, MOD(ROWS(T$3:T179),12),12)</f>
        <v>9</v>
      </c>
      <c r="V179" cm="1">
        <f t="array" ref="V179">INDEX($G$3:$R$25,T179,U179)</f>
        <v>1232.8</v>
      </c>
    </row>
    <row r="180" spans="1:22" ht="12.75" customHeight="1">
      <c r="A180" s="39" t="s">
        <v>309</v>
      </c>
      <c r="B180" s="67" t="s">
        <v>123</v>
      </c>
      <c r="C180" s="67">
        <v>1200.0999999999999</v>
      </c>
      <c r="T180" s="74">
        <f>IF(12*INT(ROWS(T$3:T180)/12)&lt;&gt;INT(ROWS(T$3:T180)), INT(ROWS(T$3:T180)/12)+1,INT(ROWS(T$3:T180)/12))</f>
        <v>15</v>
      </c>
      <c r="U180">
        <f>IF(MOD(ROWS(T$3:T180),12)&lt;&gt;0, MOD(ROWS(T$3:T180),12),12)</f>
        <v>10</v>
      </c>
      <c r="V180" cm="1">
        <f t="array" ref="V180">INDEX($G$3:$R$25,T180,U180)</f>
        <v>1200.0999999999999</v>
      </c>
    </row>
    <row r="181" spans="1:22" ht="12.75" customHeight="1">
      <c r="A181" s="39" t="s">
        <v>309</v>
      </c>
      <c r="B181" s="67" t="s">
        <v>122</v>
      </c>
      <c r="C181" s="67">
        <v>1153.9000000000001</v>
      </c>
      <c r="T181" s="74">
        <f>IF(12*INT(ROWS(T$3:T181)/12)&lt;&gt;INT(ROWS(T$3:T181)), INT(ROWS(T$3:T181)/12)+1,INT(ROWS(T$3:T181)/12))</f>
        <v>15</v>
      </c>
      <c r="U181">
        <f>IF(MOD(ROWS(T$3:T181),12)&lt;&gt;0, MOD(ROWS(T$3:T181),12),12)</f>
        <v>11</v>
      </c>
      <c r="V181" cm="1">
        <f t="array" ref="V181">INDEX($G$3:$R$25,T181,U181)</f>
        <v>1153.9000000000001</v>
      </c>
    </row>
    <row r="182" spans="1:22" ht="12.75" customHeight="1">
      <c r="A182" s="39" t="s">
        <v>309</v>
      </c>
      <c r="B182" s="67" t="s">
        <v>121</v>
      </c>
      <c r="C182" s="67">
        <v>1159.4000000000001</v>
      </c>
      <c r="T182" s="74">
        <f>IF(12*INT(ROWS(T$3:T182)/12)&lt;&gt;INT(ROWS(T$3:T182)), INT(ROWS(T$3:T182)/12)+1,INT(ROWS(T$3:T182)/12))</f>
        <v>15</v>
      </c>
      <c r="U182">
        <f>IF(MOD(ROWS(T$3:T182),12)&lt;&gt;0, MOD(ROWS(T$3:T182),12),12)</f>
        <v>12</v>
      </c>
      <c r="V182" cm="1">
        <f t="array" ref="V182">INDEX($G$3:$R$25,T182,U182)</f>
        <v>1159.4000000000001</v>
      </c>
    </row>
    <row r="183" spans="1:22" ht="12.75" customHeight="1">
      <c r="A183" s="39" t="s">
        <v>308</v>
      </c>
      <c r="B183" s="67" t="s">
        <v>120</v>
      </c>
      <c r="C183" s="67">
        <v>1155.0999999999999</v>
      </c>
      <c r="T183" s="74">
        <f>IF(12*INT(ROWS(T$3:T183)/12)&lt;&gt;INT(ROWS(T$3:T183)), INT(ROWS(T$3:T183)/12)+1,INT(ROWS(T$3:T183)/12))</f>
        <v>16</v>
      </c>
      <c r="U183">
        <f>IF(MOD(ROWS(T$3:T183),12)&lt;&gt;0, MOD(ROWS(T$3:T183),12),12)</f>
        <v>1</v>
      </c>
      <c r="V183" cm="1">
        <f t="array" ref="V183">INDEX($G$3:$R$25,T183,U183)</f>
        <v>1155.0999999999999</v>
      </c>
    </row>
    <row r="184" spans="1:22" ht="12.75" customHeight="1">
      <c r="A184" s="39" t="s">
        <v>308</v>
      </c>
      <c r="B184" s="67" t="s">
        <v>119</v>
      </c>
      <c r="C184" s="67">
        <v>914.30000000000007</v>
      </c>
      <c r="T184" s="74">
        <f>IF(12*INT(ROWS(T$3:T184)/12)&lt;&gt;INT(ROWS(T$3:T184)), INT(ROWS(T$3:T184)/12)+1,INT(ROWS(T$3:T184)/12))</f>
        <v>16</v>
      </c>
      <c r="U184">
        <f>IF(MOD(ROWS(T$3:T184),12)&lt;&gt;0, MOD(ROWS(T$3:T184),12),12)</f>
        <v>2</v>
      </c>
      <c r="V184" cm="1">
        <f t="array" ref="V184">INDEX($G$3:$R$25,T184,U184)</f>
        <v>914.30000000000007</v>
      </c>
    </row>
    <row r="185" spans="1:22" ht="12.75" customHeight="1">
      <c r="A185" s="39" t="s">
        <v>308</v>
      </c>
      <c r="B185" s="67" t="s">
        <v>118</v>
      </c>
      <c r="C185" s="67">
        <v>1112.0999999999999</v>
      </c>
      <c r="T185" s="74">
        <f>IF(12*INT(ROWS(T$3:T185)/12)&lt;&gt;INT(ROWS(T$3:T185)), INT(ROWS(T$3:T185)/12)+1,INT(ROWS(T$3:T185)/12))</f>
        <v>16</v>
      </c>
      <c r="U185">
        <f>IF(MOD(ROWS(T$3:T185),12)&lt;&gt;0, MOD(ROWS(T$3:T185),12),12)</f>
        <v>3</v>
      </c>
      <c r="V185" cm="1">
        <f t="array" ref="V185">INDEX($G$3:$R$25,T185,U185)</f>
        <v>1112.0999999999999</v>
      </c>
    </row>
    <row r="186" spans="1:22" ht="12.75" customHeight="1">
      <c r="A186" s="39" t="s">
        <v>308</v>
      </c>
      <c r="B186" s="67" t="s">
        <v>117</v>
      </c>
      <c r="C186" s="67">
        <v>1169.2</v>
      </c>
      <c r="T186" s="74">
        <f>IF(12*INT(ROWS(T$3:T186)/12)&lt;&gt;INT(ROWS(T$3:T186)), INT(ROWS(T$3:T186)/12)+1,INT(ROWS(T$3:T186)/12))</f>
        <v>16</v>
      </c>
      <c r="U186">
        <f>IF(MOD(ROWS(T$3:T186),12)&lt;&gt;0, MOD(ROWS(T$3:T186),12),12)</f>
        <v>4</v>
      </c>
      <c r="V186" cm="1">
        <f t="array" ref="V186">INDEX($G$3:$R$25,T186,U186)</f>
        <v>1169.2</v>
      </c>
    </row>
    <row r="187" spans="1:22" ht="12.75" customHeight="1">
      <c r="A187" s="39" t="s">
        <v>308</v>
      </c>
      <c r="B187" s="67" t="s">
        <v>116</v>
      </c>
      <c r="C187" s="67">
        <v>1229.3</v>
      </c>
      <c r="T187" s="74">
        <f>IF(12*INT(ROWS(T$3:T187)/12)&lt;&gt;INT(ROWS(T$3:T187)), INT(ROWS(T$3:T187)/12)+1,INT(ROWS(T$3:T187)/12))</f>
        <v>16</v>
      </c>
      <c r="U187">
        <f>IF(MOD(ROWS(T$3:T187),12)&lt;&gt;0, MOD(ROWS(T$3:T187),12),12)</f>
        <v>5</v>
      </c>
      <c r="V187" cm="1">
        <f t="array" ref="V187">INDEX($G$3:$R$25,T187,U187)</f>
        <v>1229.3</v>
      </c>
    </row>
    <row r="188" spans="1:22" ht="12.75" customHeight="1">
      <c r="A188" s="39" t="s">
        <v>308</v>
      </c>
      <c r="B188" s="67" t="s">
        <v>115</v>
      </c>
      <c r="C188" s="67">
        <v>1252.0999999999999</v>
      </c>
      <c r="T188" s="74">
        <f>IF(12*INT(ROWS(T$3:T188)/12)&lt;&gt;INT(ROWS(T$3:T188)), INT(ROWS(T$3:T188)/12)+1,INT(ROWS(T$3:T188)/12))</f>
        <v>16</v>
      </c>
      <c r="U188">
        <f>IF(MOD(ROWS(T$3:T188),12)&lt;&gt;0, MOD(ROWS(T$3:T188),12),12)</f>
        <v>6</v>
      </c>
      <c r="V188" cm="1">
        <f t="array" ref="V188">INDEX($G$3:$R$25,T188,U188)</f>
        <v>1252.0999999999999</v>
      </c>
    </row>
    <row r="189" spans="1:22" ht="12.75" customHeight="1">
      <c r="A189" s="39" t="s">
        <v>308</v>
      </c>
      <c r="B189" s="67" t="s">
        <v>114</v>
      </c>
      <c r="C189" s="67">
        <v>1249</v>
      </c>
      <c r="T189" s="74">
        <f>IF(12*INT(ROWS(T$3:T189)/12)&lt;&gt;INT(ROWS(T$3:T189)), INT(ROWS(T$3:T189)/12)+1,INT(ROWS(T$3:T189)/12))</f>
        <v>16</v>
      </c>
      <c r="U189">
        <f>IF(MOD(ROWS(T$3:T189),12)&lt;&gt;0, MOD(ROWS(T$3:T189),12),12)</f>
        <v>7</v>
      </c>
      <c r="V189" cm="1">
        <f t="array" ref="V189">INDEX($G$3:$R$25,T189,U189)</f>
        <v>1249</v>
      </c>
    </row>
    <row r="190" spans="1:22" ht="12.75" customHeight="1">
      <c r="A190" s="39" t="s">
        <v>308</v>
      </c>
      <c r="B190" s="67" t="s">
        <v>113</v>
      </c>
      <c r="C190" s="67">
        <v>1250.0999999999999</v>
      </c>
      <c r="T190" s="74">
        <f>IF(12*INT(ROWS(T$3:T190)/12)&lt;&gt;INT(ROWS(T$3:T190)), INT(ROWS(T$3:T190)/12)+1,INT(ROWS(T$3:T190)/12))</f>
        <v>16</v>
      </c>
      <c r="U190">
        <f>IF(MOD(ROWS(T$3:T190),12)&lt;&gt;0, MOD(ROWS(T$3:T190),12),12)</f>
        <v>8</v>
      </c>
      <c r="V190" cm="1">
        <f t="array" ref="V190">INDEX($G$3:$R$25,T190,U190)</f>
        <v>1250.0999999999999</v>
      </c>
    </row>
    <row r="191" spans="1:22" ht="12.75" customHeight="1">
      <c r="A191" s="39" t="s">
        <v>308</v>
      </c>
      <c r="B191" s="67" t="s">
        <v>112</v>
      </c>
      <c r="C191" s="67">
        <v>1256.9000000000001</v>
      </c>
      <c r="T191" s="74">
        <f>IF(12*INT(ROWS(T$3:T191)/12)&lt;&gt;INT(ROWS(T$3:T191)), INT(ROWS(T$3:T191)/12)+1,INT(ROWS(T$3:T191)/12))</f>
        <v>16</v>
      </c>
      <c r="U191">
        <f>IF(MOD(ROWS(T$3:T191),12)&lt;&gt;0, MOD(ROWS(T$3:T191),12),12)</f>
        <v>9</v>
      </c>
      <c r="V191" cm="1">
        <f t="array" ref="V191">INDEX($G$3:$R$25,T191,U191)</f>
        <v>1256.9000000000001</v>
      </c>
    </row>
    <row r="192" spans="1:22" ht="12.75" customHeight="1">
      <c r="A192" s="39" t="s">
        <v>308</v>
      </c>
      <c r="B192" s="67" t="s">
        <v>111</v>
      </c>
      <c r="C192" s="67">
        <v>1248.7</v>
      </c>
      <c r="T192" s="74">
        <f>IF(12*INT(ROWS(T$3:T192)/12)&lt;&gt;INT(ROWS(T$3:T192)), INT(ROWS(T$3:T192)/12)+1,INT(ROWS(T$3:T192)/12))</f>
        <v>16</v>
      </c>
      <c r="U192">
        <f>IF(MOD(ROWS(T$3:T192),12)&lt;&gt;0, MOD(ROWS(T$3:T192),12),12)</f>
        <v>10</v>
      </c>
      <c r="V192" cm="1">
        <f t="array" ref="V192">INDEX($G$3:$R$25,T192,U192)</f>
        <v>1248.7</v>
      </c>
    </row>
    <row r="193" spans="1:22" ht="12.75" customHeight="1">
      <c r="A193" s="39" t="s">
        <v>308</v>
      </c>
      <c r="B193" s="67" t="s">
        <v>110</v>
      </c>
      <c r="C193" s="67">
        <v>1138.5</v>
      </c>
      <c r="T193" s="74">
        <f>IF(12*INT(ROWS(T$3:T193)/12)&lt;&gt;INT(ROWS(T$3:T193)), INT(ROWS(T$3:T193)/12)+1,INT(ROWS(T$3:T193)/12))</f>
        <v>16</v>
      </c>
      <c r="U193">
        <f>IF(MOD(ROWS(T$3:T193),12)&lt;&gt;0, MOD(ROWS(T$3:T193),12),12)</f>
        <v>11</v>
      </c>
      <c r="V193" cm="1">
        <f t="array" ref="V193">INDEX($G$3:$R$25,T193,U193)</f>
        <v>1138.5</v>
      </c>
    </row>
    <row r="194" spans="1:22" ht="12.75" customHeight="1">
      <c r="A194" s="39" t="s">
        <v>308</v>
      </c>
      <c r="B194" s="67" t="s">
        <v>109</v>
      </c>
      <c r="C194" s="67">
        <v>1148.4000000000001</v>
      </c>
      <c r="T194" s="74">
        <f>IF(12*INT(ROWS(T$3:T194)/12)&lt;&gt;INT(ROWS(T$3:T194)), INT(ROWS(T$3:T194)/12)+1,INT(ROWS(T$3:T194)/12))</f>
        <v>16</v>
      </c>
      <c r="U194">
        <f>IF(MOD(ROWS(T$3:T194),12)&lt;&gt;0, MOD(ROWS(T$3:T194),12),12)</f>
        <v>12</v>
      </c>
      <c r="V194" cm="1">
        <f t="array" ref="V194">INDEX($G$3:$R$25,T194,U194)</f>
        <v>1148.4000000000001</v>
      </c>
    </row>
    <row r="195" spans="1:22" ht="12.75" customHeight="1">
      <c r="A195" s="39" t="s">
        <v>307</v>
      </c>
      <c r="B195" s="67" t="s">
        <v>108</v>
      </c>
      <c r="C195" s="67">
        <v>1205.1999999999998</v>
      </c>
      <c r="T195" s="74">
        <f>IF(12*INT(ROWS(T$3:T195)/12)&lt;&gt;INT(ROWS(T$3:T195)), INT(ROWS(T$3:T195)/12)+1,INT(ROWS(T$3:T195)/12))</f>
        <v>17</v>
      </c>
      <c r="U195">
        <f>IF(MOD(ROWS(T$3:T195),12)&lt;&gt;0, MOD(ROWS(T$3:T195),12),12)</f>
        <v>1</v>
      </c>
      <c r="V195" cm="1">
        <f t="array" ref="V195">INDEX($G$3:$R$25,T195,U195)</f>
        <v>1205.1999999999998</v>
      </c>
    </row>
    <row r="196" spans="1:22" ht="12.75" customHeight="1">
      <c r="A196" s="39" t="s">
        <v>307</v>
      </c>
      <c r="B196" s="67" t="s">
        <v>107</v>
      </c>
      <c r="C196" s="67">
        <v>1145.9000000000001</v>
      </c>
      <c r="T196" s="74">
        <f>IF(12*INT(ROWS(T$3:T196)/12)&lt;&gt;INT(ROWS(T$3:T196)), INT(ROWS(T$3:T196)/12)+1,INT(ROWS(T$3:T196)/12))</f>
        <v>17</v>
      </c>
      <c r="U196">
        <f>IF(MOD(ROWS(T$3:T196),12)&lt;&gt;0, MOD(ROWS(T$3:T196),12),12)</f>
        <v>2</v>
      </c>
      <c r="V196" cm="1">
        <f t="array" ref="V196">INDEX($G$3:$R$25,T196,U196)</f>
        <v>1145.9000000000001</v>
      </c>
    </row>
    <row r="197" spans="1:22" ht="12.75" customHeight="1">
      <c r="A197" s="39" t="s">
        <v>307</v>
      </c>
      <c r="B197" s="67" t="s">
        <v>106</v>
      </c>
      <c r="C197" s="67">
        <v>989.90000000000009</v>
      </c>
      <c r="T197" s="74">
        <f>IF(12*INT(ROWS(T$3:T197)/12)&lt;&gt;INT(ROWS(T$3:T197)), INT(ROWS(T$3:T197)/12)+1,INT(ROWS(T$3:T197)/12))</f>
        <v>17</v>
      </c>
      <c r="U197">
        <f>IF(MOD(ROWS(T$3:T197),12)&lt;&gt;0, MOD(ROWS(T$3:T197),12),12)</f>
        <v>3</v>
      </c>
      <c r="V197" cm="1">
        <f t="array" ref="V197">INDEX($G$3:$R$25,T197,U197)</f>
        <v>989.90000000000009</v>
      </c>
    </row>
    <row r="198" spans="1:22" ht="12.75" customHeight="1">
      <c r="A198" s="39" t="s">
        <v>307</v>
      </c>
      <c r="B198" s="67" t="s">
        <v>105</v>
      </c>
      <c r="C198" s="67">
        <v>1159.9000000000001</v>
      </c>
      <c r="T198" s="74">
        <f>IF(12*INT(ROWS(T$3:T198)/12)&lt;&gt;INT(ROWS(T$3:T198)), INT(ROWS(T$3:T198)/12)+1,INT(ROWS(T$3:T198)/12))</f>
        <v>17</v>
      </c>
      <c r="U198">
        <f>IF(MOD(ROWS(T$3:T198),12)&lt;&gt;0, MOD(ROWS(T$3:T198),12),12)</f>
        <v>4</v>
      </c>
      <c r="V198" cm="1">
        <f t="array" ref="V198">INDEX($G$3:$R$25,T198,U198)</f>
        <v>1159.9000000000001</v>
      </c>
    </row>
    <row r="199" spans="1:22" ht="12.75" customHeight="1">
      <c r="A199" s="39" t="s">
        <v>307</v>
      </c>
      <c r="B199" s="67" t="s">
        <v>104</v>
      </c>
      <c r="C199" s="67">
        <v>1220.4000000000001</v>
      </c>
      <c r="T199" s="74">
        <f>IF(12*INT(ROWS(T$3:T199)/12)&lt;&gt;INT(ROWS(T$3:T199)), INT(ROWS(T$3:T199)/12)+1,INT(ROWS(T$3:T199)/12))</f>
        <v>17</v>
      </c>
      <c r="U199">
        <f>IF(MOD(ROWS(T$3:T199),12)&lt;&gt;0, MOD(ROWS(T$3:T199),12),12)</f>
        <v>5</v>
      </c>
      <c r="V199" cm="1">
        <f t="array" ref="V199">INDEX($G$3:$R$25,T199,U199)</f>
        <v>1220.4000000000001</v>
      </c>
    </row>
    <row r="200" spans="1:22" ht="12.75" customHeight="1">
      <c r="A200" s="39" t="s">
        <v>307</v>
      </c>
      <c r="B200" s="67" t="s">
        <v>103</v>
      </c>
      <c r="C200" s="67">
        <v>1212</v>
      </c>
      <c r="T200" s="74">
        <f>IF(12*INT(ROWS(T$3:T200)/12)&lt;&gt;INT(ROWS(T$3:T200)), INT(ROWS(T$3:T200)/12)+1,INT(ROWS(T$3:T200)/12))</f>
        <v>17</v>
      </c>
      <c r="U200">
        <f>IF(MOD(ROWS(T$3:T200),12)&lt;&gt;0, MOD(ROWS(T$3:T200),12),12)</f>
        <v>6</v>
      </c>
      <c r="V200" cm="1">
        <f t="array" ref="V200">INDEX($G$3:$R$25,T200,U200)</f>
        <v>1212</v>
      </c>
    </row>
    <row r="201" spans="1:22" ht="12.75" customHeight="1">
      <c r="A201" s="39" t="s">
        <v>307</v>
      </c>
      <c r="B201" s="67" t="s">
        <v>102</v>
      </c>
      <c r="C201" s="67">
        <v>1277.8</v>
      </c>
      <c r="T201" s="74">
        <f>IF(12*INT(ROWS(T$3:T201)/12)&lt;&gt;INT(ROWS(T$3:T201)), INT(ROWS(T$3:T201)/12)+1,INT(ROWS(T$3:T201)/12))</f>
        <v>17</v>
      </c>
      <c r="U201">
        <f>IF(MOD(ROWS(T$3:T201),12)&lt;&gt;0, MOD(ROWS(T$3:T201),12),12)</f>
        <v>7</v>
      </c>
      <c r="V201" cm="1">
        <f t="array" ref="V201">INDEX($G$3:$R$25,T201,U201)</f>
        <v>1277.8</v>
      </c>
    </row>
    <row r="202" spans="1:22" ht="12.75" customHeight="1">
      <c r="A202" s="39" t="s">
        <v>307</v>
      </c>
      <c r="B202" s="67" t="s">
        <v>101</v>
      </c>
      <c r="C202" s="67">
        <v>1340</v>
      </c>
      <c r="T202" s="74">
        <f>IF(12*INT(ROWS(T$3:T202)/12)&lt;&gt;INT(ROWS(T$3:T202)), INT(ROWS(T$3:T202)/12)+1,INT(ROWS(T$3:T202)/12))</f>
        <v>17</v>
      </c>
      <c r="U202">
        <f>IF(MOD(ROWS(T$3:T202),12)&lt;&gt;0, MOD(ROWS(T$3:T202),12),12)</f>
        <v>8</v>
      </c>
      <c r="V202" cm="1">
        <f t="array" ref="V202">INDEX($G$3:$R$25,T202,U202)</f>
        <v>1340</v>
      </c>
    </row>
    <row r="203" spans="1:22" ht="12.75" customHeight="1">
      <c r="A203" s="39" t="s">
        <v>307</v>
      </c>
      <c r="B203" s="67" t="s">
        <v>100</v>
      </c>
      <c r="C203" s="67">
        <v>1298.1000000000001</v>
      </c>
      <c r="T203" s="74">
        <f>IF(12*INT(ROWS(T$3:T203)/12)&lt;&gt;INT(ROWS(T$3:T203)), INT(ROWS(T$3:T203)/12)+1,INT(ROWS(T$3:T203)/12))</f>
        <v>17</v>
      </c>
      <c r="U203">
        <f>IF(MOD(ROWS(T$3:T203),12)&lt;&gt;0, MOD(ROWS(T$3:T203),12),12)</f>
        <v>9</v>
      </c>
      <c r="V203" cm="1">
        <f t="array" ref="V203">INDEX($G$3:$R$25,T203,U203)</f>
        <v>1298.1000000000001</v>
      </c>
    </row>
    <row r="204" spans="1:22" ht="12.75" customHeight="1">
      <c r="A204" s="39" t="s">
        <v>307</v>
      </c>
      <c r="B204" s="67" t="s">
        <v>99</v>
      </c>
      <c r="C204" s="67">
        <v>1260.8000000000002</v>
      </c>
      <c r="T204" s="74">
        <f>IF(12*INT(ROWS(T$3:T204)/12)&lt;&gt;INT(ROWS(T$3:T204)), INT(ROWS(T$3:T204)/12)+1,INT(ROWS(T$3:T204)/12))</f>
        <v>17</v>
      </c>
      <c r="U204">
        <f>IF(MOD(ROWS(T$3:T204),12)&lt;&gt;0, MOD(ROWS(T$3:T204),12),12)</f>
        <v>10</v>
      </c>
      <c r="V204" cm="1">
        <f t="array" ref="V204">INDEX($G$3:$R$25,T204,U204)</f>
        <v>1260.8000000000002</v>
      </c>
    </row>
    <row r="205" spans="1:22" ht="12.75" customHeight="1">
      <c r="A205" s="39" t="s">
        <v>307</v>
      </c>
      <c r="B205" s="67" t="s">
        <v>98</v>
      </c>
      <c r="C205" s="67">
        <v>1253.4000000000001</v>
      </c>
      <c r="T205" s="74">
        <f>IF(12*INT(ROWS(T$3:T205)/12)&lt;&gt;INT(ROWS(T$3:T205)), INT(ROWS(T$3:T205)/12)+1,INT(ROWS(T$3:T205)/12))</f>
        <v>17</v>
      </c>
      <c r="U205">
        <f>IF(MOD(ROWS(T$3:T205),12)&lt;&gt;0, MOD(ROWS(T$3:T205),12),12)</f>
        <v>11</v>
      </c>
      <c r="V205" cm="1">
        <f t="array" ref="V205">INDEX($G$3:$R$25,T205,U205)</f>
        <v>1253.4000000000001</v>
      </c>
    </row>
    <row r="206" spans="1:22" ht="12.75" customHeight="1">
      <c r="A206" s="39" t="s">
        <v>307</v>
      </c>
      <c r="B206" s="67" t="s">
        <v>97</v>
      </c>
      <c r="C206" s="67">
        <v>1235.9000000000001</v>
      </c>
      <c r="T206" s="74">
        <f>IF(12*INT(ROWS(T$3:T206)/12)&lt;&gt;INT(ROWS(T$3:T206)), INT(ROWS(T$3:T206)/12)+1,INT(ROWS(T$3:T206)/12))</f>
        <v>17</v>
      </c>
      <c r="U206">
        <f>IF(MOD(ROWS(T$3:T206),12)&lt;&gt;0, MOD(ROWS(T$3:T206),12),12)</f>
        <v>12</v>
      </c>
      <c r="V206" cm="1">
        <f t="array" ref="V206">INDEX($G$3:$R$25,T206,U206)</f>
        <v>1235.9000000000001</v>
      </c>
    </row>
    <row r="207" spans="1:22" ht="12.75" customHeight="1">
      <c r="A207" s="39" t="s">
        <v>306</v>
      </c>
      <c r="B207" s="67" t="s">
        <v>96</v>
      </c>
      <c r="C207" s="67">
        <v>1214.4000000000001</v>
      </c>
      <c r="T207" s="74">
        <f>IF(12*INT(ROWS(T$3:T207)/12)&lt;&gt;INT(ROWS(T$3:T207)), INT(ROWS(T$3:T207)/12)+1,INT(ROWS(T$3:T207)/12))</f>
        <v>18</v>
      </c>
      <c r="U207">
        <f>IF(MOD(ROWS(T$3:T207),12)&lt;&gt;0, MOD(ROWS(T$3:T207),12),12)</f>
        <v>1</v>
      </c>
      <c r="V207" cm="1">
        <f t="array" ref="V207">INDEX($G$3:$R$25,T207,U207)</f>
        <v>1214.4000000000001</v>
      </c>
    </row>
    <row r="208" spans="1:22" ht="12.75" customHeight="1">
      <c r="A208" s="39" t="s">
        <v>306</v>
      </c>
      <c r="B208" s="67" t="s">
        <v>95</v>
      </c>
      <c r="C208" s="67">
        <v>1076.9000000000001</v>
      </c>
      <c r="T208" s="74">
        <f>IF(12*INT(ROWS(T$3:T208)/12)&lt;&gt;INT(ROWS(T$3:T208)), INT(ROWS(T$3:T208)/12)+1,INT(ROWS(T$3:T208)/12))</f>
        <v>18</v>
      </c>
      <c r="U208">
        <f>IF(MOD(ROWS(T$3:T208),12)&lt;&gt;0, MOD(ROWS(T$3:T208),12),12)</f>
        <v>2</v>
      </c>
      <c r="V208" cm="1">
        <f t="array" ref="V208">INDEX($G$3:$R$25,T208,U208)</f>
        <v>1076.9000000000001</v>
      </c>
    </row>
    <row r="209" spans="1:22" ht="12.75" customHeight="1">
      <c r="A209" s="39" t="s">
        <v>306</v>
      </c>
      <c r="B209" s="67" t="s">
        <v>94</v>
      </c>
      <c r="C209" s="67">
        <v>1152.5</v>
      </c>
      <c r="T209" s="74">
        <f>IF(12*INT(ROWS(T$3:T209)/12)&lt;&gt;INT(ROWS(T$3:T209)), INT(ROWS(T$3:T209)/12)+1,INT(ROWS(T$3:T209)/12))</f>
        <v>18</v>
      </c>
      <c r="U209">
        <f>IF(MOD(ROWS(T$3:T209),12)&lt;&gt;0, MOD(ROWS(T$3:T209),12),12)</f>
        <v>3</v>
      </c>
      <c r="V209" cm="1">
        <f t="array" ref="V209">INDEX($G$3:$R$25,T209,U209)</f>
        <v>1152.5</v>
      </c>
    </row>
    <row r="210" spans="1:22" ht="12.75" customHeight="1">
      <c r="A210" s="39" t="s">
        <v>306</v>
      </c>
      <c r="B210" s="67" t="s">
        <v>93</v>
      </c>
      <c r="C210" s="67">
        <v>1275.6999999999998</v>
      </c>
      <c r="T210" s="74">
        <f>IF(12*INT(ROWS(T$3:T210)/12)&lt;&gt;INT(ROWS(T$3:T210)), INT(ROWS(T$3:T210)/12)+1,INT(ROWS(T$3:T210)/12))</f>
        <v>18</v>
      </c>
      <c r="U210">
        <f>IF(MOD(ROWS(T$3:T210),12)&lt;&gt;0, MOD(ROWS(T$3:T210),12),12)</f>
        <v>4</v>
      </c>
      <c r="V210" cm="1">
        <f t="array" ref="V210">INDEX($G$3:$R$25,T210,U210)</f>
        <v>1275.6999999999998</v>
      </c>
    </row>
    <row r="211" spans="1:22" ht="12.75" customHeight="1">
      <c r="A211" s="39" t="s">
        <v>306</v>
      </c>
      <c r="B211" s="67" t="s">
        <v>92</v>
      </c>
      <c r="C211" s="67">
        <v>1288.6999999999998</v>
      </c>
      <c r="T211" s="74">
        <f>IF(12*INT(ROWS(T$3:T211)/12)&lt;&gt;INT(ROWS(T$3:T211)), INT(ROWS(T$3:T211)/12)+1,INT(ROWS(T$3:T211)/12))</f>
        <v>18</v>
      </c>
      <c r="U211">
        <f>IF(MOD(ROWS(T$3:T211),12)&lt;&gt;0, MOD(ROWS(T$3:T211),12),12)</f>
        <v>5</v>
      </c>
      <c r="V211" cm="1">
        <f t="array" ref="V211">INDEX($G$3:$R$25,T211,U211)</f>
        <v>1288.6999999999998</v>
      </c>
    </row>
    <row r="212" spans="1:22" ht="12.75" customHeight="1">
      <c r="A212" s="39" t="s">
        <v>306</v>
      </c>
      <c r="B212" s="67" t="s">
        <v>91</v>
      </c>
      <c r="C212" s="67">
        <v>1346.9</v>
      </c>
      <c r="T212" s="74">
        <f>IF(12*INT(ROWS(T$3:T212)/12)&lt;&gt;INT(ROWS(T$3:T212)), INT(ROWS(T$3:T212)/12)+1,INT(ROWS(T$3:T212)/12))</f>
        <v>18</v>
      </c>
      <c r="U212">
        <f>IF(MOD(ROWS(T$3:T212),12)&lt;&gt;0, MOD(ROWS(T$3:T212),12),12)</f>
        <v>6</v>
      </c>
      <c r="V212" cm="1">
        <f t="array" ref="V212">INDEX($G$3:$R$25,T212,U212)</f>
        <v>1346.9</v>
      </c>
    </row>
    <row r="213" spans="1:22" ht="12.75" customHeight="1">
      <c r="A213" s="39" t="s">
        <v>306</v>
      </c>
      <c r="B213" s="67" t="s">
        <v>90</v>
      </c>
      <c r="C213" s="67">
        <v>1300.4000000000001</v>
      </c>
      <c r="T213" s="74">
        <f>IF(12*INT(ROWS(T$3:T213)/12)&lt;&gt;INT(ROWS(T$3:T213)), INT(ROWS(T$3:T213)/12)+1,INT(ROWS(T$3:T213)/12))</f>
        <v>18</v>
      </c>
      <c r="U213">
        <f>IF(MOD(ROWS(T$3:T213),12)&lt;&gt;0, MOD(ROWS(T$3:T213),12),12)</f>
        <v>7</v>
      </c>
      <c r="V213" cm="1">
        <f t="array" ref="V213">INDEX($G$3:$R$25,T213,U213)</f>
        <v>1300.4000000000001</v>
      </c>
    </row>
    <row r="214" spans="1:22" ht="12.75" customHeight="1">
      <c r="A214" s="39" t="s">
        <v>306</v>
      </c>
      <c r="B214" s="67" t="s">
        <v>89</v>
      </c>
      <c r="C214" s="67">
        <v>1331</v>
      </c>
      <c r="T214" s="74">
        <f>IF(12*INT(ROWS(T$3:T214)/12)&lt;&gt;INT(ROWS(T$3:T214)), INT(ROWS(T$3:T214)/12)+1,INT(ROWS(T$3:T214)/12))</f>
        <v>18</v>
      </c>
      <c r="U214">
        <f>IF(MOD(ROWS(T$3:T214),12)&lt;&gt;0, MOD(ROWS(T$3:T214),12),12)</f>
        <v>8</v>
      </c>
      <c r="V214" cm="1">
        <f t="array" ref="V214">INDEX($G$3:$R$25,T214,U214)</f>
        <v>1331</v>
      </c>
    </row>
    <row r="215" spans="1:22" ht="12.75" customHeight="1">
      <c r="A215" s="39" t="s">
        <v>306</v>
      </c>
      <c r="B215" s="67" t="s">
        <v>88</v>
      </c>
      <c r="C215" s="67">
        <v>1404.8000000000002</v>
      </c>
      <c r="T215" s="74">
        <f>IF(12*INT(ROWS(T$3:T215)/12)&lt;&gt;INT(ROWS(T$3:T215)), INT(ROWS(T$3:T215)/12)+1,INT(ROWS(T$3:T215)/12))</f>
        <v>18</v>
      </c>
      <c r="U215">
        <f>IF(MOD(ROWS(T$3:T215),12)&lt;&gt;0, MOD(ROWS(T$3:T215),12),12)</f>
        <v>9</v>
      </c>
      <c r="V215" cm="1">
        <f t="array" ref="V215">INDEX($G$3:$R$25,T215,U215)</f>
        <v>1404.8000000000002</v>
      </c>
    </row>
    <row r="216" spans="1:22" ht="12.75" customHeight="1">
      <c r="A216" s="39" t="s">
        <v>306</v>
      </c>
      <c r="B216" s="67" t="s">
        <v>87</v>
      </c>
      <c r="C216" s="67">
        <v>1298.5999999999999</v>
      </c>
      <c r="T216" s="74">
        <f>IF(12*INT(ROWS(T$3:T216)/12)&lt;&gt;INT(ROWS(T$3:T216)), INT(ROWS(T$3:T216)/12)+1,INT(ROWS(T$3:T216)/12))</f>
        <v>18</v>
      </c>
      <c r="U216">
        <f>IF(MOD(ROWS(T$3:T216),12)&lt;&gt;0, MOD(ROWS(T$3:T216),12),12)</f>
        <v>10</v>
      </c>
      <c r="V216" cm="1">
        <f t="array" ref="V216">INDEX($G$3:$R$25,T216,U216)</f>
        <v>1298.5999999999999</v>
      </c>
    </row>
    <row r="217" spans="1:22" ht="12.75" customHeight="1">
      <c r="A217" s="39" t="s">
        <v>306</v>
      </c>
      <c r="B217" s="67" t="s">
        <v>86</v>
      </c>
      <c r="C217" s="67">
        <v>1245</v>
      </c>
      <c r="T217" s="74">
        <f>IF(12*INT(ROWS(T$3:T217)/12)&lt;&gt;INT(ROWS(T$3:T217)), INT(ROWS(T$3:T217)/12)+1,INT(ROWS(T$3:T217)/12))</f>
        <v>18</v>
      </c>
      <c r="U217">
        <f>IF(MOD(ROWS(T$3:T217),12)&lt;&gt;0, MOD(ROWS(T$3:T217),12),12)</f>
        <v>11</v>
      </c>
      <c r="V217" cm="1">
        <f t="array" ref="V217">INDEX($G$3:$R$25,T217,U217)</f>
        <v>1245</v>
      </c>
    </row>
    <row r="218" spans="1:22" ht="12.75" customHeight="1">
      <c r="A218" s="39" t="s">
        <v>306</v>
      </c>
      <c r="B218" s="67" t="s">
        <v>85</v>
      </c>
      <c r="C218" s="67">
        <v>1225.8</v>
      </c>
      <c r="T218" s="74">
        <f>IF(12*INT(ROWS(T$3:T218)/12)&lt;&gt;INT(ROWS(T$3:T218)), INT(ROWS(T$3:T218)/12)+1,INT(ROWS(T$3:T218)/12))</f>
        <v>18</v>
      </c>
      <c r="U218">
        <f>IF(MOD(ROWS(T$3:T218),12)&lt;&gt;0, MOD(ROWS(T$3:T218),12),12)</f>
        <v>12</v>
      </c>
      <c r="V218" cm="1">
        <f t="array" ref="V218">INDEX($G$3:$R$25,T218,U218)</f>
        <v>1225.8</v>
      </c>
    </row>
    <row r="219" spans="1:22" ht="12.75" customHeight="1">
      <c r="A219" s="39" t="s">
        <v>305</v>
      </c>
      <c r="B219" s="67" t="s">
        <v>84</v>
      </c>
      <c r="C219" s="67">
        <v>959</v>
      </c>
      <c r="T219" s="74">
        <f>IF(12*INT(ROWS(T$3:T219)/12)&lt;&gt;INT(ROWS(T$3:T219)), INT(ROWS(T$3:T219)/12)+1,INT(ROWS(T$3:T219)/12))</f>
        <v>19</v>
      </c>
      <c r="U219">
        <f>IF(MOD(ROWS(T$3:T219),12)&lt;&gt;0, MOD(ROWS(T$3:T219),12),12)</f>
        <v>1</v>
      </c>
      <c r="V219" cm="1">
        <f t="array" ref="V219">INDEX($G$3:$R$25,T219,U219)</f>
        <v>959</v>
      </c>
    </row>
    <row r="220" spans="1:22" ht="12.75" customHeight="1">
      <c r="A220" s="39" t="s">
        <v>305</v>
      </c>
      <c r="B220" s="67" t="s">
        <v>83</v>
      </c>
      <c r="C220" s="67">
        <v>915.7</v>
      </c>
      <c r="T220" s="74">
        <f>IF(12*INT(ROWS(T$3:T220)/12)&lt;&gt;INT(ROWS(T$3:T220)), INT(ROWS(T$3:T220)/12)+1,INT(ROWS(T$3:T220)/12))</f>
        <v>19</v>
      </c>
      <c r="U220">
        <f>IF(MOD(ROWS(T$3:T220),12)&lt;&gt;0, MOD(ROWS(T$3:T220),12),12)</f>
        <v>2</v>
      </c>
      <c r="V220" cm="1">
        <f t="array" ref="V220">INDEX($G$3:$R$25,T220,U220)</f>
        <v>915.7</v>
      </c>
    </row>
    <row r="221" spans="1:22" ht="12.75" customHeight="1">
      <c r="A221" s="39" t="s">
        <v>305</v>
      </c>
      <c r="B221" s="67" t="s">
        <v>82</v>
      </c>
      <c r="C221" s="67">
        <v>1421.8</v>
      </c>
      <c r="T221" s="74">
        <f>IF(12*INT(ROWS(T$3:T221)/12)&lt;&gt;INT(ROWS(T$3:T221)), INT(ROWS(T$3:T221)/12)+1,INT(ROWS(T$3:T221)/12))</f>
        <v>19</v>
      </c>
      <c r="U221">
        <f>IF(MOD(ROWS(T$3:T221),12)&lt;&gt;0, MOD(ROWS(T$3:T221),12),12)</f>
        <v>3</v>
      </c>
      <c r="V221" cm="1">
        <f t="array" ref="V221">INDEX($G$3:$R$25,T221,U221)</f>
        <v>1421.8</v>
      </c>
    </row>
    <row r="222" spans="1:22" ht="12.75" customHeight="1">
      <c r="A222" s="39" t="s">
        <v>305</v>
      </c>
      <c r="B222" s="67" t="s">
        <v>81</v>
      </c>
      <c r="C222" s="67">
        <v>1277.8</v>
      </c>
      <c r="T222" s="74">
        <f>IF(12*INT(ROWS(T$3:T222)/12)&lt;&gt;INT(ROWS(T$3:T222)), INT(ROWS(T$3:T222)/12)+1,INT(ROWS(T$3:T222)/12))</f>
        <v>19</v>
      </c>
      <c r="U222">
        <f>IF(MOD(ROWS(T$3:T222),12)&lt;&gt;0, MOD(ROWS(T$3:T222),12),12)</f>
        <v>4</v>
      </c>
      <c r="V222" cm="1">
        <f t="array" ref="V222">INDEX($G$3:$R$25,T222,U222)</f>
        <v>1277.8</v>
      </c>
    </row>
    <row r="223" spans="1:22">
      <c r="A223" s="39" t="s">
        <v>305</v>
      </c>
      <c r="B223" s="67" t="s">
        <v>80</v>
      </c>
      <c r="C223" s="67">
        <v>1330.1</v>
      </c>
      <c r="T223" s="74">
        <f>IF(12*INT(ROWS(T$3:T223)/12)&lt;&gt;INT(ROWS(T$3:T223)), INT(ROWS(T$3:T223)/12)+1,INT(ROWS(T$3:T223)/12))</f>
        <v>19</v>
      </c>
      <c r="U223">
        <f>IF(MOD(ROWS(T$3:T223),12)&lt;&gt;0, MOD(ROWS(T$3:T223),12),12)</f>
        <v>5</v>
      </c>
      <c r="V223" cm="1">
        <f t="array" ref="V223">INDEX($G$3:$R$25,T223,U223)</f>
        <v>1330.1</v>
      </c>
    </row>
    <row r="224" spans="1:22">
      <c r="A224" s="39" t="s">
        <v>305</v>
      </c>
      <c r="B224" s="67" t="s">
        <v>79</v>
      </c>
      <c r="C224" s="67">
        <v>1305.4000000000001</v>
      </c>
      <c r="T224" s="74">
        <f>IF(12*INT(ROWS(T$3:T224)/12)&lt;&gt;INT(ROWS(T$3:T224)), INT(ROWS(T$3:T224)/12)+1,INT(ROWS(T$3:T224)/12))</f>
        <v>19</v>
      </c>
      <c r="U224">
        <f>IF(MOD(ROWS(T$3:T224),12)&lt;&gt;0, MOD(ROWS(T$3:T224),12),12)</f>
        <v>6</v>
      </c>
      <c r="V224" cm="1">
        <f t="array" ref="V224">INDEX($G$3:$R$25,T224,U224)</f>
        <v>1305.4000000000001</v>
      </c>
    </row>
    <row r="225" spans="1:22">
      <c r="A225" s="39" t="s">
        <v>305</v>
      </c>
      <c r="B225" s="67" t="s">
        <v>78</v>
      </c>
      <c r="C225" s="67">
        <v>1389.4</v>
      </c>
      <c r="T225" s="74">
        <f>IF(12*INT(ROWS(T$3:T225)/12)&lt;&gt;INT(ROWS(T$3:T225)), INT(ROWS(T$3:T225)/12)+1,INT(ROWS(T$3:T225)/12))</f>
        <v>19</v>
      </c>
      <c r="U225">
        <f>IF(MOD(ROWS(T$3:T225),12)&lt;&gt;0, MOD(ROWS(T$3:T225),12),12)</f>
        <v>7</v>
      </c>
      <c r="V225" cm="1">
        <f t="array" ref="V225">INDEX($G$3:$R$25,T225,U225)</f>
        <v>1389.4</v>
      </c>
    </row>
    <row r="226" spans="1:22">
      <c r="A226" s="39" t="s">
        <v>305</v>
      </c>
      <c r="B226" s="67" t="s">
        <v>77</v>
      </c>
      <c r="C226" s="67">
        <v>1490.3000000000002</v>
      </c>
      <c r="T226" s="74">
        <f>IF(12*INT(ROWS(T$3:T226)/12)&lt;&gt;INT(ROWS(T$3:T226)), INT(ROWS(T$3:T226)/12)+1,INT(ROWS(T$3:T226)/12))</f>
        <v>19</v>
      </c>
      <c r="U226">
        <f>IF(MOD(ROWS(T$3:T226),12)&lt;&gt;0, MOD(ROWS(T$3:T226),12),12)</f>
        <v>8</v>
      </c>
      <c r="V226" cm="1">
        <f t="array" ref="V226">INDEX($G$3:$R$25,T226,U226)</f>
        <v>1490.3000000000002</v>
      </c>
    </row>
    <row r="227" spans="1:22">
      <c r="A227" s="39" t="s">
        <v>305</v>
      </c>
      <c r="B227" s="67" t="s">
        <v>76</v>
      </c>
      <c r="C227" s="67">
        <v>1386</v>
      </c>
      <c r="T227" s="74">
        <f>IF(12*INT(ROWS(T$3:T227)/12)&lt;&gt;INT(ROWS(T$3:T227)), INT(ROWS(T$3:T227)/12)+1,INT(ROWS(T$3:T227)/12))</f>
        <v>19</v>
      </c>
      <c r="U227">
        <f>IF(MOD(ROWS(T$3:T227),12)&lt;&gt;0, MOD(ROWS(T$3:T227),12),12)</f>
        <v>9</v>
      </c>
      <c r="V227" cm="1">
        <f t="array" ref="V227">INDEX($G$3:$R$25,T227,U227)</f>
        <v>1386</v>
      </c>
    </row>
    <row r="228" spans="1:22">
      <c r="A228" s="39" t="s">
        <v>305</v>
      </c>
      <c r="B228" s="67" t="s">
        <v>75</v>
      </c>
      <c r="C228" s="67">
        <v>1324.6</v>
      </c>
      <c r="T228" s="74">
        <f>IF(12*INT(ROWS(T$3:T228)/12)&lt;&gt;INT(ROWS(T$3:T228)), INT(ROWS(T$3:T228)/12)+1,INT(ROWS(T$3:T228)/12))</f>
        <v>19</v>
      </c>
      <c r="U228">
        <f>IF(MOD(ROWS(T$3:T228),12)&lt;&gt;0, MOD(ROWS(T$3:T228),12),12)</f>
        <v>10</v>
      </c>
      <c r="V228" cm="1">
        <f t="array" ref="V228">INDEX($G$3:$R$25,T228,U228)</f>
        <v>1324.6</v>
      </c>
    </row>
    <row r="229" spans="1:22">
      <c r="A229" s="39" t="s">
        <v>305</v>
      </c>
      <c r="B229" s="67" t="s">
        <v>74</v>
      </c>
      <c r="C229" s="67">
        <v>1329.6</v>
      </c>
      <c r="T229" s="74">
        <f>IF(12*INT(ROWS(T$3:T229)/12)&lt;&gt;INT(ROWS(T$3:T229)), INT(ROWS(T$3:T229)/12)+1,INT(ROWS(T$3:T229)/12))</f>
        <v>19</v>
      </c>
      <c r="U229">
        <f>IF(MOD(ROWS(T$3:T229),12)&lt;&gt;0, MOD(ROWS(T$3:T229),12),12)</f>
        <v>11</v>
      </c>
      <c r="V229" cm="1">
        <f t="array" ref="V229">INDEX($G$3:$R$25,T229,U229)</f>
        <v>1329.6</v>
      </c>
    </row>
    <row r="230" spans="1:22">
      <c r="A230" s="39" t="s">
        <v>305</v>
      </c>
      <c r="B230" s="67" t="s">
        <v>73</v>
      </c>
      <c r="C230" s="67">
        <v>1222.5999999999999</v>
      </c>
      <c r="T230" s="74">
        <f>IF(12*INT(ROWS(T$3:T230)/12)&lt;&gt;INT(ROWS(T$3:T230)), INT(ROWS(T$3:T230)/12)+1,INT(ROWS(T$3:T230)/12))</f>
        <v>19</v>
      </c>
      <c r="U230">
        <f>IF(MOD(ROWS(T$3:T230),12)&lt;&gt;0, MOD(ROWS(T$3:T230),12),12)</f>
        <v>12</v>
      </c>
      <c r="V230" cm="1">
        <f t="array" ref="V230">INDEX($G$3:$R$25,T230,U230)</f>
        <v>1222.5999999999999</v>
      </c>
    </row>
    <row r="231" spans="1:22">
      <c r="A231" s="39" t="s">
        <v>304</v>
      </c>
      <c r="B231" s="67" t="s">
        <v>72</v>
      </c>
      <c r="C231" s="67">
        <v>1240.5</v>
      </c>
      <c r="T231" s="74">
        <f>IF(12*INT(ROWS(T$3:T231)/12)&lt;&gt;INT(ROWS(T$3:T231)), INT(ROWS(T$3:T231)/12)+1,INT(ROWS(T$3:T231)/12))</f>
        <v>20</v>
      </c>
      <c r="U231">
        <f>IF(MOD(ROWS(T$3:T231),12)&lt;&gt;0, MOD(ROWS(T$3:T231),12),12)</f>
        <v>1</v>
      </c>
      <c r="V231" cm="1">
        <f t="array" ref="V231">INDEX($G$3:$R$25,T231,U231)</f>
        <v>1240.5</v>
      </c>
    </row>
    <row r="232" spans="1:22">
      <c r="A232" s="39" t="s">
        <v>304</v>
      </c>
      <c r="B232" s="67" t="s">
        <v>71</v>
      </c>
      <c r="C232" s="67">
        <v>1275.0999999999999</v>
      </c>
      <c r="T232" s="74">
        <f>IF(12*INT(ROWS(T$3:T232)/12)&lt;&gt;INT(ROWS(T$3:T232)), INT(ROWS(T$3:T232)/12)+1,INT(ROWS(T$3:T232)/12))</f>
        <v>20</v>
      </c>
      <c r="U232">
        <f>IF(MOD(ROWS(T$3:T232),12)&lt;&gt;0, MOD(ROWS(T$3:T232),12),12)</f>
        <v>2</v>
      </c>
      <c r="V232" cm="1">
        <f t="array" ref="V232">INDEX($G$3:$R$25,T232,U232)</f>
        <v>1275.0999999999999</v>
      </c>
    </row>
    <row r="233" spans="1:22">
      <c r="A233" s="39" t="s">
        <v>304</v>
      </c>
      <c r="B233" s="67" t="s">
        <v>70</v>
      </c>
      <c r="C233" s="67">
        <v>1077.7</v>
      </c>
      <c r="T233" s="74">
        <f>IF(12*INT(ROWS(T$3:T233)/12)&lt;&gt;INT(ROWS(T$3:T233)), INT(ROWS(T$3:T233)/12)+1,INT(ROWS(T$3:T233)/12))</f>
        <v>20</v>
      </c>
      <c r="U233">
        <f>IF(MOD(ROWS(T$3:T233),12)&lt;&gt;0, MOD(ROWS(T$3:T233),12),12)</f>
        <v>3</v>
      </c>
      <c r="V233" cm="1">
        <f t="array" ref="V233">INDEX($G$3:$R$25,T233,U233)</f>
        <v>1077.7</v>
      </c>
    </row>
    <row r="234" spans="1:22">
      <c r="A234" s="39" t="s">
        <v>304</v>
      </c>
      <c r="B234" s="67" t="s">
        <v>69</v>
      </c>
      <c r="C234" s="67">
        <v>1135</v>
      </c>
      <c r="T234" s="74">
        <f>IF(12*INT(ROWS(T$3:T234)/12)&lt;&gt;INT(ROWS(T$3:T234)), INT(ROWS(T$3:T234)/12)+1,INT(ROWS(T$3:T234)/12))</f>
        <v>20</v>
      </c>
      <c r="U234">
        <f>IF(MOD(ROWS(T$3:T234),12)&lt;&gt;0, MOD(ROWS(T$3:T234),12),12)</f>
        <v>4</v>
      </c>
      <c r="V234" cm="1">
        <f t="array" ref="V234">INDEX($G$3:$R$25,T234,U234)</f>
        <v>1135</v>
      </c>
    </row>
    <row r="235" spans="1:22">
      <c r="A235" s="39" t="s">
        <v>304</v>
      </c>
      <c r="B235" s="67" t="s">
        <v>68</v>
      </c>
      <c r="C235" s="67">
        <v>1410.9</v>
      </c>
      <c r="T235" s="74">
        <f>IF(12*INT(ROWS(T$3:T235)/12)&lt;&gt;INT(ROWS(T$3:T235)), INT(ROWS(T$3:T235)/12)+1,INT(ROWS(T$3:T235)/12))</f>
        <v>20</v>
      </c>
      <c r="U235">
        <f>IF(MOD(ROWS(T$3:T235),12)&lt;&gt;0, MOD(ROWS(T$3:T235),12),12)</f>
        <v>5</v>
      </c>
      <c r="V235" cm="1">
        <f t="array" ref="V235">INDEX($G$3:$R$25,T235,U235)</f>
        <v>1410.9</v>
      </c>
    </row>
    <row r="236" spans="1:22">
      <c r="A236" s="39" t="s">
        <v>304</v>
      </c>
      <c r="B236" s="67" t="s">
        <v>67</v>
      </c>
      <c r="C236" s="67">
        <v>1279.4000000000001</v>
      </c>
      <c r="T236" s="74">
        <f>IF(12*INT(ROWS(T$3:T236)/12)&lt;&gt;INT(ROWS(T$3:T236)), INT(ROWS(T$3:T236)/12)+1,INT(ROWS(T$3:T236)/12))</f>
        <v>20</v>
      </c>
      <c r="U236">
        <f>IF(MOD(ROWS(T$3:T236),12)&lt;&gt;0, MOD(ROWS(T$3:T236),12),12)</f>
        <v>6</v>
      </c>
      <c r="V236" cm="1">
        <f t="array" ref="V236">INDEX($G$3:$R$25,T236,U236)</f>
        <v>1279.4000000000001</v>
      </c>
    </row>
    <row r="237" spans="1:22">
      <c r="A237" s="39" t="s">
        <v>304</v>
      </c>
      <c r="B237" s="67" t="s">
        <v>66</v>
      </c>
      <c r="C237" s="67">
        <v>1325</v>
      </c>
      <c r="T237" s="74">
        <f>IF(12*INT(ROWS(T$3:T237)/12)&lt;&gt;INT(ROWS(T$3:T237)), INT(ROWS(T$3:T237)/12)+1,INT(ROWS(T$3:T237)/12))</f>
        <v>20</v>
      </c>
      <c r="U237">
        <f>IF(MOD(ROWS(T$3:T237),12)&lt;&gt;0, MOD(ROWS(T$3:T237),12),12)</f>
        <v>7</v>
      </c>
      <c r="V237" cm="1">
        <f t="array" ref="V237">INDEX($G$3:$R$25,T237,U237)</f>
        <v>1325</v>
      </c>
    </row>
    <row r="238" spans="1:22">
      <c r="A238" s="39" t="s">
        <v>304</v>
      </c>
      <c r="B238" s="67" t="s">
        <v>65</v>
      </c>
      <c r="C238" s="67">
        <v>1439.9</v>
      </c>
      <c r="T238" s="74">
        <f>IF(12*INT(ROWS(T$3:T238)/12)&lt;&gt;INT(ROWS(T$3:T238)), INT(ROWS(T$3:T238)/12)+1,INT(ROWS(T$3:T238)/12))</f>
        <v>20</v>
      </c>
      <c r="U238">
        <f>IF(MOD(ROWS(T$3:T238),12)&lt;&gt;0, MOD(ROWS(T$3:T238),12),12)</f>
        <v>8</v>
      </c>
      <c r="V238" cm="1">
        <f t="array" ref="V238">INDEX($G$3:$R$25,T238,U238)</f>
        <v>1439.9</v>
      </c>
    </row>
    <row r="239" spans="1:22">
      <c r="A239" s="39" t="s">
        <v>304</v>
      </c>
      <c r="B239" s="67" t="s">
        <v>64</v>
      </c>
      <c r="C239" s="67">
        <v>1294.5</v>
      </c>
      <c r="T239" s="74">
        <f>IF(12*INT(ROWS(T$3:T239)/12)&lt;&gt;INT(ROWS(T$3:T239)), INT(ROWS(T$3:T239)/12)+1,INT(ROWS(T$3:T239)/12))</f>
        <v>20</v>
      </c>
      <c r="U239">
        <f>IF(MOD(ROWS(T$3:T239),12)&lt;&gt;0, MOD(ROWS(T$3:T239),12),12)</f>
        <v>9</v>
      </c>
      <c r="V239" cm="1">
        <f t="array" ref="V239">INDEX($G$3:$R$25,T239,U239)</f>
        <v>1294.5</v>
      </c>
    </row>
    <row r="240" spans="1:22">
      <c r="A240" s="39" t="s">
        <v>304</v>
      </c>
      <c r="B240" s="67" t="s">
        <v>63</v>
      </c>
      <c r="C240" s="67">
        <v>1396.4</v>
      </c>
      <c r="T240" s="74">
        <f>IF(12*INT(ROWS(T$3:T240)/12)&lt;&gt;INT(ROWS(T$3:T240)), INT(ROWS(T$3:T240)/12)+1,INT(ROWS(T$3:T240)/12))</f>
        <v>20</v>
      </c>
      <c r="U240">
        <f>IF(MOD(ROWS(T$3:T240),12)&lt;&gt;0, MOD(ROWS(T$3:T240),12),12)</f>
        <v>10</v>
      </c>
      <c r="V240" cm="1">
        <f t="array" ref="V240">INDEX($G$3:$R$25,T240,U240)</f>
        <v>1396.4</v>
      </c>
    </row>
    <row r="241" spans="1:22">
      <c r="A241" s="39" t="s">
        <v>304</v>
      </c>
      <c r="B241" s="67" t="s">
        <v>62</v>
      </c>
      <c r="C241" s="67">
        <v>1412</v>
      </c>
      <c r="T241" s="74">
        <f>IF(12*INT(ROWS(T$3:T241)/12)&lt;&gt;INT(ROWS(T$3:T241)), INT(ROWS(T$3:T241)/12)+1,INT(ROWS(T$3:T241)/12))</f>
        <v>20</v>
      </c>
      <c r="U241">
        <f>IF(MOD(ROWS(T$3:T241),12)&lt;&gt;0, MOD(ROWS(T$3:T241),12),12)</f>
        <v>11</v>
      </c>
      <c r="V241" cm="1">
        <f t="array" ref="V241">INDEX($G$3:$R$25,T241,U241)</f>
        <v>1412</v>
      </c>
    </row>
    <row r="242" spans="1:22">
      <c r="A242" s="39" t="s">
        <v>304</v>
      </c>
      <c r="B242" s="67" t="s">
        <v>61</v>
      </c>
      <c r="C242" s="67">
        <v>1345.5</v>
      </c>
      <c r="T242" s="74">
        <f>IF(12*INT(ROWS(T$3:T242)/12)&lt;&gt;INT(ROWS(T$3:T242)), INT(ROWS(T$3:T242)/12)+1,INT(ROWS(T$3:T242)/12))</f>
        <v>20</v>
      </c>
      <c r="U242">
        <f>IF(MOD(ROWS(T$3:T242),12)&lt;&gt;0, MOD(ROWS(T$3:T242),12),12)</f>
        <v>12</v>
      </c>
      <c r="V242" cm="1">
        <f t="array" ref="V242">INDEX($G$3:$R$25,T242,U242)</f>
        <v>1345.5</v>
      </c>
    </row>
    <row r="243" spans="1:22">
      <c r="A243" s="39" t="s">
        <v>303</v>
      </c>
      <c r="B243" s="67" t="s">
        <v>60</v>
      </c>
      <c r="C243" s="67">
        <v>1409.3</v>
      </c>
      <c r="T243" s="74">
        <f>IF(12*INT(ROWS(T$3:T243)/12)&lt;&gt;INT(ROWS(T$3:T243)), INT(ROWS(T$3:T243)/12)+1,INT(ROWS(T$3:T243)/12))</f>
        <v>21</v>
      </c>
      <c r="U243">
        <f>IF(MOD(ROWS(T$3:T243),12)&lt;&gt;0, MOD(ROWS(T$3:T243),12),12)</f>
        <v>1</v>
      </c>
      <c r="V243" cm="1">
        <f t="array" ref="V243">INDEX($G$3:$R$25,T243,U243)</f>
        <v>1409.3</v>
      </c>
    </row>
    <row r="244" spans="1:22">
      <c r="A244" s="39" t="s">
        <v>303</v>
      </c>
      <c r="B244" s="67" t="s">
        <v>59</v>
      </c>
      <c r="C244" s="67">
        <v>1123.7</v>
      </c>
      <c r="T244" s="74">
        <f>IF(12*INT(ROWS(T$3:T244)/12)&lt;&gt;INT(ROWS(T$3:T244)), INT(ROWS(T$3:T244)/12)+1,INT(ROWS(T$3:T244)/12))</f>
        <v>21</v>
      </c>
      <c r="U244">
        <f>IF(MOD(ROWS(T$3:T244),12)&lt;&gt;0, MOD(ROWS(T$3:T244),12),12)</f>
        <v>2</v>
      </c>
      <c r="V244" cm="1">
        <f t="array" ref="V244">INDEX($G$3:$R$25,T244,U244)</f>
        <v>1123.7</v>
      </c>
    </row>
    <row r="245" spans="1:22">
      <c r="A245" s="39" t="s">
        <v>303</v>
      </c>
      <c r="B245" s="67" t="s">
        <v>58</v>
      </c>
      <c r="C245" s="67">
        <v>1293.8</v>
      </c>
      <c r="T245" s="74">
        <f>IF(12*INT(ROWS(T$3:T245)/12)&lt;&gt;INT(ROWS(T$3:T245)), INT(ROWS(T$3:T245)/12)+1,INT(ROWS(T$3:T245)/12))</f>
        <v>21</v>
      </c>
      <c r="U245">
        <f>IF(MOD(ROWS(T$3:T245),12)&lt;&gt;0, MOD(ROWS(T$3:T245),12),12)</f>
        <v>3</v>
      </c>
      <c r="V245" cm="1">
        <f t="array" ref="V245">INDEX($G$3:$R$25,T245,U245)</f>
        <v>1293.8</v>
      </c>
    </row>
    <row r="246" spans="1:22">
      <c r="A246" s="39" t="s">
        <v>303</v>
      </c>
      <c r="B246" s="67" t="s">
        <v>57</v>
      </c>
      <c r="C246" s="67">
        <v>1272.8000000000002</v>
      </c>
      <c r="T246" s="74">
        <f>IF(12*INT(ROWS(T$3:T246)/12)&lt;&gt;INT(ROWS(T$3:T246)), INT(ROWS(T$3:T246)/12)+1,INT(ROWS(T$3:T246)/12))</f>
        <v>21</v>
      </c>
      <c r="U246">
        <f>IF(MOD(ROWS(T$3:T246),12)&lt;&gt;0, MOD(ROWS(T$3:T246),12),12)</f>
        <v>4</v>
      </c>
      <c r="V246" cm="1">
        <f t="array" ref="V246">INDEX($G$3:$R$25,T246,U246)</f>
        <v>1272.8000000000002</v>
      </c>
    </row>
    <row r="247" spans="1:22">
      <c r="A247" s="39" t="s">
        <v>303</v>
      </c>
      <c r="B247" s="67" t="s">
        <v>56</v>
      </c>
      <c r="C247" s="67">
        <v>1444.5</v>
      </c>
      <c r="T247" s="74">
        <f>IF(12*INT(ROWS(T$3:T247)/12)&lt;&gt;INT(ROWS(T$3:T247)), INT(ROWS(T$3:T247)/12)+1,INT(ROWS(T$3:T247)/12))</f>
        <v>21</v>
      </c>
      <c r="U247">
        <f>IF(MOD(ROWS(T$3:T247),12)&lt;&gt;0, MOD(ROWS(T$3:T247),12),12)</f>
        <v>5</v>
      </c>
      <c r="V247" cm="1">
        <f t="array" ref="V247">INDEX($G$3:$R$25,T247,U247)</f>
        <v>1444.5</v>
      </c>
    </row>
    <row r="248" spans="1:22">
      <c r="A248" s="39" t="s">
        <v>303</v>
      </c>
      <c r="B248" s="67" t="s">
        <v>55</v>
      </c>
      <c r="C248" s="67">
        <v>1389.7</v>
      </c>
      <c r="T248" s="74">
        <f>IF(12*INT(ROWS(T$3:T248)/12)&lt;&gt;INT(ROWS(T$3:T248)), INT(ROWS(T$3:T248)/12)+1,INT(ROWS(T$3:T248)/12))</f>
        <v>21</v>
      </c>
      <c r="U248">
        <f>IF(MOD(ROWS(T$3:T248),12)&lt;&gt;0, MOD(ROWS(T$3:T248),12),12)</f>
        <v>6</v>
      </c>
      <c r="V248" cm="1">
        <f t="array" ref="V248">INDEX($G$3:$R$25,T248,U248)</f>
        <v>1389.7</v>
      </c>
    </row>
    <row r="249" spans="1:22">
      <c r="A249" s="39" t="s">
        <v>303</v>
      </c>
      <c r="B249" s="67" t="s">
        <v>54</v>
      </c>
      <c r="C249" s="67">
        <v>1517.1</v>
      </c>
      <c r="T249" s="74">
        <f>IF(12*INT(ROWS(T$3:T249)/12)&lt;&gt;INT(ROWS(T$3:T249)), INT(ROWS(T$3:T249)/12)+1,INT(ROWS(T$3:T249)/12))</f>
        <v>21</v>
      </c>
      <c r="U249">
        <f>IF(MOD(ROWS(T$3:T249),12)&lt;&gt;0, MOD(ROWS(T$3:T249),12),12)</f>
        <v>7</v>
      </c>
      <c r="V249" cm="1">
        <f t="array" ref="V249">INDEX($G$3:$R$25,T249,U249)</f>
        <v>1517.1</v>
      </c>
    </row>
    <row r="250" spans="1:22">
      <c r="A250" s="39" t="s">
        <v>303</v>
      </c>
      <c r="B250" s="67" t="s">
        <v>53</v>
      </c>
      <c r="C250" s="67">
        <v>1540.3000000000002</v>
      </c>
      <c r="T250" s="74">
        <f>IF(12*INT(ROWS(T$3:T250)/12)&lt;&gt;INT(ROWS(T$3:T250)), INT(ROWS(T$3:T250)/12)+1,INT(ROWS(T$3:T250)/12))</f>
        <v>21</v>
      </c>
      <c r="U250">
        <f>IF(MOD(ROWS(T$3:T250),12)&lt;&gt;0, MOD(ROWS(T$3:T250),12),12)</f>
        <v>8</v>
      </c>
      <c r="V250" cm="1">
        <f t="array" ref="V250">INDEX($G$3:$R$25,T250,U250)</f>
        <v>1540.3000000000002</v>
      </c>
    </row>
    <row r="251" spans="1:22">
      <c r="A251" s="39" t="s">
        <v>303</v>
      </c>
      <c r="B251" s="67" t="s">
        <v>52</v>
      </c>
      <c r="C251" s="67">
        <v>1465.4</v>
      </c>
      <c r="T251" s="74">
        <f>IF(12*INT(ROWS(T$3:T251)/12)&lt;&gt;INT(ROWS(T$3:T251)), INT(ROWS(T$3:T251)/12)+1,INT(ROWS(T$3:T251)/12))</f>
        <v>21</v>
      </c>
      <c r="U251">
        <f>IF(MOD(ROWS(T$3:T251),12)&lt;&gt;0, MOD(ROWS(T$3:T251),12),12)</f>
        <v>9</v>
      </c>
      <c r="V251" cm="1">
        <f t="array" ref="V251">INDEX($G$3:$R$25,T251,U251)</f>
        <v>1465.4</v>
      </c>
    </row>
    <row r="252" spans="1:22">
      <c r="A252" s="39" t="s">
        <v>303</v>
      </c>
      <c r="B252" s="67" t="s">
        <v>51</v>
      </c>
      <c r="C252" s="67">
        <v>1418.1</v>
      </c>
      <c r="T252" s="74">
        <f>IF(12*INT(ROWS(T$3:T252)/12)&lt;&gt;INT(ROWS(T$3:T252)), INT(ROWS(T$3:T252)/12)+1,INT(ROWS(T$3:T252)/12))</f>
        <v>21</v>
      </c>
      <c r="U252">
        <f>IF(MOD(ROWS(T$3:T252),12)&lt;&gt;0, MOD(ROWS(T$3:T252),12),12)</f>
        <v>10</v>
      </c>
      <c r="V252" cm="1">
        <f t="array" ref="V252">INDEX($G$3:$R$25,T252,U252)</f>
        <v>1418.1</v>
      </c>
    </row>
    <row r="253" spans="1:22">
      <c r="A253" s="39" t="s">
        <v>303</v>
      </c>
      <c r="B253" s="67" t="s">
        <v>50</v>
      </c>
      <c r="C253" s="67">
        <v>1536.9</v>
      </c>
      <c r="T253" s="74">
        <f>IF(12*INT(ROWS(T$3:T253)/12)&lt;&gt;INT(ROWS(T$3:T253)), INT(ROWS(T$3:T253)/12)+1,INT(ROWS(T$3:T253)/12))</f>
        <v>21</v>
      </c>
      <c r="U253">
        <f>IF(MOD(ROWS(T$3:T253),12)&lt;&gt;0, MOD(ROWS(T$3:T253),12),12)</f>
        <v>11</v>
      </c>
      <c r="V253" cm="1">
        <f t="array" ref="V253">INDEX($G$3:$R$25,T253,U253)</f>
        <v>1536.9</v>
      </c>
    </row>
    <row r="254" spans="1:22">
      <c r="A254" s="39" t="s">
        <v>303</v>
      </c>
      <c r="B254" s="67" t="s">
        <v>49</v>
      </c>
      <c r="C254" s="67">
        <v>1476</v>
      </c>
      <c r="T254" s="74">
        <f>IF(12*INT(ROWS(T$3:T254)/12)&lt;&gt;INT(ROWS(T$3:T254)), INT(ROWS(T$3:T254)/12)+1,INT(ROWS(T$3:T254)/12))</f>
        <v>21</v>
      </c>
      <c r="U254">
        <f>IF(MOD(ROWS(T$3:T254),12)&lt;&gt;0, MOD(ROWS(T$3:T254),12),12)</f>
        <v>12</v>
      </c>
      <c r="V254" cm="1">
        <f t="array" ref="V254">INDEX($G$3:$R$25,T254,U254)</f>
        <v>1476</v>
      </c>
    </row>
    <row r="255" spans="1:22">
      <c r="A255" s="39" t="s">
        <v>302</v>
      </c>
      <c r="B255" s="67" t="s">
        <v>48</v>
      </c>
      <c r="C255" s="67">
        <v>1466.6</v>
      </c>
      <c r="T255" s="74">
        <f>IF(12*INT(ROWS(T$3:T255)/12)&lt;&gt;INT(ROWS(T$3:T255)), INT(ROWS(T$3:T255)/12)+1,INT(ROWS(T$3:T255)/12))</f>
        <v>22</v>
      </c>
      <c r="U255">
        <f>IF(MOD(ROWS(T$3:T255),12)&lt;&gt;0, MOD(ROWS(T$3:T255),12),12)</f>
        <v>1</v>
      </c>
      <c r="V255" cm="1">
        <f t="array" ref="V255">INDEX($G$3:$R$25,T255,U255)</f>
        <v>1466.6</v>
      </c>
    </row>
    <row r="256" spans="1:22">
      <c r="A256" s="39" t="s">
        <v>302</v>
      </c>
      <c r="B256" s="67" t="s">
        <v>47</v>
      </c>
      <c r="C256" s="67">
        <v>1386.8000000000002</v>
      </c>
      <c r="T256" s="74">
        <f>IF(12*INT(ROWS(T$3:T256)/12)&lt;&gt;INT(ROWS(T$3:T256)), INT(ROWS(T$3:T256)/12)+1,INT(ROWS(T$3:T256)/12))</f>
        <v>22</v>
      </c>
      <c r="U256">
        <f>IF(MOD(ROWS(T$3:T256),12)&lt;&gt;0, MOD(ROWS(T$3:T256),12),12)</f>
        <v>2</v>
      </c>
      <c r="V256" cm="1">
        <f t="array" ref="V256">INDEX($G$3:$R$25,T256,U256)</f>
        <v>1386.8000000000002</v>
      </c>
    </row>
    <row r="257" spans="1:22">
      <c r="A257" s="39" t="s">
        <v>302</v>
      </c>
      <c r="B257" s="67" t="s">
        <v>46</v>
      </c>
      <c r="C257" s="67">
        <v>1153.0999999999999</v>
      </c>
      <c r="T257" s="74">
        <f>IF(12*INT(ROWS(T$3:T257)/12)&lt;&gt;INT(ROWS(T$3:T257)), INT(ROWS(T$3:T257)/12)+1,INT(ROWS(T$3:T257)/12))</f>
        <v>22</v>
      </c>
      <c r="U257">
        <f>IF(MOD(ROWS(T$3:T257),12)&lt;&gt;0, MOD(ROWS(T$3:T257),12),12)</f>
        <v>3</v>
      </c>
      <c r="V257" cm="1">
        <f t="array" ref="V257">INDEX($G$3:$R$25,T257,U257)</f>
        <v>1153.0999999999999</v>
      </c>
    </row>
    <row r="258" spans="1:22">
      <c r="A258" s="39" t="s">
        <v>302</v>
      </c>
      <c r="B258" s="67" t="s">
        <v>45</v>
      </c>
      <c r="C258" s="67">
        <v>1324</v>
      </c>
      <c r="T258" s="74">
        <f>IF(12*INT(ROWS(T$3:T258)/12)&lt;&gt;INT(ROWS(T$3:T258)), INT(ROWS(T$3:T258)/12)+1,INT(ROWS(T$3:T258)/12))</f>
        <v>22</v>
      </c>
      <c r="U258">
        <f>IF(MOD(ROWS(T$3:T258),12)&lt;&gt;0, MOD(ROWS(T$3:T258),12),12)</f>
        <v>4</v>
      </c>
      <c r="V258" cm="1">
        <f t="array" ref="V258">INDEX($G$3:$R$25,T258,U258)</f>
        <v>1324</v>
      </c>
    </row>
    <row r="259" spans="1:22">
      <c r="A259" s="39" t="s">
        <v>302</v>
      </c>
      <c r="B259" s="67" t="s">
        <v>44</v>
      </c>
      <c r="C259" s="67">
        <v>1456.4</v>
      </c>
      <c r="T259" s="74">
        <f>IF(12*INT(ROWS(T$3:T259)/12)&lt;&gt;INT(ROWS(T$3:T259)), INT(ROWS(T$3:T259)/12)+1,INT(ROWS(T$3:T259)/12))</f>
        <v>22</v>
      </c>
      <c r="U259">
        <f>IF(MOD(ROWS(T$3:T259),12)&lt;&gt;0, MOD(ROWS(T$3:T259),12),12)</f>
        <v>5</v>
      </c>
      <c r="V259" cm="1">
        <f t="array" ref="V259">INDEX($G$3:$R$25,T259,U259)</f>
        <v>1456.4</v>
      </c>
    </row>
    <row r="260" spans="1:22">
      <c r="A260" s="39" t="s">
        <v>302</v>
      </c>
      <c r="B260" s="67" t="s">
        <v>43</v>
      </c>
      <c r="C260" s="67">
        <v>1475.4</v>
      </c>
      <c r="T260" s="74">
        <f>IF(12*INT(ROWS(T$3:T260)/12)&lt;&gt;INT(ROWS(T$3:T260)), INT(ROWS(T$3:T260)/12)+1,INT(ROWS(T$3:T260)/12))</f>
        <v>22</v>
      </c>
      <c r="U260">
        <f>IF(MOD(ROWS(T$3:T260),12)&lt;&gt;0, MOD(ROWS(T$3:T260),12),12)</f>
        <v>6</v>
      </c>
      <c r="V260" cm="1">
        <f t="array" ref="V260">INDEX($G$3:$R$25,T260,U260)</f>
        <v>1475.4</v>
      </c>
    </row>
    <row r="261" spans="1:22">
      <c r="A261" s="39" t="s">
        <v>302</v>
      </c>
      <c r="B261" s="67" t="s">
        <v>42</v>
      </c>
      <c r="C261" s="67">
        <v>1522</v>
      </c>
      <c r="T261" s="74">
        <f>IF(12*INT(ROWS(T$3:T261)/12)&lt;&gt;INT(ROWS(T$3:T261)), INT(ROWS(T$3:T261)/12)+1,INT(ROWS(T$3:T261)/12))</f>
        <v>22</v>
      </c>
      <c r="U261">
        <f>IF(MOD(ROWS(T$3:T261),12)&lt;&gt;0, MOD(ROWS(T$3:T261),12),12)</f>
        <v>7</v>
      </c>
      <c r="V261" cm="1">
        <f t="array" ref="V261">INDEX($G$3:$R$25,T261,U261)</f>
        <v>1522</v>
      </c>
    </row>
    <row r="262" spans="1:22">
      <c r="A262" s="39" t="s">
        <v>302</v>
      </c>
      <c r="B262" s="67" t="s">
        <v>41</v>
      </c>
      <c r="C262" s="67">
        <v>1506.2</v>
      </c>
      <c r="T262" s="74">
        <f>IF(12*INT(ROWS(T$3:T262)/12)&lt;&gt;INT(ROWS(T$3:T262)), INT(ROWS(T$3:T262)/12)+1,INT(ROWS(T$3:T262)/12))</f>
        <v>22</v>
      </c>
      <c r="U262">
        <f>IF(MOD(ROWS(T$3:T262),12)&lt;&gt;0, MOD(ROWS(T$3:T262),12),12)</f>
        <v>8</v>
      </c>
      <c r="V262" cm="1">
        <f t="array" ref="V262">INDEX($G$3:$R$25,T262,U262)</f>
        <v>1506.2</v>
      </c>
    </row>
    <row r="263" spans="1:22">
      <c r="A263" s="39" t="s">
        <v>302</v>
      </c>
      <c r="B263" s="67" t="s">
        <v>40</v>
      </c>
      <c r="C263" s="67">
        <v>1502.5</v>
      </c>
      <c r="T263" s="74">
        <f>IF(12*INT(ROWS(T$3:T263)/12)&lt;&gt;INT(ROWS(T$3:T263)), INT(ROWS(T$3:T263)/12)+1,INT(ROWS(T$3:T263)/12))</f>
        <v>22</v>
      </c>
      <c r="U263">
        <f>IF(MOD(ROWS(T$3:T263),12)&lt;&gt;0, MOD(ROWS(T$3:T263),12),12)</f>
        <v>9</v>
      </c>
      <c r="V263" cm="1">
        <f t="array" ref="V263">INDEX($G$3:$R$25,T263,U263)</f>
        <v>1502.5</v>
      </c>
    </row>
    <row r="264" spans="1:22">
      <c r="A264" s="39" t="s">
        <v>302</v>
      </c>
      <c r="B264" s="67" t="s">
        <v>39</v>
      </c>
      <c r="C264" s="67">
        <v>1657.9</v>
      </c>
      <c r="T264" s="74">
        <f>IF(12*INT(ROWS(T$3:T264)/12)&lt;&gt;INT(ROWS(T$3:T264)), INT(ROWS(T$3:T264)/12)+1,INT(ROWS(T$3:T264)/12))</f>
        <v>22</v>
      </c>
      <c r="U264">
        <f>IF(MOD(ROWS(T$3:T264),12)&lt;&gt;0, MOD(ROWS(T$3:T264),12),12)</f>
        <v>10</v>
      </c>
      <c r="V264" cm="1">
        <f t="array" ref="V264">INDEX($G$3:$R$25,T264,U264)</f>
        <v>1657.9</v>
      </c>
    </row>
    <row r="265" spans="1:22">
      <c r="A265" s="39" t="s">
        <v>302</v>
      </c>
      <c r="B265" s="67" t="s">
        <v>38</v>
      </c>
      <c r="C265" s="67">
        <v>1454.1999999999998</v>
      </c>
      <c r="T265" s="74">
        <f>IF(12*INT(ROWS(T$3:T265)/12)&lt;&gt;INT(ROWS(T$3:T265)), INT(ROWS(T$3:T265)/12)+1,INT(ROWS(T$3:T265)/12))</f>
        <v>22</v>
      </c>
      <c r="U265">
        <f>IF(MOD(ROWS(T$3:T265),12)&lt;&gt;0, MOD(ROWS(T$3:T265),12),12)</f>
        <v>11</v>
      </c>
      <c r="V265" cm="1">
        <f t="array" ref="V265">INDEX($G$3:$R$25,T265,U265)</f>
        <v>1454.1999999999998</v>
      </c>
    </row>
    <row r="266" spans="1:22">
      <c r="A266" s="39" t="s">
        <v>302</v>
      </c>
      <c r="B266" s="67" t="s">
        <v>37</v>
      </c>
      <c r="C266" s="67">
        <v>1644.8</v>
      </c>
      <c r="T266" s="74">
        <f>IF(12*INT(ROWS(T$3:T266)/12)&lt;&gt;INT(ROWS(T$3:T266)), INT(ROWS(T$3:T266)/12)+1,INT(ROWS(T$3:T266)/12))</f>
        <v>22</v>
      </c>
      <c r="U266">
        <f>IF(MOD(ROWS(T$3:T266),12)&lt;&gt;0, MOD(ROWS(T$3:T266),12),12)</f>
        <v>12</v>
      </c>
      <c r="V266" cm="1">
        <f t="array" ref="V266">INDEX($G$3:$R$25,T266,U266)</f>
        <v>1644.8</v>
      </c>
    </row>
    <row r="267" spans="1:22">
      <c r="A267" s="39" t="s">
        <v>301</v>
      </c>
      <c r="B267" s="67" t="s">
        <v>36</v>
      </c>
      <c r="C267" s="67">
        <v>1466</v>
      </c>
      <c r="T267" s="74">
        <f>IF(12*INT(ROWS(T$3:T267)/12)&lt;&gt;INT(ROWS(T$3:T267)), INT(ROWS(T$3:T267)/12)+1,INT(ROWS(T$3:T267)/12))</f>
        <v>23</v>
      </c>
      <c r="U267">
        <f>IF(MOD(ROWS(T$3:T267),12)&lt;&gt;0, MOD(ROWS(T$3:T267),12),12)</f>
        <v>1</v>
      </c>
      <c r="V267" cm="1">
        <f t="array" ref="V267">INDEX($G$3:$R$25,T267,U267)</f>
        <v>1466</v>
      </c>
    </row>
    <row r="268" spans="1:22">
      <c r="A268" s="39" t="s">
        <v>301</v>
      </c>
      <c r="B268" s="67" t="s">
        <v>35</v>
      </c>
      <c r="C268" s="67">
        <v>1321.8000000000002</v>
      </c>
      <c r="T268" s="74">
        <f>IF(12*INT(ROWS(T$3:T268)/12)&lt;&gt;INT(ROWS(T$3:T268)), INT(ROWS(T$3:T268)/12)+1,INT(ROWS(T$3:T268)/12))</f>
        <v>23</v>
      </c>
      <c r="U268">
        <f>IF(MOD(ROWS(T$3:T268),12)&lt;&gt;0, MOD(ROWS(T$3:T268),12),12)</f>
        <v>2</v>
      </c>
      <c r="V268" cm="1">
        <f t="array" ref="V268">INDEX($G$3:$R$25,T268,U268)</f>
        <v>1321.8000000000002</v>
      </c>
    </row>
    <row r="269" spans="1:22">
      <c r="A269" s="39" t="s">
        <v>301</v>
      </c>
      <c r="B269" s="67" t="s">
        <v>34</v>
      </c>
      <c r="C269" s="67">
        <v>1130.5999999999999</v>
      </c>
      <c r="T269" s="74">
        <f>IF(12*INT(ROWS(T$3:T269)/12)&lt;&gt;INT(ROWS(T$3:T269)), INT(ROWS(T$3:T269)/12)+1,INT(ROWS(T$3:T269)/12))</f>
        <v>23</v>
      </c>
      <c r="U269">
        <f>IF(MOD(ROWS(T$3:T269),12)&lt;&gt;0, MOD(ROWS(T$3:T269),12),12)</f>
        <v>3</v>
      </c>
      <c r="V269" cm="1">
        <f t="array" ref="V269">INDEX($G$3:$R$25,T269,U269)</f>
        <v>1130.5999999999999</v>
      </c>
    </row>
    <row r="270" spans="1:22">
      <c r="A270" s="39" t="s">
        <v>301</v>
      </c>
      <c r="B270" s="67" t="s">
        <v>33</v>
      </c>
      <c r="C270" s="67">
        <v>1333.6</v>
      </c>
      <c r="T270" s="74">
        <f>IF(12*INT(ROWS(T$3:T270)/12)&lt;&gt;INT(ROWS(T$3:T270)), INT(ROWS(T$3:T270)/12)+1,INT(ROWS(T$3:T270)/12))</f>
        <v>23</v>
      </c>
      <c r="U270">
        <f>IF(MOD(ROWS(T$3:T270),12)&lt;&gt;0, MOD(ROWS(T$3:T270),12),12)</f>
        <v>4</v>
      </c>
      <c r="V270" cm="1">
        <f t="array" ref="V270">INDEX($G$3:$R$25,T270,U270)</f>
        <v>1333.6</v>
      </c>
    </row>
    <row r="271" spans="1:22">
      <c r="A271" s="39" t="s">
        <v>301</v>
      </c>
      <c r="B271" s="67" t="s">
        <v>32</v>
      </c>
      <c r="C271" s="67">
        <v>1342.6</v>
      </c>
      <c r="T271" s="74">
        <f>IF(12*INT(ROWS(T$3:T271)/12)&lt;&gt;INT(ROWS(T$3:T271)), INT(ROWS(T$3:T271)/12)+1,INT(ROWS(T$3:T271)/12))</f>
        <v>23</v>
      </c>
      <c r="U271">
        <f>IF(MOD(ROWS(T$3:T271),12)&lt;&gt;0, MOD(ROWS(T$3:T271),12),12)</f>
        <v>5</v>
      </c>
      <c r="V271" cm="1">
        <f t="array" ref="V271">INDEX($G$3:$R$25,T271,U271)</f>
        <v>1342.6</v>
      </c>
    </row>
    <row r="272" spans="1:22">
      <c r="A272" s="39" t="s">
        <v>301</v>
      </c>
      <c r="B272" s="67" t="s">
        <v>31</v>
      </c>
      <c r="C272" s="67">
        <v>1400.3000000000002</v>
      </c>
      <c r="T272" s="74">
        <f>IF(12*INT(ROWS(T$3:T272)/12)&lt;&gt;INT(ROWS(T$3:T272)), INT(ROWS(T$3:T272)/12)+1,INT(ROWS(T$3:T272)/12))</f>
        <v>23</v>
      </c>
      <c r="U272">
        <f>IF(MOD(ROWS(T$3:T272),12)&lt;&gt;0, MOD(ROWS(T$3:T272),12),12)</f>
        <v>6</v>
      </c>
      <c r="V272" cm="1">
        <f t="array" ref="V272">INDEX($G$3:$R$25,T272,U272)</f>
        <v>1400.3000000000002</v>
      </c>
    </row>
    <row r="273" spans="1:22">
      <c r="A273" s="39" t="s">
        <v>301</v>
      </c>
      <c r="B273" s="67" t="s">
        <v>30</v>
      </c>
      <c r="C273" s="67">
        <v>1455.5</v>
      </c>
      <c r="T273" s="74">
        <f>IF(12*INT(ROWS(T$3:T273)/12)&lt;&gt;INT(ROWS(T$3:T273)), INT(ROWS(T$3:T273)/12)+1,INT(ROWS(T$3:T273)/12))</f>
        <v>23</v>
      </c>
      <c r="U273">
        <f>IF(MOD(ROWS(T$3:T273),12)&lt;&gt;0, MOD(ROWS(T$3:T273),12),12)</f>
        <v>7</v>
      </c>
      <c r="V273" cm="1">
        <f t="array" ref="V273">INDEX($G$3:$R$25,T273,U273)</f>
        <v>1455.5</v>
      </c>
    </row>
    <row r="274" spans="1:22">
      <c r="A274" s="39" t="s">
        <v>301</v>
      </c>
      <c r="B274" s="67" t="s">
        <v>29</v>
      </c>
      <c r="C274" s="67">
        <v>1490.7</v>
      </c>
      <c r="T274" s="74">
        <f>IF(12*INT(ROWS(T$3:T274)/12)&lt;&gt;INT(ROWS(T$3:T274)), INT(ROWS(T$3:T274)/12)+1,INT(ROWS(T$3:T274)/12))</f>
        <v>23</v>
      </c>
      <c r="U274">
        <f>IF(MOD(ROWS(T$3:T274),12)&lt;&gt;0, MOD(ROWS(T$3:T274),12),12)</f>
        <v>8</v>
      </c>
      <c r="V274" cm="1">
        <f t="array" ref="V274">INDEX($G$3:$R$25,T274,U274)</f>
        <v>1490.7</v>
      </c>
    </row>
    <row r="275" spans="1:22">
      <c r="A275" s="39" t="s">
        <v>301</v>
      </c>
      <c r="B275" s="67" t="s">
        <v>28</v>
      </c>
      <c r="C275" s="67">
        <v>1508.1999999999998</v>
      </c>
      <c r="T275" s="74">
        <f>IF(12*INT(ROWS(T$3:T275)/12)&lt;&gt;INT(ROWS(T$3:T275)), INT(ROWS(T$3:T275)/12)+1,INT(ROWS(T$3:T275)/12))</f>
        <v>23</v>
      </c>
      <c r="U275">
        <f>IF(MOD(ROWS(T$3:T275),12)&lt;&gt;0, MOD(ROWS(T$3:T275),12),12)</f>
        <v>9</v>
      </c>
      <c r="V275" cm="1">
        <f t="array" ref="V275">INDEX($G$3:$R$25,T275,U275)</f>
        <v>1508.1999999999998</v>
      </c>
    </row>
    <row r="276" spans="1:22">
      <c r="A276" s="39" t="s">
        <v>301</v>
      </c>
      <c r="B276" s="67" t="s">
        <v>27</v>
      </c>
      <c r="C276" s="67">
        <v>1640.9</v>
      </c>
      <c r="T276" s="74">
        <f>IF(12*INT(ROWS(T$3:T276)/12)&lt;&gt;INT(ROWS(T$3:T276)), INT(ROWS(T$3:T276)/12)+1,INT(ROWS(T$3:T276)/12))</f>
        <v>23</v>
      </c>
      <c r="U276">
        <f>IF(MOD(ROWS(T$3:T276),12)&lt;&gt;0, MOD(ROWS(T$3:T276),12),12)</f>
        <v>10</v>
      </c>
      <c r="V276" cm="1">
        <f t="array" ref="V276">INDEX($G$3:$R$25,T276,U276)</f>
        <v>1640.9</v>
      </c>
    </row>
    <row r="277" spans="1:22">
      <c r="A277" s="39" t="s">
        <v>301</v>
      </c>
      <c r="B277" s="67" t="s">
        <v>26</v>
      </c>
      <c r="C277" s="67">
        <v>1432.3</v>
      </c>
      <c r="T277" s="74">
        <f>IF(12*INT(ROWS(T$3:T277)/12)&lt;&gt;INT(ROWS(T$3:T277)), INT(ROWS(T$3:T277)/12)+1,INT(ROWS(T$3:T277)/12))</f>
        <v>23</v>
      </c>
      <c r="U277">
        <f>IF(MOD(ROWS(T$3:T277),12)&lt;&gt;0, MOD(ROWS(T$3:T277),12),12)</f>
        <v>11</v>
      </c>
      <c r="V277" cm="1">
        <f t="array" ref="V277">INDEX($G$3:$R$25,T277,U277)</f>
        <v>1432.3</v>
      </c>
    </row>
    <row r="278" spans="1:22">
      <c r="A278" s="39" t="s">
        <v>301</v>
      </c>
      <c r="B278" s="67" t="s">
        <v>25</v>
      </c>
      <c r="C278" s="67">
        <v>1568.4</v>
      </c>
      <c r="T278" s="74">
        <f>IF(12*INT(ROWS(T$3:T278)/12)&lt;&gt;INT(ROWS(T$3:T278)), INT(ROWS(T$3:T278)/12)+1,INT(ROWS(T$3:T278)/12))</f>
        <v>23</v>
      </c>
      <c r="U278">
        <f>IF(MOD(ROWS(T$3:T278),12)&lt;&gt;0, MOD(ROWS(T$3:T278),12),12)</f>
        <v>12</v>
      </c>
      <c r="V278" cm="1">
        <f t="array" ref="V278">INDEX($G$3:$R$25,T278,U278)</f>
        <v>1568.4</v>
      </c>
    </row>
    <row r="279" spans="1:22">
      <c r="A279" s="39" t="str">
        <f t="shared" ref="A279:A283" si="2">LEFT(B279,4)</f>
        <v/>
      </c>
    </row>
    <row r="280" spans="1:22">
      <c r="A280" s="39" t="str">
        <f t="shared" si="2"/>
        <v/>
      </c>
    </row>
    <row r="281" spans="1:22">
      <c r="A281" s="39" t="str">
        <f t="shared" si="2"/>
        <v/>
      </c>
    </row>
    <row r="282" spans="1:22">
      <c r="A282" s="39" t="str">
        <f t="shared" si="2"/>
        <v/>
      </c>
    </row>
    <row r="283" spans="1:22">
      <c r="A283" s="39" t="str">
        <f t="shared" si="2"/>
        <v/>
      </c>
    </row>
  </sheetData>
  <phoneticPr fontId="9" type="noConversion"/>
  <hyperlinks>
    <hyperlink ref="F31" r:id="rId1" xr:uid="{8C459988-2815-4784-B938-F7FA04779FC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AFEA-1FBD-4147-AF91-4FBABD3957AA}">
  <sheetPr>
    <tabColor rgb="FF00B050"/>
  </sheetPr>
  <dimension ref="A1:H282"/>
  <sheetViews>
    <sheetView workbookViewId="0">
      <selection activeCell="K11" sqref="K11"/>
    </sheetView>
  </sheetViews>
  <sheetFormatPr defaultRowHeight="15"/>
  <cols>
    <col min="1" max="1" width="9.140625" style="39"/>
    <col min="2" max="2" width="8.7109375" style="39" bestFit="1" customWidth="1"/>
    <col min="3" max="3" width="7.140625" style="39" bestFit="1" customWidth="1"/>
    <col min="4" max="4" width="3.7109375" style="39" customWidth="1"/>
    <col min="5" max="5" width="9.140625" style="39"/>
    <col min="6" max="6" width="9.140625" style="67"/>
    <col min="7" max="8" width="9.140625" style="39"/>
  </cols>
  <sheetData>
    <row r="1" spans="1:8" s="11" customFormat="1" ht="12.75" customHeight="1">
      <c r="A1" s="34" t="s">
        <v>1</v>
      </c>
      <c r="B1" s="66" t="s">
        <v>314</v>
      </c>
      <c r="C1" s="74" t="s">
        <v>24</v>
      </c>
      <c r="D1" s="74"/>
      <c r="E1" s="34" t="str">
        <f>A1</f>
        <v>Year</v>
      </c>
      <c r="F1" s="34" t="str">
        <f t="shared" ref="F1:G1" si="0">B1</f>
        <v>Y-M</v>
      </c>
      <c r="G1" s="34" t="str">
        <f t="shared" si="0"/>
        <v>TEUs</v>
      </c>
      <c r="H1" s="34"/>
    </row>
    <row r="2" spans="1:8" ht="12.75" customHeight="1">
      <c r="A2" s="39" t="str">
        <f>LEFT(B2,4)</f>
        <v>2019</v>
      </c>
      <c r="B2" s="68" t="s">
        <v>25</v>
      </c>
      <c r="C2" s="69">
        <v>1568.4</v>
      </c>
      <c r="D2" s="69"/>
      <c r="E2" s="39" t="str">
        <f>LEFT(F2,4)</f>
        <v>1997</v>
      </c>
      <c r="F2" s="67" t="str" cm="1">
        <f t="array" ref="F2">INDEX(B$2:B$277,COUNTA(B$2:B$277)+1-ROWS(B$2:B2))</f>
        <v>1997--1</v>
      </c>
      <c r="G2" s="67" cm="1">
        <f t="array" ref="G2">INDEX(C$2:C$277,COUNT(C$2:C$277)+1-ROWS(C$2:C2))</f>
        <v>479.9</v>
      </c>
    </row>
    <row r="3" spans="1:8" ht="12.75" customHeight="1">
      <c r="A3" s="39" t="str">
        <f t="shared" ref="A3:A66" si="1">LEFT(B3,4)</f>
        <v>2019</v>
      </c>
      <c r="B3" s="68" t="s">
        <v>26</v>
      </c>
      <c r="C3" s="69">
        <v>1432.3</v>
      </c>
      <c r="D3" s="69"/>
      <c r="E3" s="39" t="str">
        <f t="shared" ref="E3:E66" si="2">LEFT(F3,4)</f>
        <v>1997</v>
      </c>
      <c r="F3" s="67" t="str" cm="1">
        <f t="array" ref="F3">INDEX(B$2:B$277,COUNTA(B$2:B$277)+1-ROWS(B$2:B3))</f>
        <v>1997--2</v>
      </c>
      <c r="G3" s="67" cm="1">
        <f t="array" ref="G3">INDEX(C$2:C$277,COUNT(C$2:C$277)+1-ROWS(C$2:C3))</f>
        <v>467.70000000000005</v>
      </c>
    </row>
    <row r="4" spans="1:8" ht="12.75" customHeight="1">
      <c r="A4" s="39" t="str">
        <f t="shared" si="1"/>
        <v>2019</v>
      </c>
      <c r="B4" s="68" t="s">
        <v>27</v>
      </c>
      <c r="C4" s="69">
        <v>1640.9</v>
      </c>
      <c r="D4" s="69"/>
      <c r="E4" s="39" t="str">
        <f t="shared" si="2"/>
        <v>1997</v>
      </c>
      <c r="F4" s="67" t="str" cm="1">
        <f t="array" ref="F4">INDEX(B$2:B$277,COUNTA(B$2:B$277)+1-ROWS(B$2:B4))</f>
        <v>1997--3</v>
      </c>
      <c r="G4" s="67" cm="1">
        <f t="array" ref="G4">INDEX(C$2:C$277,COUNT(C$2:C$277)+1-ROWS(C$2:C4))</f>
        <v>504.09999999999997</v>
      </c>
    </row>
    <row r="5" spans="1:8" ht="12.75" customHeight="1">
      <c r="A5" s="39" t="str">
        <f t="shared" si="1"/>
        <v>2019</v>
      </c>
      <c r="B5" s="68" t="s">
        <v>28</v>
      </c>
      <c r="C5" s="69">
        <v>1508.1999999999998</v>
      </c>
      <c r="D5" s="69"/>
      <c r="E5" s="39" t="str">
        <f t="shared" si="2"/>
        <v>1997</v>
      </c>
      <c r="F5" s="67" t="str" cm="1">
        <f t="array" ref="F5">INDEX(B$2:B$277,COUNTA(B$2:B$277)+1-ROWS(B$2:B5))</f>
        <v>1997--4</v>
      </c>
      <c r="G5" s="67" cm="1">
        <f t="array" ref="G5">INDEX(C$2:C$277,COUNT(C$2:C$277)+1-ROWS(C$2:C5))</f>
        <v>518.40000000000009</v>
      </c>
    </row>
    <row r="6" spans="1:8" ht="12.75" customHeight="1">
      <c r="A6" s="39" t="str">
        <f t="shared" si="1"/>
        <v>2019</v>
      </c>
      <c r="B6" s="68" t="s">
        <v>29</v>
      </c>
      <c r="C6" s="69">
        <v>1490.7</v>
      </c>
      <c r="D6" s="69"/>
      <c r="E6" s="39" t="str">
        <f t="shared" si="2"/>
        <v>1997</v>
      </c>
      <c r="F6" s="67" t="str" cm="1">
        <f t="array" ref="F6">INDEX(B$2:B$277,COUNTA(B$2:B$277)+1-ROWS(B$2:B6))</f>
        <v>1997--5</v>
      </c>
      <c r="G6" s="67" cm="1">
        <f t="array" ref="G6">INDEX(C$2:C$277,COUNT(C$2:C$277)+1-ROWS(C$2:C6))</f>
        <v>529.20000000000005</v>
      </c>
    </row>
    <row r="7" spans="1:8" ht="12.75" customHeight="1">
      <c r="A7" s="39" t="str">
        <f t="shared" si="1"/>
        <v>2019</v>
      </c>
      <c r="B7" s="68" t="s">
        <v>30</v>
      </c>
      <c r="C7" s="69">
        <v>1455.5</v>
      </c>
      <c r="D7" s="69"/>
      <c r="E7" s="39" t="str">
        <f t="shared" si="2"/>
        <v>1997</v>
      </c>
      <c r="F7" s="67" t="str" cm="1">
        <f t="array" ref="F7">INDEX(B$2:B$277,COUNTA(B$2:B$277)+1-ROWS(B$2:B7))</f>
        <v>1997--6</v>
      </c>
      <c r="G7" s="67" cm="1">
        <f t="array" ref="G7">INDEX(C$2:C$277,COUNT(C$2:C$277)+1-ROWS(C$2:C7))</f>
        <v>556</v>
      </c>
    </row>
    <row r="8" spans="1:8" ht="12.75" customHeight="1">
      <c r="A8" s="39" t="str">
        <f t="shared" si="1"/>
        <v>2019</v>
      </c>
      <c r="B8" s="68" t="s">
        <v>31</v>
      </c>
      <c r="C8" s="69">
        <v>1400.3000000000002</v>
      </c>
      <c r="D8" s="69"/>
      <c r="E8" s="39" t="str">
        <f t="shared" si="2"/>
        <v>1997</v>
      </c>
      <c r="F8" s="67" t="str" cm="1">
        <f t="array" ref="F8">INDEX(B$2:B$277,COUNTA(B$2:B$277)+1-ROWS(B$2:B8))</f>
        <v>1997--7</v>
      </c>
      <c r="G8" s="67" cm="1">
        <f t="array" ref="G8">INDEX(C$2:C$277,COUNT(C$2:C$277)+1-ROWS(C$2:C8))</f>
        <v>567.6</v>
      </c>
    </row>
    <row r="9" spans="1:8" ht="12.75" customHeight="1">
      <c r="A9" s="39" t="str">
        <f t="shared" si="1"/>
        <v>2019</v>
      </c>
      <c r="B9" s="68" t="s">
        <v>32</v>
      </c>
      <c r="C9" s="69">
        <v>1342.6</v>
      </c>
      <c r="D9" s="69"/>
      <c r="E9" s="39" t="str">
        <f t="shared" si="2"/>
        <v>1997</v>
      </c>
      <c r="F9" s="67" t="str" cm="1">
        <f t="array" ref="F9">INDEX(B$2:B$277,COUNTA(B$2:B$277)+1-ROWS(B$2:B9))</f>
        <v>1997--8</v>
      </c>
      <c r="G9" s="67" cm="1">
        <f t="array" ref="G9">INDEX(C$2:C$277,COUNT(C$2:C$277)+1-ROWS(C$2:C9))</f>
        <v>557.29999999999995</v>
      </c>
    </row>
    <row r="10" spans="1:8" ht="12.75" customHeight="1">
      <c r="A10" s="39" t="str">
        <f t="shared" si="1"/>
        <v>2019</v>
      </c>
      <c r="B10" s="68" t="s">
        <v>33</v>
      </c>
      <c r="C10" s="69">
        <v>1333.6</v>
      </c>
      <c r="D10" s="69"/>
      <c r="E10" s="39" t="str">
        <f t="shared" si="2"/>
        <v>1997</v>
      </c>
      <c r="F10" s="67" t="str" cm="1">
        <f t="array" ref="F10">INDEX(B$2:B$277,COUNTA(B$2:B$277)+1-ROWS(B$2:B10))</f>
        <v>1997--9</v>
      </c>
      <c r="G10" s="67" cm="1">
        <f t="array" ref="G10">INDEX(C$2:C$277,COUNT(C$2:C$277)+1-ROWS(C$2:C10))</f>
        <v>589.1</v>
      </c>
    </row>
    <row r="11" spans="1:8" ht="12.75" customHeight="1">
      <c r="A11" s="39" t="str">
        <f t="shared" si="1"/>
        <v>2019</v>
      </c>
      <c r="B11" s="68" t="s">
        <v>34</v>
      </c>
      <c r="C11" s="69">
        <v>1130.5999999999999</v>
      </c>
      <c r="D11" s="69"/>
      <c r="E11" s="39" t="str">
        <f t="shared" si="2"/>
        <v>1997</v>
      </c>
      <c r="F11" s="67" t="str" cm="1">
        <f t="array" ref="F11">INDEX(B$2:B$277,COUNTA(B$2:B$277)+1-ROWS(B$2:B11))</f>
        <v>1997-10</v>
      </c>
      <c r="G11" s="67" cm="1">
        <f t="array" ref="G11">INDEX(C$2:C$277,COUNT(C$2:C$277)+1-ROWS(C$2:C11))</f>
        <v>583.29999999999995</v>
      </c>
    </row>
    <row r="12" spans="1:8" ht="12.75" customHeight="1">
      <c r="A12" s="39" t="str">
        <f t="shared" si="1"/>
        <v>2019</v>
      </c>
      <c r="B12" s="68" t="s">
        <v>35</v>
      </c>
      <c r="C12" s="69">
        <v>1321.8000000000002</v>
      </c>
      <c r="D12" s="69"/>
      <c r="E12" s="39" t="str">
        <f t="shared" si="2"/>
        <v>1997</v>
      </c>
      <c r="F12" s="67" t="str" cm="1">
        <f t="array" ref="F12">INDEX(B$2:B$277,COUNTA(B$2:B$277)+1-ROWS(B$2:B12))</f>
        <v>1997-11</v>
      </c>
      <c r="G12" s="67" cm="1">
        <f t="array" ref="G12">INDEX(C$2:C$277,COUNT(C$2:C$277)+1-ROWS(C$2:C12))</f>
        <v>556.29999999999995</v>
      </c>
    </row>
    <row r="13" spans="1:8" ht="12.75" customHeight="1">
      <c r="A13" s="39" t="str">
        <f t="shared" si="1"/>
        <v>2019</v>
      </c>
      <c r="B13" s="68" t="s">
        <v>36</v>
      </c>
      <c r="C13" s="69">
        <v>1466</v>
      </c>
      <c r="D13" s="69"/>
      <c r="E13" s="39" t="str">
        <f t="shared" si="2"/>
        <v>1997</v>
      </c>
      <c r="F13" s="67" t="str" cm="1">
        <f t="array" ref="F13">INDEX(B$2:B$277,COUNTA(B$2:B$277)+1-ROWS(B$2:B13))</f>
        <v>1997-12</v>
      </c>
      <c r="G13" s="67" cm="1">
        <f t="array" ref="G13">INDEX(C$2:C$277,COUNT(C$2:C$277)+1-ROWS(C$2:C13))</f>
        <v>555.6</v>
      </c>
    </row>
    <row r="14" spans="1:8" ht="12.75" customHeight="1">
      <c r="A14" s="39" t="str">
        <f t="shared" si="1"/>
        <v>2018</v>
      </c>
      <c r="B14" s="68" t="s">
        <v>37</v>
      </c>
      <c r="C14" s="69">
        <v>1644.8</v>
      </c>
      <c r="D14" s="69"/>
      <c r="E14" s="39" t="str">
        <f t="shared" si="2"/>
        <v>1998</v>
      </c>
      <c r="F14" s="67" t="str" cm="1">
        <f t="array" ref="F14">INDEX(B$2:B$277,COUNTA(B$2:B$277)+1-ROWS(B$2:B14))</f>
        <v>1998--1</v>
      </c>
      <c r="G14" s="67" cm="1">
        <f t="array" ref="G14">INDEX(C$2:C$277,COUNT(C$2:C$277)+1-ROWS(C$2:C14))</f>
        <v>526.80000000000007</v>
      </c>
    </row>
    <row r="15" spans="1:8" ht="12.75" customHeight="1">
      <c r="A15" s="39" t="str">
        <f t="shared" si="1"/>
        <v>2018</v>
      </c>
      <c r="B15" s="68" t="s">
        <v>38</v>
      </c>
      <c r="C15" s="69">
        <v>1454.1999999999998</v>
      </c>
      <c r="D15" s="69"/>
      <c r="E15" s="39" t="str">
        <f t="shared" si="2"/>
        <v>1998</v>
      </c>
      <c r="F15" s="67" t="str" cm="1">
        <f t="array" ref="F15">INDEX(B$2:B$277,COUNTA(B$2:B$277)+1-ROWS(B$2:B15))</f>
        <v>1998--2</v>
      </c>
      <c r="G15" s="67" cm="1">
        <f t="array" ref="G15">INDEX(C$2:C$277,COUNT(C$2:C$277)+1-ROWS(C$2:C15))</f>
        <v>511.9</v>
      </c>
    </row>
    <row r="16" spans="1:8" ht="12.75" customHeight="1">
      <c r="A16" s="39" t="str">
        <f t="shared" si="1"/>
        <v>2018</v>
      </c>
      <c r="B16" s="68" t="s">
        <v>39</v>
      </c>
      <c r="C16" s="69">
        <v>1657.9</v>
      </c>
      <c r="D16" s="69"/>
      <c r="E16" s="39" t="str">
        <f t="shared" si="2"/>
        <v>1998</v>
      </c>
      <c r="F16" s="67" t="str" cm="1">
        <f t="array" ref="F16">INDEX(B$2:B$277,COUNTA(B$2:B$277)+1-ROWS(B$2:B16))</f>
        <v>1998--3</v>
      </c>
      <c r="G16" s="67" cm="1">
        <f t="array" ref="G16">INDEX(C$2:C$277,COUNT(C$2:C$277)+1-ROWS(C$2:C16))</f>
        <v>608.20000000000005</v>
      </c>
    </row>
    <row r="17" spans="1:7" ht="12.75" customHeight="1">
      <c r="A17" s="39" t="str">
        <f t="shared" si="1"/>
        <v>2018</v>
      </c>
      <c r="B17" s="68" t="s">
        <v>40</v>
      </c>
      <c r="C17" s="69">
        <v>1502.5</v>
      </c>
      <c r="D17" s="69"/>
      <c r="E17" s="39" t="str">
        <f t="shared" si="2"/>
        <v>1998</v>
      </c>
      <c r="F17" s="67" t="str" cm="1">
        <f t="array" ref="F17">INDEX(B$2:B$277,COUNTA(B$2:B$277)+1-ROWS(B$2:B17))</f>
        <v>1998--4</v>
      </c>
      <c r="G17" s="67" cm="1">
        <f t="array" ref="G17">INDEX(C$2:C$277,COUNT(C$2:C$277)+1-ROWS(C$2:C17))</f>
        <v>610.9</v>
      </c>
    </row>
    <row r="18" spans="1:7" ht="12.75" customHeight="1">
      <c r="A18" s="39" t="str">
        <f t="shared" si="1"/>
        <v>2018</v>
      </c>
      <c r="B18" s="68" t="s">
        <v>41</v>
      </c>
      <c r="C18" s="69">
        <v>1506.2</v>
      </c>
      <c r="D18" s="69"/>
      <c r="E18" s="39" t="str">
        <f t="shared" si="2"/>
        <v>1998</v>
      </c>
      <c r="F18" s="67" t="str" cm="1">
        <f t="array" ref="F18">INDEX(B$2:B$277,COUNTA(B$2:B$277)+1-ROWS(B$2:B18))</f>
        <v>1998--5</v>
      </c>
      <c r="G18" s="67" cm="1">
        <f t="array" ref="G18">INDEX(C$2:C$277,COUNT(C$2:C$277)+1-ROWS(C$2:C18))</f>
        <v>632.20000000000005</v>
      </c>
    </row>
    <row r="19" spans="1:7" ht="12.75" customHeight="1">
      <c r="A19" s="39" t="str">
        <f t="shared" si="1"/>
        <v>2018</v>
      </c>
      <c r="B19" s="68" t="s">
        <v>42</v>
      </c>
      <c r="C19" s="69">
        <v>1522</v>
      </c>
      <c r="D19" s="69"/>
      <c r="E19" s="39" t="str">
        <f t="shared" si="2"/>
        <v>1998</v>
      </c>
      <c r="F19" s="67" t="str" cm="1">
        <f t="array" ref="F19">INDEX(B$2:B$277,COUNTA(B$2:B$277)+1-ROWS(B$2:B19))</f>
        <v>1998--6</v>
      </c>
      <c r="G19" s="67" cm="1">
        <f t="array" ref="G19">INDEX(C$2:C$277,COUNT(C$2:C$277)+1-ROWS(C$2:C19))</f>
        <v>639.59999999999991</v>
      </c>
    </row>
    <row r="20" spans="1:7" ht="12.75" customHeight="1">
      <c r="A20" s="39" t="str">
        <f t="shared" si="1"/>
        <v>2018</v>
      </c>
      <c r="B20" s="68" t="s">
        <v>43</v>
      </c>
      <c r="C20" s="69">
        <v>1475.4</v>
      </c>
      <c r="D20" s="69"/>
      <c r="E20" s="39" t="str">
        <f t="shared" si="2"/>
        <v>1998</v>
      </c>
      <c r="F20" s="67" t="str" cm="1">
        <f t="array" ref="F20">INDEX(B$2:B$277,COUNTA(B$2:B$277)+1-ROWS(B$2:B20))</f>
        <v>1998--7</v>
      </c>
      <c r="G20" s="67" cm="1">
        <f t="array" ref="G20">INDEX(C$2:C$277,COUNT(C$2:C$277)+1-ROWS(C$2:C20))</f>
        <v>658.2</v>
      </c>
    </row>
    <row r="21" spans="1:7" ht="12.75" customHeight="1">
      <c r="A21" s="39" t="str">
        <f t="shared" si="1"/>
        <v>2018</v>
      </c>
      <c r="B21" s="68" t="s">
        <v>44</v>
      </c>
      <c r="C21" s="69">
        <v>1456.4</v>
      </c>
      <c r="D21" s="69"/>
      <c r="E21" s="39" t="str">
        <f t="shared" si="2"/>
        <v>1998</v>
      </c>
      <c r="F21" s="67" t="str" cm="1">
        <f t="array" ref="F21">INDEX(B$2:B$277,COUNTA(B$2:B$277)+1-ROWS(B$2:B21))</f>
        <v>1998--8</v>
      </c>
      <c r="G21" s="67" cm="1">
        <f t="array" ref="G21">INDEX(C$2:C$277,COUNT(C$2:C$277)+1-ROWS(C$2:C21))</f>
        <v>685.8</v>
      </c>
    </row>
    <row r="22" spans="1:7" ht="12.75" customHeight="1">
      <c r="A22" s="39" t="str">
        <f t="shared" si="1"/>
        <v>2018</v>
      </c>
      <c r="B22" s="68" t="s">
        <v>45</v>
      </c>
      <c r="C22" s="69">
        <v>1324</v>
      </c>
      <c r="D22" s="69"/>
      <c r="E22" s="39" t="str">
        <f t="shared" si="2"/>
        <v>1998</v>
      </c>
      <c r="F22" s="67" t="str" cm="1">
        <f t="array" ref="F22">INDEX(B$2:B$277,COUNTA(B$2:B$277)+1-ROWS(B$2:B22))</f>
        <v>1998--9</v>
      </c>
      <c r="G22" s="67" cm="1">
        <f t="array" ref="G22">INDEX(C$2:C$277,COUNT(C$2:C$277)+1-ROWS(C$2:C22))</f>
        <v>662.7</v>
      </c>
    </row>
    <row r="23" spans="1:7" ht="12.75" customHeight="1">
      <c r="A23" s="39" t="str">
        <f t="shared" si="1"/>
        <v>2018</v>
      </c>
      <c r="B23" s="68" t="s">
        <v>46</v>
      </c>
      <c r="C23" s="69">
        <v>1153.0999999999999</v>
      </c>
      <c r="D23" s="69"/>
      <c r="E23" s="39" t="str">
        <f t="shared" si="2"/>
        <v>1998</v>
      </c>
      <c r="F23" s="67" t="str" cm="1">
        <f t="array" ref="F23">INDEX(B$2:B$277,COUNTA(B$2:B$277)+1-ROWS(B$2:B23))</f>
        <v>1998-10</v>
      </c>
      <c r="G23" s="67" cm="1">
        <f t="array" ref="G23">INDEX(C$2:C$277,COUNT(C$2:C$277)+1-ROWS(C$2:C23))</f>
        <v>658.8</v>
      </c>
    </row>
    <row r="24" spans="1:7" ht="12.75" customHeight="1">
      <c r="A24" s="39" t="str">
        <f t="shared" si="1"/>
        <v>2018</v>
      </c>
      <c r="B24" s="68" t="s">
        <v>47</v>
      </c>
      <c r="C24" s="69">
        <v>1386.8000000000002</v>
      </c>
      <c r="D24" s="69"/>
      <c r="E24" s="39" t="str">
        <f t="shared" si="2"/>
        <v>1998</v>
      </c>
      <c r="F24" s="67" t="str" cm="1">
        <f t="array" ref="F24">INDEX(B$2:B$277,COUNTA(B$2:B$277)+1-ROWS(B$2:B24))</f>
        <v>1998-11</v>
      </c>
      <c r="G24" s="67" cm="1">
        <f t="array" ref="G24">INDEX(C$2:C$277,COUNT(C$2:C$277)+1-ROWS(C$2:C24))</f>
        <v>667.1</v>
      </c>
    </row>
    <row r="25" spans="1:7" ht="12.75" customHeight="1">
      <c r="A25" s="39" t="str">
        <f t="shared" si="1"/>
        <v>2018</v>
      </c>
      <c r="B25" s="68" t="s">
        <v>48</v>
      </c>
      <c r="C25" s="69">
        <v>1466.6</v>
      </c>
      <c r="D25" s="69"/>
      <c r="E25" s="39" t="str">
        <f t="shared" si="2"/>
        <v>1998</v>
      </c>
      <c r="F25" s="67" t="str" cm="1">
        <f t="array" ref="F25">INDEX(B$2:B$277,COUNTA(B$2:B$277)+1-ROWS(B$2:B25))</f>
        <v>1998-12</v>
      </c>
      <c r="G25" s="67" cm="1">
        <f t="array" ref="G25">INDEX(C$2:C$277,COUNT(C$2:C$277)+1-ROWS(C$2:C25))</f>
        <v>613.5</v>
      </c>
    </row>
    <row r="26" spans="1:7" ht="12.75" customHeight="1">
      <c r="A26" s="39" t="str">
        <f t="shared" si="1"/>
        <v>2017</v>
      </c>
      <c r="B26" s="68" t="s">
        <v>49</v>
      </c>
      <c r="C26" s="69">
        <v>1476</v>
      </c>
      <c r="D26" s="69"/>
      <c r="E26" s="39" t="str">
        <f t="shared" si="2"/>
        <v>1999</v>
      </c>
      <c r="F26" s="67" t="str" cm="1">
        <f t="array" ref="F26">INDEX(B$2:B$277,COUNTA(B$2:B$277)+1-ROWS(B$2:B26))</f>
        <v>1999--1</v>
      </c>
      <c r="G26" s="67" cm="1">
        <f t="array" ref="G26">INDEX(C$2:C$277,COUNT(C$2:C$277)+1-ROWS(C$2:C26))</f>
        <v>588.5</v>
      </c>
    </row>
    <row r="27" spans="1:7" ht="12.75" customHeight="1">
      <c r="A27" s="39" t="str">
        <f t="shared" si="1"/>
        <v>2017</v>
      </c>
      <c r="B27" s="68" t="s">
        <v>50</v>
      </c>
      <c r="C27" s="69">
        <v>1536.9</v>
      </c>
      <c r="D27" s="69"/>
      <c r="E27" s="39" t="str">
        <f t="shared" si="2"/>
        <v>1999</v>
      </c>
      <c r="F27" s="67" t="str" cm="1">
        <f t="array" ref="F27">INDEX(B$2:B$277,COUNTA(B$2:B$277)+1-ROWS(B$2:B27))</f>
        <v>1999--2</v>
      </c>
      <c r="G27" s="67" cm="1">
        <f t="array" ref="G27">INDEX(C$2:C$277,COUNT(C$2:C$277)+1-ROWS(C$2:C27))</f>
        <v>587.9</v>
      </c>
    </row>
    <row r="28" spans="1:7" ht="12.75" customHeight="1">
      <c r="A28" s="39" t="str">
        <f t="shared" si="1"/>
        <v>2017</v>
      </c>
      <c r="B28" s="68" t="s">
        <v>51</v>
      </c>
      <c r="C28" s="69">
        <v>1418.1</v>
      </c>
      <c r="D28" s="69"/>
      <c r="E28" s="39" t="str">
        <f t="shared" si="2"/>
        <v>1999</v>
      </c>
      <c r="F28" s="67" t="str" cm="1">
        <f t="array" ref="F28">INDEX(B$2:B$277,COUNTA(B$2:B$277)+1-ROWS(B$2:B28))</f>
        <v>1999--3</v>
      </c>
      <c r="G28" s="67" cm="1">
        <f t="array" ref="G28">INDEX(C$2:C$277,COUNT(C$2:C$277)+1-ROWS(C$2:C28))</f>
        <v>623.70000000000005</v>
      </c>
    </row>
    <row r="29" spans="1:7" ht="12.75" customHeight="1">
      <c r="A29" s="39" t="str">
        <f t="shared" si="1"/>
        <v>2017</v>
      </c>
      <c r="B29" s="68" t="s">
        <v>52</v>
      </c>
      <c r="C29" s="69">
        <v>1465.4</v>
      </c>
      <c r="D29" s="69"/>
      <c r="E29" s="39" t="str">
        <f t="shared" si="2"/>
        <v>1999</v>
      </c>
      <c r="F29" s="67" t="str" cm="1">
        <f t="array" ref="F29">INDEX(B$2:B$277,COUNTA(B$2:B$277)+1-ROWS(B$2:B29))</f>
        <v>1999--4</v>
      </c>
      <c r="G29" s="67" cm="1">
        <f t="array" ref="G29">INDEX(C$2:C$277,COUNT(C$2:C$277)+1-ROWS(C$2:C29))</f>
        <v>622.5</v>
      </c>
    </row>
    <row r="30" spans="1:7" ht="12.75" customHeight="1">
      <c r="A30" s="39" t="str">
        <f t="shared" si="1"/>
        <v>2017</v>
      </c>
      <c r="B30" s="68" t="s">
        <v>53</v>
      </c>
      <c r="C30" s="69">
        <v>1540.3000000000002</v>
      </c>
      <c r="D30" s="69"/>
      <c r="E30" s="39" t="str">
        <f t="shared" si="2"/>
        <v>1999</v>
      </c>
      <c r="F30" s="67" t="str" cm="1">
        <f t="array" ref="F30">INDEX(B$2:B$277,COUNTA(B$2:B$277)+1-ROWS(B$2:B30))</f>
        <v>1999--5</v>
      </c>
      <c r="G30" s="67" cm="1">
        <f t="array" ref="G30">INDEX(C$2:C$277,COUNT(C$2:C$277)+1-ROWS(C$2:C30))</f>
        <v>730.40000000000009</v>
      </c>
    </row>
    <row r="31" spans="1:7" ht="12.75" customHeight="1">
      <c r="A31" s="39" t="str">
        <f t="shared" si="1"/>
        <v>2017</v>
      </c>
      <c r="B31" s="68" t="s">
        <v>54</v>
      </c>
      <c r="C31" s="69">
        <v>1517.1</v>
      </c>
      <c r="D31" s="69"/>
      <c r="E31" s="39" t="str">
        <f t="shared" si="2"/>
        <v>1999</v>
      </c>
      <c r="F31" s="67" t="str" cm="1">
        <f t="array" ref="F31">INDEX(B$2:B$277,COUNTA(B$2:B$277)+1-ROWS(B$2:B31))</f>
        <v>1999--6</v>
      </c>
      <c r="G31" s="67" cm="1">
        <f t="array" ref="G31">INDEX(C$2:C$277,COUNT(C$2:C$277)+1-ROWS(C$2:C31))</f>
        <v>691.2</v>
      </c>
    </row>
    <row r="32" spans="1:7" ht="12.75" customHeight="1">
      <c r="A32" s="39" t="str">
        <f t="shared" si="1"/>
        <v>2017</v>
      </c>
      <c r="B32" s="68" t="s">
        <v>55</v>
      </c>
      <c r="C32" s="69">
        <v>1389.7</v>
      </c>
      <c r="D32" s="69"/>
      <c r="E32" s="39" t="str">
        <f t="shared" si="2"/>
        <v>1999</v>
      </c>
      <c r="F32" s="67" t="str" cm="1">
        <f t="array" ref="F32">INDEX(B$2:B$277,COUNTA(B$2:B$277)+1-ROWS(B$2:B32))</f>
        <v>1999--7</v>
      </c>
      <c r="G32" s="67" cm="1">
        <f t="array" ref="G32">INDEX(C$2:C$277,COUNT(C$2:C$277)+1-ROWS(C$2:C32))</f>
        <v>678.2</v>
      </c>
    </row>
    <row r="33" spans="1:7" ht="12.75" customHeight="1">
      <c r="A33" s="39" t="str">
        <f t="shared" si="1"/>
        <v>2017</v>
      </c>
      <c r="B33" s="68" t="s">
        <v>56</v>
      </c>
      <c r="C33" s="69">
        <v>1444.5</v>
      </c>
      <c r="D33" s="69"/>
      <c r="E33" s="39" t="str">
        <f t="shared" si="2"/>
        <v>1999</v>
      </c>
      <c r="F33" s="67" t="str" cm="1">
        <f t="array" ref="F33">INDEX(B$2:B$277,COUNTA(B$2:B$277)+1-ROWS(B$2:B33))</f>
        <v>1999--8</v>
      </c>
      <c r="G33" s="67" cm="1">
        <f t="array" ref="G33">INDEX(C$2:C$277,COUNT(C$2:C$277)+1-ROWS(C$2:C33))</f>
        <v>747.4</v>
      </c>
    </row>
    <row r="34" spans="1:7" ht="12.75" customHeight="1">
      <c r="A34" s="39" t="str">
        <f t="shared" si="1"/>
        <v>2017</v>
      </c>
      <c r="B34" s="68" t="s">
        <v>57</v>
      </c>
      <c r="C34" s="69">
        <v>1272.8000000000002</v>
      </c>
      <c r="D34" s="69"/>
      <c r="E34" s="39" t="str">
        <f t="shared" si="2"/>
        <v>1999</v>
      </c>
      <c r="F34" s="67" t="str" cm="1">
        <f t="array" ref="F34">INDEX(B$2:B$277,COUNTA(B$2:B$277)+1-ROWS(B$2:B34))</f>
        <v>1999--9</v>
      </c>
      <c r="G34" s="67" cm="1">
        <f t="array" ref="G34">INDEX(C$2:C$277,COUNT(C$2:C$277)+1-ROWS(C$2:C34))</f>
        <v>739.59999999999991</v>
      </c>
    </row>
    <row r="35" spans="1:7" ht="12.75" customHeight="1">
      <c r="A35" s="39" t="str">
        <f t="shared" si="1"/>
        <v>2017</v>
      </c>
      <c r="B35" s="68" t="s">
        <v>58</v>
      </c>
      <c r="C35" s="69">
        <v>1293.8</v>
      </c>
      <c r="D35" s="69"/>
      <c r="E35" s="39" t="str">
        <f t="shared" si="2"/>
        <v>1999</v>
      </c>
      <c r="F35" s="67" t="str" cm="1">
        <f t="array" ref="F35">INDEX(B$2:B$277,COUNTA(B$2:B$277)+1-ROWS(B$2:B35))</f>
        <v>1999-10</v>
      </c>
      <c r="G35" s="67" cm="1">
        <f t="array" ref="G35">INDEX(C$2:C$277,COUNT(C$2:C$277)+1-ROWS(C$2:C35))</f>
        <v>783.5</v>
      </c>
    </row>
    <row r="36" spans="1:7" ht="12.75" customHeight="1">
      <c r="A36" s="39" t="str">
        <f t="shared" si="1"/>
        <v>2017</v>
      </c>
      <c r="B36" s="68" t="s">
        <v>59</v>
      </c>
      <c r="C36" s="69">
        <v>1123.7</v>
      </c>
      <c r="D36" s="69"/>
      <c r="E36" s="39" t="str">
        <f t="shared" si="2"/>
        <v>1999</v>
      </c>
      <c r="F36" s="67" t="str" cm="1">
        <f t="array" ref="F36">INDEX(B$2:B$277,COUNTA(B$2:B$277)+1-ROWS(B$2:B36))</f>
        <v>1999-11</v>
      </c>
      <c r="G36" s="67" cm="1">
        <f t="array" ref="G36">INDEX(C$2:C$277,COUNT(C$2:C$277)+1-ROWS(C$2:C36))</f>
        <v>745.1</v>
      </c>
    </row>
    <row r="37" spans="1:7" ht="12.75" customHeight="1">
      <c r="A37" s="39" t="str">
        <f t="shared" si="1"/>
        <v>2017</v>
      </c>
      <c r="B37" s="68" t="s">
        <v>60</v>
      </c>
      <c r="C37" s="69">
        <v>1409.3</v>
      </c>
      <c r="D37" s="69"/>
      <c r="E37" s="39" t="str">
        <f t="shared" si="2"/>
        <v>1999</v>
      </c>
      <c r="F37" s="67" t="str" cm="1">
        <f t="array" ref="F37">INDEX(B$2:B$277,COUNTA(B$2:B$277)+1-ROWS(B$2:B37))</f>
        <v>1999-12</v>
      </c>
      <c r="G37" s="67" cm="1">
        <f t="array" ref="G37">INDEX(C$2:C$277,COUNT(C$2:C$277)+1-ROWS(C$2:C37))</f>
        <v>699.5</v>
      </c>
    </row>
    <row r="38" spans="1:7" ht="12.75" customHeight="1">
      <c r="A38" s="39" t="str">
        <f t="shared" si="1"/>
        <v>2016</v>
      </c>
      <c r="B38" s="68" t="s">
        <v>61</v>
      </c>
      <c r="C38" s="69">
        <v>1345.5</v>
      </c>
      <c r="D38" s="69"/>
      <c r="E38" s="39" t="str">
        <f t="shared" si="2"/>
        <v>2000</v>
      </c>
      <c r="F38" s="67" t="str" cm="1">
        <f t="array" ref="F38">INDEX(B$2:B$277,COUNTA(B$2:B$277)+1-ROWS(B$2:B38))</f>
        <v>2000--1</v>
      </c>
      <c r="G38" s="67" cm="1">
        <f t="array" ref="G38">INDEX(C$2:C$277,COUNT(C$2:C$277)+1-ROWS(C$2:C38))</f>
        <v>697.5</v>
      </c>
    </row>
    <row r="39" spans="1:7" ht="12.75" customHeight="1">
      <c r="A39" s="39" t="str">
        <f t="shared" si="1"/>
        <v>2016</v>
      </c>
      <c r="B39" s="68" t="s">
        <v>62</v>
      </c>
      <c r="C39" s="69">
        <v>1412</v>
      </c>
      <c r="D39" s="69"/>
      <c r="E39" s="39" t="str">
        <f t="shared" si="2"/>
        <v>2000</v>
      </c>
      <c r="F39" s="67" t="str" cm="1">
        <f t="array" ref="F39">INDEX(B$2:B$277,COUNTA(B$2:B$277)+1-ROWS(B$2:B39))</f>
        <v>2000--2</v>
      </c>
      <c r="G39" s="67" cm="1">
        <f t="array" ref="G39">INDEX(C$2:C$277,COUNT(C$2:C$277)+1-ROWS(C$2:C39))</f>
        <v>672.30000000000007</v>
      </c>
    </row>
    <row r="40" spans="1:7" ht="12.75" customHeight="1">
      <c r="A40" s="39" t="str">
        <f t="shared" si="1"/>
        <v>2016</v>
      </c>
      <c r="B40" s="68" t="s">
        <v>63</v>
      </c>
      <c r="C40" s="69">
        <v>1396.4</v>
      </c>
      <c r="D40" s="69"/>
      <c r="E40" s="39" t="str">
        <f t="shared" si="2"/>
        <v>2000</v>
      </c>
      <c r="F40" s="67" t="str" cm="1">
        <f t="array" ref="F40">INDEX(B$2:B$277,COUNTA(B$2:B$277)+1-ROWS(B$2:B40))</f>
        <v>2000--3</v>
      </c>
      <c r="G40" s="67" cm="1">
        <f t="array" ref="G40">INDEX(C$2:C$277,COUNT(C$2:C$277)+1-ROWS(C$2:C40))</f>
        <v>708.1</v>
      </c>
    </row>
    <row r="41" spans="1:7" ht="12.75" customHeight="1">
      <c r="A41" s="39" t="str">
        <f t="shared" si="1"/>
        <v>2016</v>
      </c>
      <c r="B41" s="68" t="s">
        <v>64</v>
      </c>
      <c r="C41" s="69">
        <v>1294.5</v>
      </c>
      <c r="D41" s="69"/>
      <c r="E41" s="39" t="str">
        <f t="shared" si="2"/>
        <v>2000</v>
      </c>
      <c r="F41" s="67" t="str" cm="1">
        <f t="array" ref="F41">INDEX(B$2:B$277,COUNTA(B$2:B$277)+1-ROWS(B$2:B41))</f>
        <v>2000--4</v>
      </c>
      <c r="G41" s="67" cm="1">
        <f t="array" ref="G41">INDEX(C$2:C$277,COUNT(C$2:C$277)+1-ROWS(C$2:C41))</f>
        <v>773.40000000000009</v>
      </c>
    </row>
    <row r="42" spans="1:7" ht="12.75" customHeight="1">
      <c r="A42" s="39" t="str">
        <f t="shared" si="1"/>
        <v>2016</v>
      </c>
      <c r="B42" s="68" t="s">
        <v>65</v>
      </c>
      <c r="C42" s="69">
        <v>1439.9</v>
      </c>
      <c r="D42" s="69"/>
      <c r="E42" s="39" t="str">
        <f t="shared" si="2"/>
        <v>2000</v>
      </c>
      <c r="F42" s="67" t="str" cm="1">
        <f t="array" ref="F42">INDEX(B$2:B$277,COUNTA(B$2:B$277)+1-ROWS(B$2:B42))</f>
        <v>2000--5</v>
      </c>
      <c r="G42" s="67" cm="1">
        <f t="array" ref="G42">INDEX(C$2:C$277,COUNT(C$2:C$277)+1-ROWS(C$2:C42))</f>
        <v>814.89999999999986</v>
      </c>
    </row>
    <row r="43" spans="1:7" ht="12.75" customHeight="1">
      <c r="A43" s="39" t="str">
        <f t="shared" si="1"/>
        <v>2016</v>
      </c>
      <c r="B43" s="68" t="s">
        <v>66</v>
      </c>
      <c r="C43" s="69">
        <v>1325</v>
      </c>
      <c r="D43" s="69"/>
      <c r="E43" s="39" t="str">
        <f t="shared" si="2"/>
        <v>2000</v>
      </c>
      <c r="F43" s="67" t="str" cm="1">
        <f t="array" ref="F43">INDEX(B$2:B$277,COUNTA(B$2:B$277)+1-ROWS(B$2:B43))</f>
        <v>2000--6</v>
      </c>
      <c r="G43" s="67" cm="1">
        <f t="array" ref="G43">INDEX(C$2:C$277,COUNT(C$2:C$277)+1-ROWS(C$2:C43))</f>
        <v>777.5</v>
      </c>
    </row>
    <row r="44" spans="1:7" ht="12.75" customHeight="1">
      <c r="A44" s="39" t="str">
        <f t="shared" si="1"/>
        <v>2016</v>
      </c>
      <c r="B44" s="68" t="s">
        <v>67</v>
      </c>
      <c r="C44" s="69">
        <v>1279.4000000000001</v>
      </c>
      <c r="D44" s="69"/>
      <c r="E44" s="39" t="str">
        <f t="shared" si="2"/>
        <v>2000</v>
      </c>
      <c r="F44" s="67" t="str" cm="1">
        <f t="array" ref="F44">INDEX(B$2:B$277,COUNTA(B$2:B$277)+1-ROWS(B$2:B44))</f>
        <v>2000--7</v>
      </c>
      <c r="G44" s="67" cm="1">
        <f t="array" ref="G44">INDEX(C$2:C$277,COUNT(C$2:C$277)+1-ROWS(C$2:C44))</f>
        <v>850.80000000000007</v>
      </c>
    </row>
    <row r="45" spans="1:7" ht="12.75" customHeight="1">
      <c r="A45" s="39" t="str">
        <f t="shared" si="1"/>
        <v>2016</v>
      </c>
      <c r="B45" s="68" t="s">
        <v>68</v>
      </c>
      <c r="C45" s="69">
        <v>1410.9</v>
      </c>
      <c r="D45" s="69"/>
      <c r="E45" s="39" t="str">
        <f t="shared" si="2"/>
        <v>2000</v>
      </c>
      <c r="F45" s="67" t="str" cm="1">
        <f t="array" ref="F45">INDEX(B$2:B$277,COUNTA(B$2:B$277)+1-ROWS(B$2:B45))</f>
        <v>2000--8</v>
      </c>
      <c r="G45" s="67" cm="1">
        <f t="array" ref="G45">INDEX(C$2:C$277,COUNT(C$2:C$277)+1-ROWS(C$2:C45))</f>
        <v>898.8</v>
      </c>
    </row>
    <row r="46" spans="1:7" ht="12.75" customHeight="1">
      <c r="A46" s="39" t="str">
        <f t="shared" si="1"/>
        <v>2016</v>
      </c>
      <c r="B46" s="68" t="s">
        <v>69</v>
      </c>
      <c r="C46" s="69">
        <v>1135</v>
      </c>
      <c r="D46" s="69"/>
      <c r="E46" s="39" t="str">
        <f t="shared" si="2"/>
        <v>2000</v>
      </c>
      <c r="F46" s="67" t="str" cm="1">
        <f t="array" ref="F46">INDEX(B$2:B$277,COUNTA(B$2:B$277)+1-ROWS(B$2:B46))</f>
        <v>2000--9</v>
      </c>
      <c r="G46" s="67" cm="1">
        <f t="array" ref="G46">INDEX(C$2:C$277,COUNT(C$2:C$277)+1-ROWS(C$2:C46))</f>
        <v>809.7</v>
      </c>
    </row>
    <row r="47" spans="1:7" ht="12.75" customHeight="1">
      <c r="A47" s="39" t="str">
        <f t="shared" si="1"/>
        <v>2016</v>
      </c>
      <c r="B47" s="68" t="s">
        <v>70</v>
      </c>
      <c r="C47" s="69">
        <v>1077.7</v>
      </c>
      <c r="D47" s="69"/>
      <c r="E47" s="39" t="str">
        <f t="shared" si="2"/>
        <v>2000</v>
      </c>
      <c r="F47" s="67" t="str" cm="1">
        <f t="array" ref="F47">INDEX(B$2:B$277,COUNTA(B$2:B$277)+1-ROWS(B$2:B47))</f>
        <v>2000-10</v>
      </c>
      <c r="G47" s="67" cm="1">
        <f t="array" ref="G47">INDEX(C$2:C$277,COUNT(C$2:C$277)+1-ROWS(C$2:C47))</f>
        <v>914.40000000000009</v>
      </c>
    </row>
    <row r="48" spans="1:7" ht="12.75" customHeight="1">
      <c r="A48" s="39" t="str">
        <f t="shared" si="1"/>
        <v>2016</v>
      </c>
      <c r="B48" s="68" t="s">
        <v>71</v>
      </c>
      <c r="C48" s="69">
        <v>1275.0999999999999</v>
      </c>
      <c r="D48" s="69"/>
      <c r="E48" s="39" t="str">
        <f t="shared" si="2"/>
        <v>2000</v>
      </c>
      <c r="F48" s="67" t="str" cm="1">
        <f t="array" ref="F48">INDEX(B$2:B$277,COUNTA(B$2:B$277)+1-ROWS(B$2:B48))</f>
        <v>2000-11</v>
      </c>
      <c r="G48" s="67" cm="1">
        <f t="array" ref="G48">INDEX(C$2:C$277,COUNT(C$2:C$277)+1-ROWS(C$2:C48))</f>
        <v>825</v>
      </c>
    </row>
    <row r="49" spans="1:7" ht="12.75" customHeight="1">
      <c r="A49" s="39" t="str">
        <f t="shared" si="1"/>
        <v>2016</v>
      </c>
      <c r="B49" s="68" t="s">
        <v>72</v>
      </c>
      <c r="C49" s="69">
        <v>1240.5</v>
      </c>
      <c r="D49" s="69"/>
      <c r="E49" s="39" t="str">
        <f t="shared" si="2"/>
        <v>2000</v>
      </c>
      <c r="F49" s="67" t="str" cm="1">
        <f t="array" ref="F49">INDEX(B$2:B$277,COUNTA(B$2:B$277)+1-ROWS(B$2:B49))</f>
        <v>2000-12</v>
      </c>
      <c r="G49" s="67" cm="1">
        <f t="array" ref="G49">INDEX(C$2:C$277,COUNT(C$2:C$277)+1-ROWS(C$2:C49))</f>
        <v>738.5</v>
      </c>
    </row>
    <row r="50" spans="1:7" ht="12.75" customHeight="1">
      <c r="A50" s="39" t="str">
        <f t="shared" si="1"/>
        <v>2015</v>
      </c>
      <c r="B50" s="68" t="s">
        <v>73</v>
      </c>
      <c r="C50" s="69">
        <v>1222.5999999999999</v>
      </c>
      <c r="D50" s="69"/>
      <c r="E50" s="39" t="str">
        <f t="shared" si="2"/>
        <v>2001</v>
      </c>
      <c r="F50" s="67" t="str" cm="1">
        <f t="array" ref="F50">INDEX(B$2:B$277,COUNTA(B$2:B$277)+1-ROWS(B$2:B50))</f>
        <v>2001--1</v>
      </c>
      <c r="G50" s="67" cm="1">
        <f t="array" ref="G50">INDEX(C$2:C$277,COUNT(C$2:C$277)+1-ROWS(C$2:C50))</f>
        <v>873.1</v>
      </c>
    </row>
    <row r="51" spans="1:7" ht="12.75" customHeight="1">
      <c r="A51" s="39" t="str">
        <f t="shared" si="1"/>
        <v>2015</v>
      </c>
      <c r="B51" s="68" t="s">
        <v>74</v>
      </c>
      <c r="C51" s="69">
        <v>1329.6</v>
      </c>
      <c r="D51" s="69"/>
      <c r="E51" s="39" t="str">
        <f t="shared" si="2"/>
        <v>2001</v>
      </c>
      <c r="F51" s="67" t="str" cm="1">
        <f t="array" ref="F51">INDEX(B$2:B$277,COUNTA(B$2:B$277)+1-ROWS(B$2:B51))</f>
        <v>2001--2</v>
      </c>
      <c r="G51" s="67" cm="1">
        <f t="array" ref="G51">INDEX(C$2:C$277,COUNT(C$2:C$277)+1-ROWS(C$2:C51))</f>
        <v>852.7</v>
      </c>
    </row>
    <row r="52" spans="1:7" ht="12.75" customHeight="1">
      <c r="A52" s="39" t="str">
        <f t="shared" si="1"/>
        <v>2015</v>
      </c>
      <c r="B52" s="68" t="s">
        <v>75</v>
      </c>
      <c r="C52" s="69">
        <v>1324.6</v>
      </c>
      <c r="D52" s="69"/>
      <c r="E52" s="39" t="str">
        <f t="shared" si="2"/>
        <v>2001</v>
      </c>
      <c r="F52" s="67" t="str" cm="1">
        <f t="array" ref="F52">INDEX(B$2:B$277,COUNTA(B$2:B$277)+1-ROWS(B$2:B52))</f>
        <v>2001--3</v>
      </c>
      <c r="G52" s="67" cm="1">
        <f t="array" ref="G52">INDEX(C$2:C$277,COUNT(C$2:C$277)+1-ROWS(C$2:C52))</f>
        <v>923.8</v>
      </c>
    </row>
    <row r="53" spans="1:7" ht="12.75" customHeight="1">
      <c r="A53" s="39" t="str">
        <f t="shared" si="1"/>
        <v>2015</v>
      </c>
      <c r="B53" s="68" t="s">
        <v>76</v>
      </c>
      <c r="C53" s="69">
        <v>1386</v>
      </c>
      <c r="D53" s="69"/>
      <c r="E53" s="39" t="str">
        <f t="shared" si="2"/>
        <v>2001</v>
      </c>
      <c r="F53" s="67" t="str" cm="1">
        <f t="array" ref="F53">INDEX(B$2:B$277,COUNTA(B$2:B$277)+1-ROWS(B$2:B53))</f>
        <v>2001--4</v>
      </c>
      <c r="G53" s="67" cm="1">
        <f t="array" ref="G53">INDEX(C$2:C$277,COUNT(C$2:C$277)+1-ROWS(C$2:C53))</f>
        <v>955.5</v>
      </c>
    </row>
    <row r="54" spans="1:7" ht="12.75" customHeight="1">
      <c r="A54" s="39" t="str">
        <f t="shared" si="1"/>
        <v>2015</v>
      </c>
      <c r="B54" s="68" t="s">
        <v>77</v>
      </c>
      <c r="C54" s="69">
        <v>1490.3000000000002</v>
      </c>
      <c r="D54" s="69"/>
      <c r="E54" s="39" t="str">
        <f t="shared" si="2"/>
        <v>2001</v>
      </c>
      <c r="F54" s="67" t="str" cm="1">
        <f t="array" ref="F54">INDEX(B$2:B$277,COUNTA(B$2:B$277)+1-ROWS(B$2:B54))</f>
        <v>2001--5</v>
      </c>
      <c r="G54" s="67" cm="1">
        <f t="array" ref="G54">INDEX(C$2:C$277,COUNT(C$2:C$277)+1-ROWS(C$2:C54))</f>
        <v>1019.5</v>
      </c>
    </row>
    <row r="55" spans="1:7" ht="12.75" customHeight="1">
      <c r="A55" s="39" t="str">
        <f t="shared" si="1"/>
        <v>2015</v>
      </c>
      <c r="B55" s="68" t="s">
        <v>78</v>
      </c>
      <c r="C55" s="69">
        <v>1389.4</v>
      </c>
      <c r="D55" s="69"/>
      <c r="E55" s="39" t="str">
        <f t="shared" si="2"/>
        <v>2001</v>
      </c>
      <c r="F55" s="67" t="str" cm="1">
        <f t="array" ref="F55">INDEX(B$2:B$277,COUNTA(B$2:B$277)+1-ROWS(B$2:B55))</f>
        <v>2001--6</v>
      </c>
      <c r="G55" s="67" cm="1">
        <f t="array" ref="G55">INDEX(C$2:C$277,COUNT(C$2:C$277)+1-ROWS(C$2:C55))</f>
        <v>926.5</v>
      </c>
    </row>
    <row r="56" spans="1:7" ht="12.75" customHeight="1">
      <c r="A56" s="39" t="str">
        <f t="shared" si="1"/>
        <v>2015</v>
      </c>
      <c r="B56" s="68" t="s">
        <v>79</v>
      </c>
      <c r="C56" s="69">
        <v>1305.4000000000001</v>
      </c>
      <c r="D56" s="69"/>
      <c r="E56" s="39" t="str">
        <f t="shared" si="2"/>
        <v>2001</v>
      </c>
      <c r="F56" s="67" t="str" cm="1">
        <f t="array" ref="F56">INDEX(B$2:B$277,COUNTA(B$2:B$277)+1-ROWS(B$2:B56))</f>
        <v>2001--7</v>
      </c>
      <c r="G56" s="67" cm="1">
        <f t="array" ref="G56">INDEX(C$2:C$277,COUNT(C$2:C$277)+1-ROWS(C$2:C56))</f>
        <v>994.9</v>
      </c>
    </row>
    <row r="57" spans="1:7" ht="12.75" customHeight="1">
      <c r="A57" s="39" t="str">
        <f t="shared" si="1"/>
        <v>2015</v>
      </c>
      <c r="B57" s="68" t="s">
        <v>80</v>
      </c>
      <c r="C57" s="69">
        <v>1330.1</v>
      </c>
      <c r="D57" s="69"/>
      <c r="E57" s="39" t="str">
        <f t="shared" si="2"/>
        <v>2001</v>
      </c>
      <c r="F57" s="67" t="str" cm="1">
        <f t="array" ref="F57">INDEX(B$2:B$277,COUNTA(B$2:B$277)+1-ROWS(B$2:B57))</f>
        <v>2001--8</v>
      </c>
      <c r="G57" s="67" cm="1">
        <f t="array" ref="G57">INDEX(C$2:C$277,COUNT(C$2:C$277)+1-ROWS(C$2:C57))</f>
        <v>1056.8</v>
      </c>
    </row>
    <row r="58" spans="1:7" ht="12.75" customHeight="1">
      <c r="A58" s="39" t="str">
        <f t="shared" si="1"/>
        <v>2015</v>
      </c>
      <c r="B58" s="68" t="s">
        <v>81</v>
      </c>
      <c r="C58" s="69">
        <v>1277.8</v>
      </c>
      <c r="D58" s="69"/>
      <c r="E58" s="39" t="str">
        <f t="shared" si="2"/>
        <v>2001</v>
      </c>
      <c r="F58" s="67" t="str" cm="1">
        <f t="array" ref="F58">INDEX(B$2:B$277,COUNTA(B$2:B$277)+1-ROWS(B$2:B58))</f>
        <v>2001--9</v>
      </c>
      <c r="G58" s="67" cm="1">
        <f t="array" ref="G58">INDEX(C$2:C$277,COUNT(C$2:C$277)+1-ROWS(C$2:C58))</f>
        <v>1011.2</v>
      </c>
    </row>
    <row r="59" spans="1:7" ht="12.75" customHeight="1">
      <c r="A59" s="39" t="str">
        <f t="shared" si="1"/>
        <v>2015</v>
      </c>
      <c r="B59" s="68" t="s">
        <v>82</v>
      </c>
      <c r="C59" s="69">
        <v>1421.8</v>
      </c>
      <c r="D59" s="69"/>
      <c r="E59" s="39" t="str">
        <f t="shared" si="2"/>
        <v>2001</v>
      </c>
      <c r="F59" s="67" t="str" cm="1">
        <f t="array" ref="F59">INDEX(B$2:B$277,COUNTA(B$2:B$277)+1-ROWS(B$2:B59))</f>
        <v>2001-10</v>
      </c>
      <c r="G59" s="67" cm="1">
        <f t="array" ref="G59">INDEX(C$2:C$277,COUNT(C$2:C$277)+1-ROWS(C$2:C59))</f>
        <v>1106</v>
      </c>
    </row>
    <row r="60" spans="1:7" ht="12.75" customHeight="1">
      <c r="A60" s="39" t="str">
        <f t="shared" si="1"/>
        <v>2015</v>
      </c>
      <c r="B60" s="68" t="s">
        <v>83</v>
      </c>
      <c r="C60" s="69">
        <v>915.7</v>
      </c>
      <c r="D60" s="69"/>
      <c r="E60" s="39" t="str">
        <f t="shared" si="2"/>
        <v>2001</v>
      </c>
      <c r="F60" s="67" t="str" cm="1">
        <f t="array" ref="F60">INDEX(B$2:B$277,COUNTA(B$2:B$277)+1-ROWS(B$2:B60))</f>
        <v>2001-11</v>
      </c>
      <c r="G60" s="67" cm="1">
        <f t="array" ref="G60">INDEX(C$2:C$277,COUNT(C$2:C$277)+1-ROWS(C$2:C60))</f>
        <v>999.90000000000009</v>
      </c>
    </row>
    <row r="61" spans="1:7" ht="12.75" customHeight="1">
      <c r="A61" s="39" t="str">
        <f t="shared" si="1"/>
        <v>2015</v>
      </c>
      <c r="B61" s="68" t="s">
        <v>84</v>
      </c>
      <c r="C61" s="69">
        <v>959</v>
      </c>
      <c r="D61" s="69"/>
      <c r="E61" s="39" t="str">
        <f t="shared" si="2"/>
        <v>2001</v>
      </c>
      <c r="F61" s="67" t="str" cm="1">
        <f t="array" ref="F61">INDEX(B$2:B$277,COUNTA(B$2:B$277)+1-ROWS(B$2:B61))</f>
        <v>2001-12</v>
      </c>
      <c r="G61" s="67" cm="1">
        <f t="array" ref="G61">INDEX(C$2:C$277,COUNT(C$2:C$277)+1-ROWS(C$2:C61))</f>
        <v>922.3</v>
      </c>
    </row>
    <row r="62" spans="1:7" ht="12.75" customHeight="1">
      <c r="A62" s="39" t="str">
        <f t="shared" si="1"/>
        <v>2014</v>
      </c>
      <c r="B62" s="68" t="s">
        <v>85</v>
      </c>
      <c r="C62" s="69">
        <v>1225.8</v>
      </c>
      <c r="D62" s="69"/>
      <c r="E62" s="39" t="str">
        <f t="shared" si="2"/>
        <v>2002</v>
      </c>
      <c r="F62" s="67" t="str" cm="1">
        <f t="array" ref="F62">INDEX(B$2:B$277,COUNTA(B$2:B$277)+1-ROWS(B$2:B62))</f>
        <v>2002--1</v>
      </c>
      <c r="G62" s="67" cm="1">
        <f t="array" ref="G62">INDEX(C$2:C$277,COUNT(C$2:C$277)+1-ROWS(C$2:C62))</f>
        <v>907.3</v>
      </c>
    </row>
    <row r="63" spans="1:7" ht="12.75" customHeight="1">
      <c r="A63" s="39" t="str">
        <f t="shared" si="1"/>
        <v>2014</v>
      </c>
      <c r="B63" s="68" t="s">
        <v>86</v>
      </c>
      <c r="C63" s="69">
        <v>1245</v>
      </c>
      <c r="D63" s="69"/>
      <c r="E63" s="39" t="str">
        <f t="shared" si="2"/>
        <v>2002</v>
      </c>
      <c r="F63" s="67" t="str" cm="1">
        <f t="array" ref="F63">INDEX(B$2:B$277,COUNTA(B$2:B$277)+1-ROWS(B$2:B63))</f>
        <v>2002--2</v>
      </c>
      <c r="G63" s="67" cm="1">
        <f t="array" ref="G63">INDEX(C$2:C$277,COUNT(C$2:C$277)+1-ROWS(C$2:C63))</f>
        <v>990.80000000000007</v>
      </c>
    </row>
    <row r="64" spans="1:7" ht="12.75" customHeight="1">
      <c r="A64" s="39" t="str">
        <f t="shared" si="1"/>
        <v>2014</v>
      </c>
      <c r="B64" s="68" t="s">
        <v>87</v>
      </c>
      <c r="C64" s="69">
        <v>1298.5999999999999</v>
      </c>
      <c r="D64" s="69"/>
      <c r="E64" s="39" t="str">
        <f t="shared" si="2"/>
        <v>2002</v>
      </c>
      <c r="F64" s="67" t="str" cm="1">
        <f t="array" ref="F64">INDEX(B$2:B$277,COUNTA(B$2:B$277)+1-ROWS(B$2:B64))</f>
        <v>2002--3</v>
      </c>
      <c r="G64" s="67" cm="1">
        <f t="array" ref="G64">INDEX(C$2:C$277,COUNT(C$2:C$277)+1-ROWS(C$2:C64))</f>
        <v>1014.7</v>
      </c>
    </row>
    <row r="65" spans="1:7" ht="12.75" customHeight="1">
      <c r="A65" s="39" t="str">
        <f t="shared" si="1"/>
        <v>2014</v>
      </c>
      <c r="B65" s="68" t="s">
        <v>88</v>
      </c>
      <c r="C65" s="69">
        <v>1404.8000000000002</v>
      </c>
      <c r="D65" s="69"/>
      <c r="E65" s="39" t="str">
        <f t="shared" si="2"/>
        <v>2002</v>
      </c>
      <c r="F65" s="67" t="str" cm="1">
        <f t="array" ref="F65">INDEX(B$2:B$277,COUNTA(B$2:B$277)+1-ROWS(B$2:B65))</f>
        <v>2002--4</v>
      </c>
      <c r="G65" s="67" cm="1">
        <f t="array" ref="G65">INDEX(C$2:C$277,COUNT(C$2:C$277)+1-ROWS(C$2:C65))</f>
        <v>1033.0999999999999</v>
      </c>
    </row>
    <row r="66" spans="1:7" ht="12.75" customHeight="1">
      <c r="A66" s="39" t="str">
        <f t="shared" si="1"/>
        <v>2014</v>
      </c>
      <c r="B66" s="68" t="s">
        <v>89</v>
      </c>
      <c r="C66" s="69">
        <v>1331</v>
      </c>
      <c r="D66" s="69"/>
      <c r="E66" s="39" t="str">
        <f t="shared" si="2"/>
        <v>2002</v>
      </c>
      <c r="F66" s="67" t="str" cm="1">
        <f t="array" ref="F66">INDEX(B$2:B$277,COUNTA(B$2:B$277)+1-ROWS(B$2:B66))</f>
        <v>2002--5</v>
      </c>
      <c r="G66" s="67" cm="1">
        <f t="array" ref="G66">INDEX(C$2:C$277,COUNT(C$2:C$277)+1-ROWS(C$2:C66))</f>
        <v>1079</v>
      </c>
    </row>
    <row r="67" spans="1:7" ht="12.75" customHeight="1">
      <c r="A67" s="39" t="str">
        <f t="shared" ref="A67:A130" si="3">LEFT(B67,4)</f>
        <v>2014</v>
      </c>
      <c r="B67" s="68" t="s">
        <v>90</v>
      </c>
      <c r="C67" s="69">
        <v>1300.4000000000001</v>
      </c>
      <c r="D67" s="69"/>
      <c r="E67" s="39" t="str">
        <f t="shared" ref="E67:E130" si="4">LEFT(F67,4)</f>
        <v>2002</v>
      </c>
      <c r="F67" s="67" t="str" cm="1">
        <f t="array" ref="F67">INDEX(B$2:B$277,COUNTA(B$2:B$277)+1-ROWS(B$2:B67))</f>
        <v>2002--6</v>
      </c>
      <c r="G67" s="67" cm="1">
        <f t="array" ref="G67">INDEX(C$2:C$277,COUNT(C$2:C$277)+1-ROWS(C$2:C67))</f>
        <v>1034.8</v>
      </c>
    </row>
    <row r="68" spans="1:7" ht="12.75" customHeight="1">
      <c r="A68" s="39" t="str">
        <f t="shared" si="3"/>
        <v>2014</v>
      </c>
      <c r="B68" s="68" t="s">
        <v>91</v>
      </c>
      <c r="C68" s="69">
        <v>1346.9</v>
      </c>
      <c r="D68" s="69"/>
      <c r="E68" s="39" t="str">
        <f t="shared" si="4"/>
        <v>2002</v>
      </c>
      <c r="F68" s="67" t="str" cm="1">
        <f t="array" ref="F68">INDEX(B$2:B$277,COUNTA(B$2:B$277)+1-ROWS(B$2:B68))</f>
        <v>2002--7</v>
      </c>
      <c r="G68" s="67" cm="1">
        <f t="array" ref="G68">INDEX(C$2:C$277,COUNT(C$2:C$277)+1-ROWS(C$2:C68))</f>
        <v>1015.6999999999999</v>
      </c>
    </row>
    <row r="69" spans="1:7" ht="12.75" customHeight="1">
      <c r="A69" s="39" t="str">
        <f t="shared" si="3"/>
        <v>2014</v>
      </c>
      <c r="B69" s="68" t="s">
        <v>92</v>
      </c>
      <c r="C69" s="69">
        <v>1288.6999999999998</v>
      </c>
      <c r="D69" s="69"/>
      <c r="E69" s="39" t="str">
        <f t="shared" si="4"/>
        <v>2002</v>
      </c>
      <c r="F69" s="67" t="str" cm="1">
        <f t="array" ref="F69">INDEX(B$2:B$277,COUNTA(B$2:B$277)+1-ROWS(B$2:B69))</f>
        <v>2002--8</v>
      </c>
      <c r="G69" s="67" cm="1">
        <f t="array" ref="G69">INDEX(C$2:C$277,COUNT(C$2:C$277)+1-ROWS(C$2:C69))</f>
        <v>1079.3</v>
      </c>
    </row>
    <row r="70" spans="1:7" ht="12.75" customHeight="1">
      <c r="A70" s="39" t="str">
        <f t="shared" si="3"/>
        <v>2014</v>
      </c>
      <c r="B70" s="68" t="s">
        <v>93</v>
      </c>
      <c r="C70" s="69">
        <v>1275.6999999999998</v>
      </c>
      <c r="D70" s="69"/>
      <c r="E70" s="39" t="str">
        <f t="shared" si="4"/>
        <v>2002</v>
      </c>
      <c r="F70" s="67" t="str" cm="1">
        <f t="array" ref="F70">INDEX(B$2:B$277,COUNTA(B$2:B$277)+1-ROWS(B$2:B70))</f>
        <v>2002--9</v>
      </c>
      <c r="G70" s="67" cm="1">
        <f t="array" ref="G70">INDEX(C$2:C$277,COUNT(C$2:C$277)+1-ROWS(C$2:C70))</f>
        <v>929.3</v>
      </c>
    </row>
    <row r="71" spans="1:7" ht="12.75" customHeight="1">
      <c r="A71" s="39" t="str">
        <f t="shared" si="3"/>
        <v>2014</v>
      </c>
      <c r="B71" s="68" t="s">
        <v>94</v>
      </c>
      <c r="C71" s="69">
        <v>1152.5</v>
      </c>
      <c r="D71" s="69"/>
      <c r="E71" s="39" t="str">
        <f t="shared" si="4"/>
        <v>2002</v>
      </c>
      <c r="F71" s="67" t="str" cm="1">
        <f t="array" ref="F71">INDEX(B$2:B$277,COUNTA(B$2:B$277)+1-ROWS(B$2:B71))</f>
        <v>2002-10</v>
      </c>
      <c r="G71" s="67" cm="1">
        <f t="array" ref="G71">INDEX(C$2:C$277,COUNT(C$2:C$277)+1-ROWS(C$2:C71))</f>
        <v>864.90000000000009</v>
      </c>
    </row>
    <row r="72" spans="1:7" ht="12.75" customHeight="1">
      <c r="A72" s="39" t="str">
        <f t="shared" si="3"/>
        <v>2014</v>
      </c>
      <c r="B72" s="68" t="s">
        <v>95</v>
      </c>
      <c r="C72" s="69">
        <v>1076.9000000000001</v>
      </c>
      <c r="D72" s="69"/>
      <c r="E72" s="39" t="str">
        <f t="shared" si="4"/>
        <v>2002</v>
      </c>
      <c r="F72" s="67" t="str" cm="1">
        <f t="array" ref="F72">INDEX(B$2:B$277,COUNTA(B$2:B$277)+1-ROWS(B$2:B72))</f>
        <v>2002-11</v>
      </c>
      <c r="G72" s="67" cm="1">
        <f t="array" ref="G72">INDEX(C$2:C$277,COUNT(C$2:C$277)+1-ROWS(C$2:C72))</f>
        <v>876.19999999999993</v>
      </c>
    </row>
    <row r="73" spans="1:7" ht="12.75" customHeight="1">
      <c r="A73" s="39" t="str">
        <f t="shared" si="3"/>
        <v>2014</v>
      </c>
      <c r="B73" s="68" t="s">
        <v>96</v>
      </c>
      <c r="C73" s="69">
        <v>1214.4000000000001</v>
      </c>
      <c r="D73" s="69"/>
      <c r="E73" s="39" t="str">
        <f t="shared" si="4"/>
        <v>2002</v>
      </c>
      <c r="F73" s="67" t="str" cm="1">
        <f t="array" ref="F73">INDEX(B$2:B$277,COUNTA(B$2:B$277)+1-ROWS(B$2:B73))</f>
        <v>2002-12</v>
      </c>
      <c r="G73" s="67" cm="1">
        <f t="array" ref="G73">INDEX(C$2:C$277,COUNT(C$2:C$277)+1-ROWS(C$2:C73))</f>
        <v>880.6</v>
      </c>
    </row>
    <row r="74" spans="1:7" ht="12.75" customHeight="1">
      <c r="A74" s="39" t="str">
        <f t="shared" si="3"/>
        <v>2013</v>
      </c>
      <c r="B74" s="68" t="s">
        <v>97</v>
      </c>
      <c r="C74" s="69">
        <v>1235.9000000000001</v>
      </c>
      <c r="D74" s="69"/>
      <c r="E74" s="39" t="str">
        <f t="shared" si="4"/>
        <v>2003</v>
      </c>
      <c r="F74" s="67" t="str" cm="1">
        <f t="array" ref="F74">INDEX(B$2:B$277,COUNTA(B$2:B$277)+1-ROWS(B$2:B74))</f>
        <v>2003--1</v>
      </c>
      <c r="G74" s="67" cm="1">
        <f t="array" ref="G74">INDEX(C$2:C$277,COUNT(C$2:C$277)+1-ROWS(C$2:C74))</f>
        <v>852.9</v>
      </c>
    </row>
    <row r="75" spans="1:7" ht="12.75" customHeight="1">
      <c r="A75" s="39" t="str">
        <f t="shared" si="3"/>
        <v>2013</v>
      </c>
      <c r="B75" s="68" t="s">
        <v>98</v>
      </c>
      <c r="C75" s="69">
        <v>1253.4000000000001</v>
      </c>
      <c r="D75" s="69"/>
      <c r="E75" s="39" t="str">
        <f t="shared" si="4"/>
        <v>2003</v>
      </c>
      <c r="F75" s="67" t="str" cm="1">
        <f t="array" ref="F75">INDEX(B$2:B$277,COUNTA(B$2:B$277)+1-ROWS(B$2:B75))</f>
        <v>2003--2</v>
      </c>
      <c r="G75" s="67" cm="1">
        <f t="array" ref="G75">INDEX(C$2:C$277,COUNT(C$2:C$277)+1-ROWS(C$2:C75))</f>
        <v>863.7</v>
      </c>
    </row>
    <row r="76" spans="1:7" ht="12.75" customHeight="1">
      <c r="A76" s="39" t="str">
        <f t="shared" si="3"/>
        <v>2013</v>
      </c>
      <c r="B76" s="68" t="s">
        <v>99</v>
      </c>
      <c r="C76" s="69">
        <v>1260.8000000000002</v>
      </c>
      <c r="D76" s="69"/>
      <c r="E76" s="39" t="str">
        <f t="shared" si="4"/>
        <v>2003</v>
      </c>
      <c r="F76" s="67" t="str" cm="1">
        <f t="array" ref="F76">INDEX(B$2:B$277,COUNTA(B$2:B$277)+1-ROWS(B$2:B76))</f>
        <v>2003--3</v>
      </c>
      <c r="G76" s="67" cm="1">
        <f t="array" ref="G76">INDEX(C$2:C$277,COUNT(C$2:C$277)+1-ROWS(C$2:C76))</f>
        <v>920.09999999999991</v>
      </c>
    </row>
    <row r="77" spans="1:7" ht="12.75" customHeight="1">
      <c r="A77" s="39" t="str">
        <f t="shared" si="3"/>
        <v>2013</v>
      </c>
      <c r="B77" s="68" t="s">
        <v>100</v>
      </c>
      <c r="C77" s="69">
        <v>1298.1000000000001</v>
      </c>
      <c r="D77" s="69"/>
      <c r="E77" s="39" t="str">
        <f t="shared" si="4"/>
        <v>2003</v>
      </c>
      <c r="F77" s="67" t="str" cm="1">
        <f t="array" ref="F77">INDEX(B$2:B$277,COUNTA(B$2:B$277)+1-ROWS(B$2:B77))</f>
        <v>2003--4</v>
      </c>
      <c r="G77" s="67" cm="1">
        <f t="array" ref="G77">INDEX(C$2:C$277,COUNT(C$2:C$277)+1-ROWS(C$2:C77))</f>
        <v>989.80000000000007</v>
      </c>
    </row>
    <row r="78" spans="1:7" ht="12.75" customHeight="1">
      <c r="A78" s="39" t="str">
        <f t="shared" si="3"/>
        <v>2013</v>
      </c>
      <c r="B78" s="68" t="s">
        <v>101</v>
      </c>
      <c r="C78" s="69">
        <v>1340</v>
      </c>
      <c r="D78" s="69"/>
      <c r="E78" s="39" t="str">
        <f t="shared" si="4"/>
        <v>2003</v>
      </c>
      <c r="F78" s="67" t="str" cm="1">
        <f t="array" ref="F78">INDEX(B$2:B$277,COUNTA(B$2:B$277)+1-ROWS(B$2:B78))</f>
        <v>2003--5</v>
      </c>
      <c r="G78" s="67" cm="1">
        <f t="array" ref="G78">INDEX(C$2:C$277,COUNT(C$2:C$277)+1-ROWS(C$2:C78))</f>
        <v>1040.3999999999999</v>
      </c>
    </row>
    <row r="79" spans="1:7" ht="12.75" customHeight="1">
      <c r="A79" s="39" t="str">
        <f t="shared" si="3"/>
        <v>2013</v>
      </c>
      <c r="B79" s="68" t="s">
        <v>102</v>
      </c>
      <c r="C79" s="69">
        <v>1277.8</v>
      </c>
      <c r="D79" s="69"/>
      <c r="E79" s="39" t="str">
        <f t="shared" si="4"/>
        <v>2003</v>
      </c>
      <c r="F79" s="67" t="str" cm="1">
        <f t="array" ref="F79">INDEX(B$2:B$277,COUNTA(B$2:B$277)+1-ROWS(B$2:B79))</f>
        <v>2003--6</v>
      </c>
      <c r="G79" s="67" cm="1">
        <f t="array" ref="G79">INDEX(C$2:C$277,COUNT(C$2:C$277)+1-ROWS(C$2:C79))</f>
        <v>950.3</v>
      </c>
    </row>
    <row r="80" spans="1:7" ht="12.75" customHeight="1">
      <c r="A80" s="39" t="str">
        <f t="shared" si="3"/>
        <v>2013</v>
      </c>
      <c r="B80" s="68" t="s">
        <v>103</v>
      </c>
      <c r="C80" s="69">
        <v>1212</v>
      </c>
      <c r="D80" s="69"/>
      <c r="E80" s="39" t="str">
        <f t="shared" si="4"/>
        <v>2003</v>
      </c>
      <c r="F80" s="67" t="str" cm="1">
        <f t="array" ref="F80">INDEX(B$2:B$277,COUNTA(B$2:B$277)+1-ROWS(B$2:B80))</f>
        <v>2003--7</v>
      </c>
      <c r="G80" s="67" cm="1">
        <f t="array" ref="G80">INDEX(C$2:C$277,COUNT(C$2:C$277)+1-ROWS(C$2:C80))</f>
        <v>1046.5</v>
      </c>
    </row>
    <row r="81" spans="1:7" ht="12.75" customHeight="1">
      <c r="A81" s="39" t="str">
        <f t="shared" si="3"/>
        <v>2013</v>
      </c>
      <c r="B81" s="68" t="s">
        <v>104</v>
      </c>
      <c r="C81" s="69">
        <v>1220.4000000000001</v>
      </c>
      <c r="D81" s="69"/>
      <c r="E81" s="39" t="str">
        <f t="shared" si="4"/>
        <v>2003</v>
      </c>
      <c r="F81" s="67" t="str" cm="1">
        <f t="array" ref="F81">INDEX(B$2:B$277,COUNTA(B$2:B$277)+1-ROWS(B$2:B81))</f>
        <v>2003--8</v>
      </c>
      <c r="G81" s="67" cm="1">
        <f t="array" ref="G81">INDEX(C$2:C$277,COUNT(C$2:C$277)+1-ROWS(C$2:C81))</f>
        <v>1041.5999999999999</v>
      </c>
    </row>
    <row r="82" spans="1:7" ht="12.75" customHeight="1">
      <c r="A82" s="39" t="str">
        <f t="shared" si="3"/>
        <v>2013</v>
      </c>
      <c r="B82" s="68" t="s">
        <v>105</v>
      </c>
      <c r="C82" s="69">
        <v>1159.9000000000001</v>
      </c>
      <c r="D82" s="69"/>
      <c r="E82" s="39" t="str">
        <f t="shared" si="4"/>
        <v>2003</v>
      </c>
      <c r="F82" s="67" t="str" cm="1">
        <f t="array" ref="F82">INDEX(B$2:B$277,COUNTA(B$2:B$277)+1-ROWS(B$2:B82))</f>
        <v>2003--9</v>
      </c>
      <c r="G82" s="67" cm="1">
        <f t="array" ref="G82">INDEX(C$2:C$277,COUNT(C$2:C$277)+1-ROWS(C$2:C82))</f>
        <v>1002.6</v>
      </c>
    </row>
    <row r="83" spans="1:7" ht="12.75" customHeight="1">
      <c r="A83" s="39" t="str">
        <f t="shared" si="3"/>
        <v>2013</v>
      </c>
      <c r="B83" s="68" t="s">
        <v>106</v>
      </c>
      <c r="C83" s="69">
        <v>989.90000000000009</v>
      </c>
      <c r="D83" s="69"/>
      <c r="E83" s="39" t="str">
        <f t="shared" si="4"/>
        <v>2003</v>
      </c>
      <c r="F83" s="67" t="str" cm="1">
        <f t="array" ref="F83">INDEX(B$2:B$277,COUNTA(B$2:B$277)+1-ROWS(B$2:B83))</f>
        <v>2003-10</v>
      </c>
      <c r="G83" s="67" cm="1">
        <f t="array" ref="G83">INDEX(C$2:C$277,COUNT(C$2:C$277)+1-ROWS(C$2:C83))</f>
        <v>1107.9000000000001</v>
      </c>
    </row>
    <row r="84" spans="1:7" ht="12.75" customHeight="1">
      <c r="A84" s="39" t="str">
        <f t="shared" si="3"/>
        <v>2013</v>
      </c>
      <c r="B84" s="68" t="s">
        <v>107</v>
      </c>
      <c r="C84" s="69">
        <v>1145.9000000000001</v>
      </c>
      <c r="D84" s="69"/>
      <c r="E84" s="39" t="str">
        <f t="shared" si="4"/>
        <v>2003</v>
      </c>
      <c r="F84" s="67" t="str" cm="1">
        <f t="array" ref="F84">INDEX(B$2:B$277,COUNTA(B$2:B$277)+1-ROWS(B$2:B84))</f>
        <v>2003-11</v>
      </c>
      <c r="G84" s="67" cm="1">
        <f t="array" ref="G84">INDEX(C$2:C$277,COUNT(C$2:C$277)+1-ROWS(C$2:C84))</f>
        <v>1052.7</v>
      </c>
    </row>
    <row r="85" spans="1:7" ht="12.75" customHeight="1">
      <c r="A85" s="39" t="str">
        <f t="shared" si="3"/>
        <v>2013</v>
      </c>
      <c r="B85" s="68" t="s">
        <v>108</v>
      </c>
      <c r="C85" s="69">
        <v>1205.1999999999998</v>
      </c>
      <c r="D85" s="69"/>
      <c r="E85" s="39" t="str">
        <f t="shared" si="4"/>
        <v>2003</v>
      </c>
      <c r="F85" s="67" t="str" cm="1">
        <f t="array" ref="F85">INDEX(B$2:B$277,COUNTA(B$2:B$277)+1-ROWS(B$2:B85))</f>
        <v>2003-12</v>
      </c>
      <c r="G85" s="67" cm="1">
        <f t="array" ref="G85">INDEX(C$2:C$277,COUNT(C$2:C$277)+1-ROWS(C$2:C85))</f>
        <v>968.7</v>
      </c>
    </row>
    <row r="86" spans="1:7" ht="12.75" customHeight="1">
      <c r="A86" s="39" t="str">
        <f t="shared" si="3"/>
        <v>2012</v>
      </c>
      <c r="B86" s="68" t="s">
        <v>109</v>
      </c>
      <c r="C86" s="69">
        <v>1148.4000000000001</v>
      </c>
      <c r="D86" s="69"/>
      <c r="E86" s="39" t="str">
        <f t="shared" si="4"/>
        <v>2004</v>
      </c>
      <c r="F86" s="67" t="str" cm="1">
        <f t="array" ref="F86">INDEX(B$2:B$277,COUNTA(B$2:B$277)+1-ROWS(B$2:B86))</f>
        <v>2004--1</v>
      </c>
      <c r="G86" s="67" cm="1">
        <f t="array" ref="G86">INDEX(C$2:C$277,COUNT(C$2:C$277)+1-ROWS(C$2:C86))</f>
        <v>993.09999999999991</v>
      </c>
    </row>
    <row r="87" spans="1:7" ht="12.75" customHeight="1">
      <c r="A87" s="39" t="str">
        <f t="shared" si="3"/>
        <v>2012</v>
      </c>
      <c r="B87" s="68" t="s">
        <v>110</v>
      </c>
      <c r="C87" s="69">
        <v>1138.5</v>
      </c>
      <c r="D87" s="69"/>
      <c r="E87" s="39" t="str">
        <f t="shared" si="4"/>
        <v>2004</v>
      </c>
      <c r="F87" s="67" t="str" cm="1">
        <f t="array" ref="F87">INDEX(B$2:B$277,COUNTA(B$2:B$277)+1-ROWS(B$2:B87))</f>
        <v>2004--2</v>
      </c>
      <c r="G87" s="67" cm="1">
        <f t="array" ref="G87">INDEX(C$2:C$277,COUNT(C$2:C$277)+1-ROWS(C$2:C87))</f>
        <v>797.2</v>
      </c>
    </row>
    <row r="88" spans="1:7" ht="12.75" customHeight="1">
      <c r="A88" s="39" t="str">
        <f t="shared" si="3"/>
        <v>2012</v>
      </c>
      <c r="B88" s="68" t="s">
        <v>111</v>
      </c>
      <c r="C88" s="69">
        <v>1248.7</v>
      </c>
      <c r="D88" s="69"/>
      <c r="E88" s="39" t="str">
        <f t="shared" si="4"/>
        <v>2004</v>
      </c>
      <c r="F88" s="67" t="str" cm="1">
        <f t="array" ref="F88">INDEX(B$2:B$277,COUNTA(B$2:B$277)+1-ROWS(B$2:B88))</f>
        <v>2004--3</v>
      </c>
      <c r="G88" s="67" cm="1">
        <f t="array" ref="G88">INDEX(C$2:C$277,COUNT(C$2:C$277)+1-ROWS(C$2:C88))</f>
        <v>1059.9000000000001</v>
      </c>
    </row>
    <row r="89" spans="1:7" ht="12.75" customHeight="1">
      <c r="A89" s="39" t="str">
        <f t="shared" si="3"/>
        <v>2012</v>
      </c>
      <c r="B89" s="68" t="s">
        <v>112</v>
      </c>
      <c r="C89" s="69">
        <v>1256.9000000000001</v>
      </c>
      <c r="D89" s="69"/>
      <c r="E89" s="39" t="str">
        <f t="shared" si="4"/>
        <v>2004</v>
      </c>
      <c r="F89" s="67" t="str" cm="1">
        <f t="array" ref="F89">INDEX(B$2:B$277,COUNTA(B$2:B$277)+1-ROWS(B$2:B89))</f>
        <v>2004--4</v>
      </c>
      <c r="G89" s="67" cm="1">
        <f t="array" ref="G89">INDEX(C$2:C$277,COUNT(C$2:C$277)+1-ROWS(C$2:C89))</f>
        <v>1057.8000000000002</v>
      </c>
    </row>
    <row r="90" spans="1:7" ht="12.75" customHeight="1">
      <c r="A90" s="39" t="str">
        <f t="shared" si="3"/>
        <v>2012</v>
      </c>
      <c r="B90" s="68" t="s">
        <v>113</v>
      </c>
      <c r="C90" s="69">
        <v>1250.0999999999999</v>
      </c>
      <c r="D90" s="69"/>
      <c r="E90" s="39" t="str">
        <f t="shared" si="4"/>
        <v>2004</v>
      </c>
      <c r="F90" s="67" t="str" cm="1">
        <f t="array" ref="F90">INDEX(B$2:B$277,COUNTA(B$2:B$277)+1-ROWS(B$2:B90))</f>
        <v>2004--5</v>
      </c>
      <c r="G90" s="67" cm="1">
        <f t="array" ref="G90">INDEX(C$2:C$277,COUNT(C$2:C$277)+1-ROWS(C$2:C90))</f>
        <v>1128.8</v>
      </c>
    </row>
    <row r="91" spans="1:7" ht="12.75" customHeight="1">
      <c r="A91" s="39" t="str">
        <f t="shared" si="3"/>
        <v>2012</v>
      </c>
      <c r="B91" s="68" t="s">
        <v>114</v>
      </c>
      <c r="C91" s="69">
        <v>1249</v>
      </c>
      <c r="D91" s="69"/>
      <c r="E91" s="39" t="str">
        <f t="shared" si="4"/>
        <v>2004</v>
      </c>
      <c r="F91" s="67" t="str" cm="1">
        <f t="array" ref="F91">INDEX(B$2:B$277,COUNTA(B$2:B$277)+1-ROWS(B$2:B91))</f>
        <v>2004--6</v>
      </c>
      <c r="G91" s="67" cm="1">
        <f t="array" ref="G91">INDEX(C$2:C$277,COUNT(C$2:C$277)+1-ROWS(C$2:C91))</f>
        <v>1106.1000000000001</v>
      </c>
    </row>
    <row r="92" spans="1:7" ht="12.75" customHeight="1">
      <c r="A92" s="39" t="str">
        <f t="shared" si="3"/>
        <v>2012</v>
      </c>
      <c r="B92" s="68" t="s">
        <v>115</v>
      </c>
      <c r="C92" s="69">
        <v>1252.0999999999999</v>
      </c>
      <c r="D92" s="69"/>
      <c r="E92" s="39" t="str">
        <f t="shared" si="4"/>
        <v>2004</v>
      </c>
      <c r="F92" s="67" t="str" cm="1">
        <f t="array" ref="F92">INDEX(B$2:B$277,COUNTA(B$2:B$277)+1-ROWS(B$2:B92))</f>
        <v>2004--7</v>
      </c>
      <c r="G92" s="67" cm="1">
        <f t="array" ref="G92">INDEX(C$2:C$277,COUNT(C$2:C$277)+1-ROWS(C$2:C92))</f>
        <v>1206</v>
      </c>
    </row>
    <row r="93" spans="1:7" ht="12.75" customHeight="1">
      <c r="A93" s="39" t="str">
        <f t="shared" si="3"/>
        <v>2012</v>
      </c>
      <c r="B93" s="68" t="s">
        <v>116</v>
      </c>
      <c r="C93" s="69">
        <v>1229.3</v>
      </c>
      <c r="D93" s="69"/>
      <c r="E93" s="39" t="str">
        <f t="shared" si="4"/>
        <v>2004</v>
      </c>
      <c r="F93" s="67" t="str" cm="1">
        <f t="array" ref="F93">INDEX(B$2:B$277,COUNTA(B$2:B$277)+1-ROWS(B$2:B93))</f>
        <v>2004--8</v>
      </c>
      <c r="G93" s="67" cm="1">
        <f t="array" ref="G93">INDEX(C$2:C$277,COUNT(C$2:C$277)+1-ROWS(C$2:C93))</f>
        <v>1148.3</v>
      </c>
    </row>
    <row r="94" spans="1:7" ht="12.75" customHeight="1">
      <c r="A94" s="39" t="str">
        <f t="shared" si="3"/>
        <v>2012</v>
      </c>
      <c r="B94" s="68" t="s">
        <v>117</v>
      </c>
      <c r="C94" s="69">
        <v>1169.2</v>
      </c>
      <c r="D94" s="69"/>
      <c r="E94" s="39" t="str">
        <f t="shared" si="4"/>
        <v>2004</v>
      </c>
      <c r="F94" s="67" t="str" cm="1">
        <f t="array" ref="F94">INDEX(B$2:B$277,COUNTA(B$2:B$277)+1-ROWS(B$2:B94))</f>
        <v>2004--9</v>
      </c>
      <c r="G94" s="67" cm="1">
        <f t="array" ref="G94">INDEX(C$2:C$277,COUNT(C$2:C$277)+1-ROWS(C$2:C94))</f>
        <v>1087.0999999999999</v>
      </c>
    </row>
    <row r="95" spans="1:7" ht="12.75" customHeight="1">
      <c r="A95" s="39" t="str">
        <f t="shared" si="3"/>
        <v>2012</v>
      </c>
      <c r="B95" s="68" t="s">
        <v>118</v>
      </c>
      <c r="C95" s="69">
        <v>1112.0999999999999</v>
      </c>
      <c r="D95" s="69"/>
      <c r="E95" s="39" t="str">
        <f t="shared" si="4"/>
        <v>2004</v>
      </c>
      <c r="F95" s="67" t="str" cm="1">
        <f t="array" ref="F95">INDEX(B$2:B$277,COUNTA(B$2:B$277)+1-ROWS(B$2:B95))</f>
        <v>2004-10</v>
      </c>
      <c r="G95" s="67" cm="1">
        <f t="array" ref="G95">INDEX(C$2:C$277,COUNT(C$2:C$277)+1-ROWS(C$2:C95))</f>
        <v>1200.6999999999998</v>
      </c>
    </row>
    <row r="96" spans="1:7" ht="12.75" customHeight="1">
      <c r="A96" s="39" t="str">
        <f t="shared" si="3"/>
        <v>2012</v>
      </c>
      <c r="B96" s="68" t="s">
        <v>119</v>
      </c>
      <c r="C96" s="69">
        <v>914.30000000000007</v>
      </c>
      <c r="D96" s="69"/>
      <c r="E96" s="39" t="str">
        <f t="shared" si="4"/>
        <v>2004</v>
      </c>
      <c r="F96" s="67" t="str" cm="1">
        <f t="array" ref="F96">INDEX(B$2:B$277,COUNTA(B$2:B$277)+1-ROWS(B$2:B96))</f>
        <v>2004-11</v>
      </c>
      <c r="G96" s="67" cm="1">
        <f t="array" ref="G96">INDEX(C$2:C$277,COUNT(C$2:C$277)+1-ROWS(C$2:C96))</f>
        <v>1213.0999999999999</v>
      </c>
    </row>
    <row r="97" spans="1:7" ht="12.75" customHeight="1" thickBot="1">
      <c r="A97" s="39" t="str">
        <f t="shared" si="3"/>
        <v>2012</v>
      </c>
      <c r="B97" s="68" t="s">
        <v>120</v>
      </c>
      <c r="C97" s="69">
        <v>1155.0999999999999</v>
      </c>
      <c r="D97" s="69"/>
      <c r="E97" s="39" t="str">
        <f t="shared" si="4"/>
        <v>2004</v>
      </c>
      <c r="F97" s="67" t="str" cm="1">
        <f t="array" ref="F97">INDEX(B$2:B$277,COUNTA(B$2:B$277)+1-ROWS(B$2:B97))</f>
        <v>2004-12</v>
      </c>
      <c r="G97" s="67" cm="1">
        <f t="array" ref="G97">INDEX(C$2:C$277,COUNT(C$2:C$277)+1-ROWS(C$2:C97))</f>
        <v>1103.0999999999999</v>
      </c>
    </row>
    <row r="98" spans="1:7" ht="12.75" customHeight="1">
      <c r="A98" s="39" t="str">
        <f t="shared" si="3"/>
        <v>2011</v>
      </c>
      <c r="B98" s="70" t="s">
        <v>121</v>
      </c>
      <c r="C98" s="71">
        <v>1159.4000000000001</v>
      </c>
      <c r="D98" s="75"/>
      <c r="E98" s="39" t="str">
        <f t="shared" si="4"/>
        <v>2005</v>
      </c>
      <c r="F98" s="67" t="str" cm="1">
        <f t="array" ref="F98">INDEX(B$2:B$277,COUNTA(B$2:B$277)+1-ROWS(B$2:B98))</f>
        <v>2005--1</v>
      </c>
      <c r="G98" s="67" cm="1">
        <f t="array" ref="G98">INDEX(C$2:C$277,COUNT(C$2:C$277)+1-ROWS(C$2:C98))</f>
        <v>1099.8</v>
      </c>
    </row>
    <row r="99" spans="1:7" ht="12.75" customHeight="1">
      <c r="A99" s="39" t="str">
        <f t="shared" si="3"/>
        <v>2011</v>
      </c>
      <c r="B99" s="70" t="s">
        <v>122</v>
      </c>
      <c r="C99" s="72">
        <v>1153.9000000000001</v>
      </c>
      <c r="D99" s="75"/>
      <c r="E99" s="39" t="str">
        <f t="shared" si="4"/>
        <v>2005</v>
      </c>
      <c r="F99" s="67" t="str" cm="1">
        <f t="array" ref="F99">INDEX(B$2:B$277,COUNTA(B$2:B$277)+1-ROWS(B$2:B99))</f>
        <v>2005--2</v>
      </c>
      <c r="G99" s="67" cm="1">
        <f t="array" ref="G99">INDEX(C$2:C$277,COUNT(C$2:C$277)+1-ROWS(C$2:C99))</f>
        <v>1052.3</v>
      </c>
    </row>
    <row r="100" spans="1:7" ht="12.75" customHeight="1">
      <c r="A100" s="39" t="str">
        <f t="shared" si="3"/>
        <v>2011</v>
      </c>
      <c r="B100" s="70" t="s">
        <v>123</v>
      </c>
      <c r="C100" s="72">
        <v>1200.0999999999999</v>
      </c>
      <c r="D100" s="75"/>
      <c r="E100" s="39" t="str">
        <f t="shared" si="4"/>
        <v>2005</v>
      </c>
      <c r="F100" s="67" t="str" cm="1">
        <f t="array" ref="F100">INDEX(B$2:B$277,COUNTA(B$2:B$277)+1-ROWS(B$2:B100))</f>
        <v>2005--3</v>
      </c>
      <c r="G100" s="67" cm="1">
        <f t="array" ref="G100">INDEX(C$2:C$277,COUNT(C$2:C$277)+1-ROWS(C$2:C100))</f>
        <v>991.1</v>
      </c>
    </row>
    <row r="101" spans="1:7" ht="12.75" customHeight="1">
      <c r="A101" s="39" t="str">
        <f t="shared" si="3"/>
        <v>2011</v>
      </c>
      <c r="B101" s="70" t="s">
        <v>124</v>
      </c>
      <c r="C101" s="72">
        <v>1232.8</v>
      </c>
      <c r="D101" s="75"/>
      <c r="E101" s="39" t="str">
        <f t="shared" si="4"/>
        <v>2005</v>
      </c>
      <c r="F101" s="67" t="str" cm="1">
        <f t="array" ref="F101">INDEX(B$2:B$277,COUNTA(B$2:B$277)+1-ROWS(B$2:B101))</f>
        <v>2005--4</v>
      </c>
      <c r="G101" s="67" cm="1">
        <f t="array" ref="G101">INDEX(C$2:C$277,COUNT(C$2:C$277)+1-ROWS(C$2:C101))</f>
        <v>1175.4000000000001</v>
      </c>
    </row>
    <row r="102" spans="1:7" ht="12.75" customHeight="1">
      <c r="A102" s="39" t="str">
        <f t="shared" si="3"/>
        <v>2011</v>
      </c>
      <c r="B102" s="70" t="s">
        <v>125</v>
      </c>
      <c r="C102" s="72">
        <v>1259.1999999999998</v>
      </c>
      <c r="D102" s="75"/>
      <c r="E102" s="39" t="str">
        <f t="shared" si="4"/>
        <v>2005</v>
      </c>
      <c r="F102" s="67" t="str" cm="1">
        <f t="array" ref="F102">INDEX(B$2:B$277,COUNTA(B$2:B$277)+1-ROWS(B$2:B102))</f>
        <v>2005--5</v>
      </c>
      <c r="G102" s="67" cm="1">
        <f t="array" ref="G102">INDEX(C$2:C$277,COUNT(C$2:C$277)+1-ROWS(C$2:C102))</f>
        <v>1175.3000000000002</v>
      </c>
    </row>
    <row r="103" spans="1:7" ht="12.75" customHeight="1">
      <c r="A103" s="39" t="str">
        <f t="shared" si="3"/>
        <v>2011</v>
      </c>
      <c r="B103" s="70" t="s">
        <v>126</v>
      </c>
      <c r="C103" s="72">
        <v>1261.2</v>
      </c>
      <c r="D103" s="75"/>
      <c r="E103" s="39" t="str">
        <f t="shared" si="4"/>
        <v>2005</v>
      </c>
      <c r="F103" s="67" t="str" cm="1">
        <f t="array" ref="F103">INDEX(B$2:B$277,COUNTA(B$2:B$277)+1-ROWS(B$2:B103))</f>
        <v>2005--6</v>
      </c>
      <c r="G103" s="67" cm="1">
        <f t="array" ref="G103">INDEX(C$2:C$277,COUNT(C$2:C$277)+1-ROWS(C$2:C103))</f>
        <v>1210.8000000000002</v>
      </c>
    </row>
    <row r="104" spans="1:7" ht="12.75" customHeight="1">
      <c r="A104" s="39" t="str">
        <f t="shared" si="3"/>
        <v>2011</v>
      </c>
      <c r="B104" s="70" t="s">
        <v>127</v>
      </c>
      <c r="C104" s="72">
        <v>1195</v>
      </c>
      <c r="D104" s="75"/>
      <c r="E104" s="39" t="str">
        <f t="shared" si="4"/>
        <v>2005</v>
      </c>
      <c r="F104" s="67" t="str" cm="1">
        <f t="array" ref="F104">INDEX(B$2:B$277,COUNTA(B$2:B$277)+1-ROWS(B$2:B104))</f>
        <v>2005--7</v>
      </c>
      <c r="G104" s="67" cm="1">
        <f t="array" ref="G104">INDEX(C$2:C$277,COUNT(C$2:C$277)+1-ROWS(C$2:C104))</f>
        <v>1221.5999999999999</v>
      </c>
    </row>
    <row r="105" spans="1:7" ht="12.75" customHeight="1">
      <c r="A105" s="39" t="str">
        <f t="shared" si="3"/>
        <v>2011</v>
      </c>
      <c r="B105" s="70" t="s">
        <v>128</v>
      </c>
      <c r="C105" s="72">
        <v>1229.7</v>
      </c>
      <c r="D105" s="75"/>
      <c r="E105" s="39" t="str">
        <f t="shared" si="4"/>
        <v>2005</v>
      </c>
      <c r="F105" s="67" t="str" cm="1">
        <f t="array" ref="F105">INDEX(B$2:B$277,COUNTA(B$2:B$277)+1-ROWS(B$2:B105))</f>
        <v>2005--8</v>
      </c>
      <c r="G105" s="67" cm="1">
        <f t="array" ref="G105">INDEX(C$2:C$277,COUNT(C$2:C$277)+1-ROWS(C$2:C105))</f>
        <v>1266.9000000000001</v>
      </c>
    </row>
    <row r="106" spans="1:7" ht="12.75" customHeight="1">
      <c r="A106" s="39" t="str">
        <f t="shared" si="3"/>
        <v>2011</v>
      </c>
      <c r="B106" s="70" t="s">
        <v>129</v>
      </c>
      <c r="C106" s="72">
        <v>1148.4000000000001</v>
      </c>
      <c r="D106" s="75"/>
      <c r="E106" s="39" t="str">
        <f t="shared" si="4"/>
        <v>2005</v>
      </c>
      <c r="F106" s="67" t="str" cm="1">
        <f t="array" ref="F106">INDEX(B$2:B$277,COUNTA(B$2:B$277)+1-ROWS(B$2:B106))</f>
        <v>2005--9</v>
      </c>
      <c r="G106" s="67" cm="1">
        <f t="array" ref="G106">INDEX(C$2:C$277,COUNT(C$2:C$277)+1-ROWS(C$2:C106))</f>
        <v>1273.9000000000001</v>
      </c>
    </row>
    <row r="107" spans="1:7" ht="12.75" customHeight="1">
      <c r="A107" s="39" t="str">
        <f t="shared" si="3"/>
        <v>2011</v>
      </c>
      <c r="B107" s="70" t="s">
        <v>130</v>
      </c>
      <c r="C107" s="72">
        <v>1013</v>
      </c>
      <c r="D107" s="75"/>
      <c r="E107" s="39" t="str">
        <f t="shared" si="4"/>
        <v>2005</v>
      </c>
      <c r="F107" s="67" t="str" cm="1">
        <f t="array" ref="F107">INDEX(B$2:B$277,COUNTA(B$2:B$277)+1-ROWS(B$2:B107))</f>
        <v>2005-10</v>
      </c>
      <c r="G107" s="67" cm="1">
        <f t="array" ref="G107">INDEX(C$2:C$277,COUNT(C$2:C$277)+1-ROWS(C$2:C107))</f>
        <v>1308.6000000000001</v>
      </c>
    </row>
    <row r="108" spans="1:7" ht="12.75" customHeight="1">
      <c r="A108" s="39" t="str">
        <f t="shared" si="3"/>
        <v>2011</v>
      </c>
      <c r="B108" s="70" t="s">
        <v>131</v>
      </c>
      <c r="C108" s="72">
        <v>1013.3</v>
      </c>
      <c r="D108" s="75"/>
      <c r="E108" s="39" t="str">
        <f t="shared" si="4"/>
        <v>2005</v>
      </c>
      <c r="F108" s="67" t="str" cm="1">
        <f t="array" ref="F108">INDEX(B$2:B$277,COUNTA(B$2:B$277)+1-ROWS(B$2:B108))</f>
        <v>2005-11</v>
      </c>
      <c r="G108" s="67" cm="1">
        <f t="array" ref="G108">INDEX(C$2:C$277,COUNT(C$2:C$277)+1-ROWS(C$2:C108))</f>
        <v>1251.5</v>
      </c>
    </row>
    <row r="109" spans="1:7" ht="12.75" customHeight="1">
      <c r="A109" s="39" t="str">
        <f t="shared" si="3"/>
        <v>2011</v>
      </c>
      <c r="B109" s="70" t="s">
        <v>132</v>
      </c>
      <c r="C109" s="72">
        <v>1135.4000000000001</v>
      </c>
      <c r="D109" s="75"/>
      <c r="E109" s="39" t="str">
        <f t="shared" si="4"/>
        <v>2005</v>
      </c>
      <c r="F109" s="67" t="str" cm="1">
        <f t="array" ref="F109">INDEX(B$2:B$277,COUNTA(B$2:B$277)+1-ROWS(B$2:B109))</f>
        <v>2005-12</v>
      </c>
      <c r="G109" s="67" cm="1">
        <f t="array" ref="G109">INDEX(C$2:C$277,COUNT(C$2:C$277)+1-ROWS(C$2:C109))</f>
        <v>1167</v>
      </c>
    </row>
    <row r="110" spans="1:7" ht="12.75" customHeight="1">
      <c r="A110" s="39" t="str">
        <f t="shared" si="3"/>
        <v>2010</v>
      </c>
      <c r="B110" s="70" t="s">
        <v>133</v>
      </c>
      <c r="C110" s="72">
        <v>1136</v>
      </c>
      <c r="D110" s="75"/>
      <c r="E110" s="39" t="str">
        <f t="shared" si="4"/>
        <v>2006</v>
      </c>
      <c r="F110" s="67" t="str" cm="1">
        <f t="array" ref="F110">INDEX(B$2:B$277,COUNTA(B$2:B$277)+1-ROWS(B$2:B110))</f>
        <v>2006--1</v>
      </c>
      <c r="G110" s="67" cm="1">
        <f t="array" ref="G110">INDEX(C$2:C$277,COUNT(C$2:C$277)+1-ROWS(C$2:C110))</f>
        <v>1199.8</v>
      </c>
    </row>
    <row r="111" spans="1:7" ht="12.75" customHeight="1">
      <c r="A111" s="39" t="str">
        <f t="shared" si="3"/>
        <v>2010</v>
      </c>
      <c r="B111" s="70" t="s">
        <v>134</v>
      </c>
      <c r="C111" s="72">
        <v>1225.2</v>
      </c>
      <c r="D111" s="75"/>
      <c r="E111" s="39" t="str">
        <f t="shared" si="4"/>
        <v>2006</v>
      </c>
      <c r="F111" s="67" t="str" cm="1">
        <f t="array" ref="F111">INDEX(B$2:B$277,COUNTA(B$2:B$277)+1-ROWS(B$2:B111))</f>
        <v>2006--2</v>
      </c>
      <c r="G111" s="67" cm="1">
        <f t="array" ref="G111">INDEX(C$2:C$277,COUNT(C$2:C$277)+1-ROWS(C$2:C111))</f>
        <v>996.30000000000007</v>
      </c>
    </row>
    <row r="112" spans="1:7" ht="12.75" customHeight="1">
      <c r="A112" s="39" t="str">
        <f t="shared" si="3"/>
        <v>2010</v>
      </c>
      <c r="B112" s="70" t="s">
        <v>135</v>
      </c>
      <c r="C112" s="72">
        <v>1296</v>
      </c>
      <c r="D112" s="75"/>
      <c r="E112" s="39" t="str">
        <f t="shared" si="4"/>
        <v>2006</v>
      </c>
      <c r="F112" s="67" t="str" cm="1">
        <f t="array" ref="F112">INDEX(B$2:B$277,COUNTA(B$2:B$277)+1-ROWS(B$2:B112))</f>
        <v>2006--3</v>
      </c>
      <c r="G112" s="67" cm="1">
        <f t="array" ref="G112">INDEX(C$2:C$277,COUNT(C$2:C$277)+1-ROWS(C$2:C112))</f>
        <v>1232</v>
      </c>
    </row>
    <row r="113" spans="1:7" ht="12.75" customHeight="1">
      <c r="A113" s="39" t="str">
        <f t="shared" si="3"/>
        <v>2010</v>
      </c>
      <c r="B113" s="70" t="s">
        <v>136</v>
      </c>
      <c r="C113" s="72">
        <v>1286.2999999999997</v>
      </c>
      <c r="D113" s="75"/>
      <c r="E113" s="39" t="str">
        <f t="shared" si="4"/>
        <v>2006</v>
      </c>
      <c r="F113" s="67" t="str" cm="1">
        <f t="array" ref="F113">INDEX(B$2:B$277,COUNTA(B$2:B$277)+1-ROWS(B$2:B113))</f>
        <v>2006--4</v>
      </c>
      <c r="G113" s="67" cm="1">
        <f t="array" ref="G113">INDEX(C$2:C$277,COUNT(C$2:C$277)+1-ROWS(C$2:C113))</f>
        <v>1292.9000000000001</v>
      </c>
    </row>
    <row r="114" spans="1:7" ht="12.75" customHeight="1">
      <c r="A114" s="39" t="str">
        <f t="shared" si="3"/>
        <v>2010</v>
      </c>
      <c r="B114" s="70" t="s">
        <v>137</v>
      </c>
      <c r="C114" s="72">
        <v>1374.7</v>
      </c>
      <c r="D114" s="75"/>
      <c r="E114" s="39" t="str">
        <f t="shared" si="4"/>
        <v>2006</v>
      </c>
      <c r="F114" s="67" t="str" cm="1">
        <f t="array" ref="F114">INDEX(B$2:B$277,COUNTA(B$2:B$277)+1-ROWS(B$2:B114))</f>
        <v>2006--5</v>
      </c>
      <c r="G114" s="67" cm="1">
        <f t="array" ref="G114">INDEX(C$2:C$277,COUNT(C$2:C$277)+1-ROWS(C$2:C114))</f>
        <v>1340.1</v>
      </c>
    </row>
    <row r="115" spans="1:7" ht="12.75" customHeight="1">
      <c r="A115" s="39" t="str">
        <f t="shared" si="3"/>
        <v>2010</v>
      </c>
      <c r="B115" s="70" t="s">
        <v>138</v>
      </c>
      <c r="C115" s="72">
        <v>1318.7</v>
      </c>
      <c r="D115" s="75"/>
      <c r="E115" s="39" t="str">
        <f t="shared" si="4"/>
        <v>2006</v>
      </c>
      <c r="F115" s="67" t="str" cm="1">
        <f t="array" ref="F115">INDEX(B$2:B$277,COUNTA(B$2:B$277)+1-ROWS(B$2:B115))</f>
        <v>2006--6</v>
      </c>
      <c r="G115" s="67" cm="1">
        <f t="array" ref="G115">INDEX(C$2:C$277,COUNT(C$2:C$277)+1-ROWS(C$2:C115))</f>
        <v>1343.8</v>
      </c>
    </row>
    <row r="116" spans="1:7" ht="12.75" customHeight="1">
      <c r="A116" s="39" t="str">
        <f t="shared" si="3"/>
        <v>2010</v>
      </c>
      <c r="B116" s="70" t="s">
        <v>139</v>
      </c>
      <c r="C116" s="72">
        <v>1250.5</v>
      </c>
      <c r="D116" s="75"/>
      <c r="E116" s="39" t="str">
        <f t="shared" si="4"/>
        <v>2006</v>
      </c>
      <c r="F116" s="67" t="str" cm="1">
        <f t="array" ref="F116">INDEX(B$2:B$277,COUNTA(B$2:B$277)+1-ROWS(B$2:B116))</f>
        <v>2006--7</v>
      </c>
      <c r="G116" s="67" cm="1">
        <f t="array" ref="G116">INDEX(C$2:C$277,COUNT(C$2:C$277)+1-ROWS(C$2:C116))</f>
        <v>1344.1999999999998</v>
      </c>
    </row>
    <row r="117" spans="1:7" ht="12.75" customHeight="1">
      <c r="A117" s="39" t="str">
        <f t="shared" si="3"/>
        <v>2010</v>
      </c>
      <c r="B117" s="70" t="s">
        <v>140</v>
      </c>
      <c r="C117" s="72">
        <v>1214.3</v>
      </c>
      <c r="D117" s="75"/>
      <c r="E117" s="39" t="str">
        <f t="shared" si="4"/>
        <v>2006</v>
      </c>
      <c r="F117" s="67" t="str" cm="1">
        <f t="array" ref="F117">INDEX(B$2:B$277,COUNTA(B$2:B$277)+1-ROWS(B$2:B117))</f>
        <v>2006--8</v>
      </c>
      <c r="G117" s="67" cm="1">
        <f t="array" ref="G117">INDEX(C$2:C$277,COUNT(C$2:C$277)+1-ROWS(C$2:C117))</f>
        <v>1465.8</v>
      </c>
    </row>
    <row r="118" spans="1:7" ht="12.75" customHeight="1">
      <c r="A118" s="39" t="str">
        <f t="shared" si="3"/>
        <v>2010</v>
      </c>
      <c r="B118" s="70" t="s">
        <v>141</v>
      </c>
      <c r="C118" s="72">
        <v>1080.3</v>
      </c>
      <c r="D118" s="75"/>
      <c r="E118" s="39" t="str">
        <f t="shared" si="4"/>
        <v>2006</v>
      </c>
      <c r="F118" s="67" t="str" cm="1">
        <f t="array" ref="F118">INDEX(B$2:B$277,COUNTA(B$2:B$277)+1-ROWS(B$2:B118))</f>
        <v>2006--9</v>
      </c>
      <c r="G118" s="67" cm="1">
        <f t="array" ref="G118">INDEX(C$2:C$277,COUNT(C$2:C$277)+1-ROWS(C$2:C118))</f>
        <v>1406.4</v>
      </c>
    </row>
    <row r="119" spans="1:7" ht="12.75" customHeight="1">
      <c r="A119" s="39" t="str">
        <f t="shared" si="3"/>
        <v>2010</v>
      </c>
      <c r="B119" s="70" t="s">
        <v>142</v>
      </c>
      <c r="C119" s="72">
        <v>973</v>
      </c>
      <c r="D119" s="75"/>
      <c r="E119" s="39" t="str">
        <f t="shared" si="4"/>
        <v>2006</v>
      </c>
      <c r="F119" s="67" t="str" cm="1">
        <f t="array" ref="F119">INDEX(B$2:B$277,COUNTA(B$2:B$277)+1-ROWS(B$2:B119))</f>
        <v>2006-10</v>
      </c>
      <c r="G119" s="67" cm="1">
        <f t="array" ref="G119">INDEX(C$2:C$277,COUNT(C$2:C$277)+1-ROWS(C$2:C119))</f>
        <v>1450.7</v>
      </c>
    </row>
    <row r="120" spans="1:7" ht="12.75" customHeight="1">
      <c r="A120" s="39" t="str">
        <f t="shared" si="3"/>
        <v>2010</v>
      </c>
      <c r="B120" s="70" t="s">
        <v>143</v>
      </c>
      <c r="C120" s="72">
        <v>938.59999999999991</v>
      </c>
      <c r="D120" s="75"/>
      <c r="E120" s="39" t="str">
        <f t="shared" si="4"/>
        <v>2006</v>
      </c>
      <c r="F120" s="67" t="str" cm="1">
        <f t="array" ref="F120">INDEX(B$2:B$277,COUNTA(B$2:B$277)+1-ROWS(B$2:B120))</f>
        <v>2006-11</v>
      </c>
      <c r="G120" s="67" cm="1">
        <f t="array" ref="G120">INDEX(C$2:C$277,COUNT(C$2:C$277)+1-ROWS(C$2:C120))</f>
        <v>1400.6</v>
      </c>
    </row>
    <row r="121" spans="1:7" ht="12.75" customHeight="1">
      <c r="A121" s="39" t="str">
        <f t="shared" si="3"/>
        <v>2010</v>
      </c>
      <c r="B121" s="70" t="s">
        <v>144</v>
      </c>
      <c r="C121" s="72">
        <v>1001.7</v>
      </c>
      <c r="D121" s="75"/>
      <c r="E121" s="39" t="str">
        <f t="shared" si="4"/>
        <v>2006</v>
      </c>
      <c r="F121" s="67" t="str" cm="1">
        <f t="array" ref="F121">INDEX(B$2:B$277,COUNTA(B$2:B$277)+1-ROWS(B$2:B121))</f>
        <v>2006-12</v>
      </c>
      <c r="G121" s="67" cm="1">
        <f t="array" ref="G121">INDEX(C$2:C$277,COUNT(C$2:C$277)+1-ROWS(C$2:C121))</f>
        <v>1287.5</v>
      </c>
    </row>
    <row r="122" spans="1:7" ht="12.75" customHeight="1">
      <c r="A122" s="39" t="str">
        <f t="shared" si="3"/>
        <v>2009</v>
      </c>
      <c r="B122" s="70" t="s">
        <v>145</v>
      </c>
      <c r="C122" s="72">
        <v>1030.2</v>
      </c>
      <c r="D122" s="75"/>
      <c r="E122" s="39" t="str">
        <f t="shared" si="4"/>
        <v>2007</v>
      </c>
      <c r="F122" s="67" t="str" cm="1">
        <f t="array" ref="F122">INDEX(B$2:B$277,COUNTA(B$2:B$277)+1-ROWS(B$2:B122))</f>
        <v>2007--1</v>
      </c>
      <c r="G122" s="67" cm="1">
        <f t="array" ref="G122">INDEX(C$2:C$277,COUNT(C$2:C$277)+1-ROWS(C$2:C122))</f>
        <v>1283</v>
      </c>
    </row>
    <row r="123" spans="1:7" ht="12.75" customHeight="1">
      <c r="A123" s="39" t="str">
        <f t="shared" si="3"/>
        <v>2009</v>
      </c>
      <c r="B123" s="70" t="s">
        <v>146</v>
      </c>
      <c r="C123" s="72">
        <v>1028.3</v>
      </c>
      <c r="D123" s="75"/>
      <c r="E123" s="39" t="str">
        <f t="shared" si="4"/>
        <v>2007</v>
      </c>
      <c r="F123" s="67" t="str" cm="1">
        <f t="array" ref="F123">INDEX(B$2:B$277,COUNTA(B$2:B$277)+1-ROWS(B$2:B123))</f>
        <v>2007--2</v>
      </c>
      <c r="G123" s="67" cm="1">
        <f t="array" ref="G123">INDEX(C$2:C$277,COUNT(C$2:C$277)+1-ROWS(C$2:C123))</f>
        <v>1190.5</v>
      </c>
    </row>
    <row r="124" spans="1:7" ht="12.75" customHeight="1">
      <c r="A124" s="39" t="str">
        <f t="shared" si="3"/>
        <v>2009</v>
      </c>
      <c r="B124" s="70" t="s">
        <v>147</v>
      </c>
      <c r="C124" s="72">
        <v>1100</v>
      </c>
      <c r="D124" s="75"/>
      <c r="E124" s="39" t="str">
        <f t="shared" si="4"/>
        <v>2007</v>
      </c>
      <c r="F124" s="67" t="str" cm="1">
        <f t="array" ref="F124">INDEX(B$2:B$277,COUNTA(B$2:B$277)+1-ROWS(B$2:B124))</f>
        <v>2007--3</v>
      </c>
      <c r="G124" s="67" cm="1">
        <f t="array" ref="G124">INDEX(C$2:C$277,COUNT(C$2:C$277)+1-ROWS(C$2:C124))</f>
        <v>1171</v>
      </c>
    </row>
    <row r="125" spans="1:7" ht="12.75" customHeight="1">
      <c r="A125" s="39" t="str">
        <f t="shared" si="3"/>
        <v>2009</v>
      </c>
      <c r="B125" s="70" t="s">
        <v>148</v>
      </c>
      <c r="C125" s="72">
        <v>1023.9</v>
      </c>
      <c r="D125" s="75"/>
      <c r="E125" s="39" t="str">
        <f t="shared" si="4"/>
        <v>2007</v>
      </c>
      <c r="F125" s="67" t="str" cm="1">
        <f t="array" ref="F125">INDEX(B$2:B$277,COUNTA(B$2:B$277)+1-ROWS(B$2:B125))</f>
        <v>2007--4</v>
      </c>
      <c r="G125" s="67" cm="1">
        <f t="array" ref="G125">INDEX(C$2:C$277,COUNT(C$2:C$277)+1-ROWS(C$2:C125))</f>
        <v>1258.8999999999999</v>
      </c>
    </row>
    <row r="126" spans="1:7" ht="12.75" customHeight="1">
      <c r="A126" s="39" t="str">
        <f t="shared" si="3"/>
        <v>2009</v>
      </c>
      <c r="B126" s="70" t="s">
        <v>149</v>
      </c>
      <c r="C126" s="72">
        <v>1105.8</v>
      </c>
      <c r="D126" s="75"/>
      <c r="E126" s="39" t="str">
        <f t="shared" si="4"/>
        <v>2007</v>
      </c>
      <c r="F126" s="67" t="str" cm="1">
        <f t="array" ref="F126">INDEX(B$2:B$277,COUNTA(B$2:B$277)+1-ROWS(B$2:B126))</f>
        <v>2007--5</v>
      </c>
      <c r="G126" s="67" cm="1">
        <f t="array" ref="G126">INDEX(C$2:C$277,COUNT(C$2:C$277)+1-ROWS(C$2:C126))</f>
        <v>1287.8</v>
      </c>
    </row>
    <row r="127" spans="1:7" ht="12.75" customHeight="1">
      <c r="A127" s="39" t="str">
        <f t="shared" si="3"/>
        <v>2009</v>
      </c>
      <c r="B127" s="70" t="s">
        <v>150</v>
      </c>
      <c r="C127" s="72">
        <v>1009.2</v>
      </c>
      <c r="D127" s="75"/>
      <c r="E127" s="39" t="str">
        <f t="shared" si="4"/>
        <v>2007</v>
      </c>
      <c r="F127" s="67" t="str" cm="1">
        <f t="array" ref="F127">INDEX(B$2:B$277,COUNTA(B$2:B$277)+1-ROWS(B$2:B127))</f>
        <v>2007--6</v>
      </c>
      <c r="G127" s="67" cm="1">
        <f t="array" ref="G127">INDEX(C$2:C$277,COUNT(C$2:C$277)+1-ROWS(C$2:C127))</f>
        <v>1378.4</v>
      </c>
    </row>
    <row r="128" spans="1:7" ht="12.75" customHeight="1">
      <c r="A128" s="39" t="str">
        <f t="shared" si="3"/>
        <v>2009</v>
      </c>
      <c r="B128" s="70" t="s">
        <v>151</v>
      </c>
      <c r="C128" s="72">
        <v>965.1</v>
      </c>
      <c r="D128" s="75"/>
      <c r="E128" s="39" t="str">
        <f t="shared" si="4"/>
        <v>2007</v>
      </c>
      <c r="F128" s="67" t="str" cm="1">
        <f t="array" ref="F128">INDEX(B$2:B$277,COUNTA(B$2:B$277)+1-ROWS(B$2:B128))</f>
        <v>2007--7</v>
      </c>
      <c r="G128" s="67" cm="1">
        <f t="array" ref="G128">INDEX(C$2:C$277,COUNT(C$2:C$277)+1-ROWS(C$2:C128))</f>
        <v>1363.6999999999998</v>
      </c>
    </row>
    <row r="129" spans="1:7" ht="12.75" customHeight="1">
      <c r="A129" s="39" t="str">
        <f t="shared" si="3"/>
        <v>2009</v>
      </c>
      <c r="B129" s="70" t="s">
        <v>152</v>
      </c>
      <c r="C129" s="72">
        <v>994.5</v>
      </c>
      <c r="D129" s="75"/>
      <c r="E129" s="39" t="str">
        <f t="shared" si="4"/>
        <v>2007</v>
      </c>
      <c r="F129" s="67" t="str" cm="1">
        <f t="array" ref="F129">INDEX(B$2:B$277,COUNTA(B$2:B$277)+1-ROWS(B$2:B129))</f>
        <v>2007--8</v>
      </c>
      <c r="G129" s="67" cm="1">
        <f t="array" ref="G129">INDEX(C$2:C$277,COUNT(C$2:C$277)+1-ROWS(C$2:C129))</f>
        <v>1372.5</v>
      </c>
    </row>
    <row r="130" spans="1:7" ht="12.75" customHeight="1">
      <c r="A130" s="39" t="str">
        <f t="shared" si="3"/>
        <v>2009</v>
      </c>
      <c r="B130" s="70" t="s">
        <v>153</v>
      </c>
      <c r="C130" s="72">
        <v>940.89999999999986</v>
      </c>
      <c r="D130" s="75"/>
      <c r="E130" s="39" t="str">
        <f t="shared" si="4"/>
        <v>2007</v>
      </c>
      <c r="F130" s="67" t="str" cm="1">
        <f t="array" ref="F130">INDEX(B$2:B$277,COUNTA(B$2:B$277)+1-ROWS(B$2:B130))</f>
        <v>2007--9</v>
      </c>
      <c r="G130" s="67" cm="1">
        <f t="array" ref="G130">INDEX(C$2:C$277,COUNT(C$2:C$277)+1-ROWS(C$2:C130))</f>
        <v>1396.7</v>
      </c>
    </row>
    <row r="131" spans="1:7" ht="12.75" customHeight="1">
      <c r="A131" s="39" t="str">
        <f t="shared" ref="A131:A194" si="5">LEFT(B131,4)</f>
        <v>2009</v>
      </c>
      <c r="B131" s="70" t="s">
        <v>154</v>
      </c>
      <c r="C131" s="72">
        <v>900.7</v>
      </c>
      <c r="D131" s="75"/>
      <c r="E131" s="39" t="str">
        <f t="shared" ref="E131:E194" si="6">LEFT(F131,4)</f>
        <v>2007</v>
      </c>
      <c r="F131" s="67" t="str" cm="1">
        <f t="array" ref="F131">INDEX(B$2:B$277,COUNTA(B$2:B$277)+1-ROWS(B$2:B131))</f>
        <v>2007-10</v>
      </c>
      <c r="G131" s="67" cm="1">
        <f t="array" ref="G131">INDEX(C$2:C$277,COUNT(C$2:C$277)+1-ROWS(C$2:C131))</f>
        <v>1380</v>
      </c>
    </row>
    <row r="132" spans="1:7" ht="12.75" customHeight="1">
      <c r="A132" s="39" t="str">
        <f t="shared" si="5"/>
        <v>2009</v>
      </c>
      <c r="B132" s="70" t="s">
        <v>155</v>
      </c>
      <c r="C132" s="72">
        <v>731.90000000000009</v>
      </c>
      <c r="D132" s="75"/>
      <c r="E132" s="39" t="str">
        <f t="shared" si="6"/>
        <v>2007</v>
      </c>
      <c r="F132" s="67" t="str" cm="1">
        <f t="array" ref="F132">INDEX(B$2:B$277,COUNTA(B$2:B$277)+1-ROWS(B$2:B132))</f>
        <v>2007-11</v>
      </c>
      <c r="G132" s="67" cm="1">
        <f t="array" ref="G132">INDEX(C$2:C$277,COUNT(C$2:C$277)+1-ROWS(C$2:C132))</f>
        <v>1348</v>
      </c>
    </row>
    <row r="133" spans="1:7" ht="12.75" customHeight="1">
      <c r="A133" s="39" t="str">
        <f t="shared" si="5"/>
        <v>2009</v>
      </c>
      <c r="B133" s="70" t="s">
        <v>156</v>
      </c>
      <c r="C133" s="72">
        <v>986.3</v>
      </c>
      <c r="D133" s="75"/>
      <c r="E133" s="39" t="str">
        <f t="shared" si="6"/>
        <v>2007</v>
      </c>
      <c r="F133" s="67" t="str" cm="1">
        <f t="array" ref="F133">INDEX(B$2:B$277,COUNTA(B$2:B$277)+1-ROWS(B$2:B133))</f>
        <v>2007-12</v>
      </c>
      <c r="G133" s="67" cm="1">
        <f t="array" ref="G133">INDEX(C$2:C$277,COUNT(C$2:C$277)+1-ROWS(C$2:C133))</f>
        <v>1236.7</v>
      </c>
    </row>
    <row r="134" spans="1:7" ht="12.75" customHeight="1">
      <c r="A134" s="39" t="str">
        <f t="shared" si="5"/>
        <v>2008</v>
      </c>
      <c r="B134" s="70" t="s">
        <v>157</v>
      </c>
      <c r="C134" s="72">
        <v>990.89999999999986</v>
      </c>
      <c r="D134" s="75"/>
      <c r="E134" s="39" t="str">
        <f t="shared" si="6"/>
        <v>2008</v>
      </c>
      <c r="F134" s="67" t="str" cm="1">
        <f t="array" ref="F134">INDEX(B$2:B$277,COUNTA(B$2:B$277)+1-ROWS(B$2:B134))</f>
        <v>2008--1</v>
      </c>
      <c r="G134" s="67" cm="1">
        <f t="array" ref="G134">INDEX(C$2:C$277,COUNT(C$2:C$277)+1-ROWS(C$2:C134))</f>
        <v>1173.4000000000001</v>
      </c>
    </row>
    <row r="135" spans="1:7" ht="12.75" customHeight="1">
      <c r="A135" s="39" t="str">
        <f t="shared" si="5"/>
        <v>2008</v>
      </c>
      <c r="B135" s="70" t="s">
        <v>158</v>
      </c>
      <c r="C135" s="72">
        <v>1217.5999999999999</v>
      </c>
      <c r="D135" s="75"/>
      <c r="E135" s="39" t="str">
        <f t="shared" si="6"/>
        <v>2008</v>
      </c>
      <c r="F135" s="67" t="str" cm="1">
        <f t="array" ref="F135">INDEX(B$2:B$277,COUNTA(B$2:B$277)+1-ROWS(B$2:B135))</f>
        <v>2008--2</v>
      </c>
      <c r="G135" s="67" cm="1">
        <f t="array" ref="G135">INDEX(C$2:C$277,COUNT(C$2:C$277)+1-ROWS(C$2:C135))</f>
        <v>1143.3</v>
      </c>
    </row>
    <row r="136" spans="1:7" ht="12.75" customHeight="1">
      <c r="A136" s="39" t="str">
        <f t="shared" si="5"/>
        <v>2008</v>
      </c>
      <c r="B136" s="70" t="s">
        <v>159</v>
      </c>
      <c r="C136" s="72">
        <v>1301.5999999999999</v>
      </c>
      <c r="D136" s="75"/>
      <c r="E136" s="39" t="str">
        <f t="shared" si="6"/>
        <v>2008</v>
      </c>
      <c r="F136" s="67" t="str" cm="1">
        <f t="array" ref="F136">INDEX(B$2:B$277,COUNTA(B$2:B$277)+1-ROWS(B$2:B136))</f>
        <v>2008--3</v>
      </c>
      <c r="G136" s="67" cm="1">
        <f t="array" ref="G136">INDEX(C$2:C$277,COUNT(C$2:C$277)+1-ROWS(C$2:C136))</f>
        <v>1082.0999999999999</v>
      </c>
    </row>
    <row r="137" spans="1:7" ht="12.75" customHeight="1">
      <c r="A137" s="39" t="str">
        <f t="shared" si="5"/>
        <v>2008</v>
      </c>
      <c r="B137" s="70" t="s">
        <v>160</v>
      </c>
      <c r="C137" s="72">
        <v>1247.8</v>
      </c>
      <c r="D137" s="75"/>
      <c r="E137" s="39" t="str">
        <f t="shared" si="6"/>
        <v>2008</v>
      </c>
      <c r="F137" s="67" t="str" cm="1">
        <f t="array" ref="F137">INDEX(B$2:B$277,COUNTA(B$2:B$277)+1-ROWS(B$2:B137))</f>
        <v>2008--4</v>
      </c>
      <c r="G137" s="67" cm="1">
        <f t="array" ref="G137">INDEX(C$2:C$277,COUNT(C$2:C$277)+1-ROWS(C$2:C137))</f>
        <v>1162.2</v>
      </c>
    </row>
    <row r="138" spans="1:7" ht="12.75" customHeight="1">
      <c r="A138" s="39" t="str">
        <f t="shared" si="5"/>
        <v>2008</v>
      </c>
      <c r="B138" s="70" t="s">
        <v>161</v>
      </c>
      <c r="C138" s="72">
        <v>1329.3999999999999</v>
      </c>
      <c r="D138" s="75"/>
      <c r="E138" s="39" t="str">
        <f t="shared" si="6"/>
        <v>2008</v>
      </c>
      <c r="F138" s="67" t="str" cm="1">
        <f t="array" ref="F138">INDEX(B$2:B$277,COUNTA(B$2:B$277)+1-ROWS(B$2:B138))</f>
        <v>2008--5</v>
      </c>
      <c r="G138" s="67" cm="1">
        <f t="array" ref="G138">INDEX(C$2:C$277,COUNT(C$2:C$277)+1-ROWS(C$2:C138))</f>
        <v>1215.9000000000001</v>
      </c>
    </row>
    <row r="139" spans="1:7" ht="12.75" customHeight="1">
      <c r="A139" s="39" t="str">
        <f t="shared" si="5"/>
        <v>2008</v>
      </c>
      <c r="B139" s="70" t="s">
        <v>162</v>
      </c>
      <c r="C139" s="72">
        <v>1262</v>
      </c>
      <c r="D139" s="75"/>
      <c r="E139" s="39" t="str">
        <f t="shared" si="6"/>
        <v>2008</v>
      </c>
      <c r="F139" s="67" t="str" cm="1">
        <f t="array" ref="F139">INDEX(B$2:B$277,COUNTA(B$2:B$277)+1-ROWS(B$2:B139))</f>
        <v>2008--6</v>
      </c>
      <c r="G139" s="67" cm="1">
        <f t="array" ref="G139">INDEX(C$2:C$277,COUNT(C$2:C$277)+1-ROWS(C$2:C139))</f>
        <v>1212</v>
      </c>
    </row>
    <row r="140" spans="1:7" ht="12.75" customHeight="1">
      <c r="A140" s="39" t="str">
        <f t="shared" si="5"/>
        <v>2008</v>
      </c>
      <c r="B140" s="70" t="s">
        <v>163</v>
      </c>
      <c r="C140" s="72">
        <v>1212</v>
      </c>
      <c r="D140" s="75"/>
      <c r="E140" s="39" t="str">
        <f t="shared" si="6"/>
        <v>2008</v>
      </c>
      <c r="F140" s="67" t="str" cm="1">
        <f t="array" ref="F140">INDEX(B$2:B$277,COUNTA(B$2:B$277)+1-ROWS(B$2:B140))</f>
        <v>2008--7</v>
      </c>
      <c r="G140" s="67" cm="1">
        <f t="array" ref="G140">INDEX(C$2:C$277,COUNT(C$2:C$277)+1-ROWS(C$2:C140))</f>
        <v>1262</v>
      </c>
    </row>
    <row r="141" spans="1:7" ht="12.75" customHeight="1">
      <c r="A141" s="39" t="str">
        <f t="shared" si="5"/>
        <v>2008</v>
      </c>
      <c r="B141" s="70" t="s">
        <v>164</v>
      </c>
      <c r="C141" s="72">
        <v>1215.9000000000001</v>
      </c>
      <c r="D141" s="75"/>
      <c r="E141" s="39" t="str">
        <f t="shared" si="6"/>
        <v>2008</v>
      </c>
      <c r="F141" s="67" t="str" cm="1">
        <f t="array" ref="F141">INDEX(B$2:B$277,COUNTA(B$2:B$277)+1-ROWS(B$2:B141))</f>
        <v>2008--8</v>
      </c>
      <c r="G141" s="67" cm="1">
        <f t="array" ref="G141">INDEX(C$2:C$277,COUNT(C$2:C$277)+1-ROWS(C$2:C141))</f>
        <v>1329.3999999999999</v>
      </c>
    </row>
    <row r="142" spans="1:7" ht="12.75" customHeight="1">
      <c r="A142" s="39" t="str">
        <f t="shared" si="5"/>
        <v>2008</v>
      </c>
      <c r="B142" s="70" t="s">
        <v>165</v>
      </c>
      <c r="C142" s="72">
        <v>1162.2</v>
      </c>
      <c r="D142" s="75"/>
      <c r="E142" s="39" t="str">
        <f t="shared" si="6"/>
        <v>2008</v>
      </c>
      <c r="F142" s="67" t="str" cm="1">
        <f t="array" ref="F142">INDEX(B$2:B$277,COUNTA(B$2:B$277)+1-ROWS(B$2:B142))</f>
        <v>2008--9</v>
      </c>
      <c r="G142" s="67" cm="1">
        <f t="array" ref="G142">INDEX(C$2:C$277,COUNT(C$2:C$277)+1-ROWS(C$2:C142))</f>
        <v>1247.8</v>
      </c>
    </row>
    <row r="143" spans="1:7" ht="12.75" customHeight="1">
      <c r="A143" s="39" t="str">
        <f t="shared" si="5"/>
        <v>2008</v>
      </c>
      <c r="B143" s="70" t="s">
        <v>166</v>
      </c>
      <c r="C143" s="72">
        <v>1082.0999999999999</v>
      </c>
      <c r="D143" s="75"/>
      <c r="E143" s="39" t="str">
        <f t="shared" si="6"/>
        <v>2008</v>
      </c>
      <c r="F143" s="67" t="str" cm="1">
        <f t="array" ref="F143">INDEX(B$2:B$277,COUNTA(B$2:B$277)+1-ROWS(B$2:B143))</f>
        <v>2008-10</v>
      </c>
      <c r="G143" s="67" cm="1">
        <f t="array" ref="G143">INDEX(C$2:C$277,COUNT(C$2:C$277)+1-ROWS(C$2:C143))</f>
        <v>1301.5999999999999</v>
      </c>
    </row>
    <row r="144" spans="1:7" ht="12.75" customHeight="1">
      <c r="A144" s="39" t="str">
        <f t="shared" si="5"/>
        <v>2008</v>
      </c>
      <c r="B144" s="70" t="s">
        <v>167</v>
      </c>
      <c r="C144" s="72">
        <v>1143.3</v>
      </c>
      <c r="D144" s="75"/>
      <c r="E144" s="39" t="str">
        <f t="shared" si="6"/>
        <v>2008</v>
      </c>
      <c r="F144" s="67" t="str" cm="1">
        <f t="array" ref="F144">INDEX(B$2:B$277,COUNTA(B$2:B$277)+1-ROWS(B$2:B144))</f>
        <v>2008-11</v>
      </c>
      <c r="G144" s="67" cm="1">
        <f t="array" ref="G144">INDEX(C$2:C$277,COUNT(C$2:C$277)+1-ROWS(C$2:C144))</f>
        <v>1217.5999999999999</v>
      </c>
    </row>
    <row r="145" spans="1:7" ht="12.75" customHeight="1">
      <c r="A145" s="39" t="str">
        <f t="shared" si="5"/>
        <v>2008</v>
      </c>
      <c r="B145" s="70" t="s">
        <v>168</v>
      </c>
      <c r="C145" s="72">
        <v>1173.4000000000001</v>
      </c>
      <c r="D145" s="75"/>
      <c r="E145" s="39" t="str">
        <f t="shared" si="6"/>
        <v>2008</v>
      </c>
      <c r="F145" s="67" t="str" cm="1">
        <f t="array" ref="F145">INDEX(B$2:B$277,COUNTA(B$2:B$277)+1-ROWS(B$2:B145))</f>
        <v>2008-12</v>
      </c>
      <c r="G145" s="67" cm="1">
        <f t="array" ref="G145">INDEX(C$2:C$277,COUNT(C$2:C$277)+1-ROWS(C$2:C145))</f>
        <v>990.89999999999986</v>
      </c>
    </row>
    <row r="146" spans="1:7" ht="12.75" customHeight="1">
      <c r="A146" s="39" t="str">
        <f t="shared" si="5"/>
        <v>2007</v>
      </c>
      <c r="B146" s="70" t="s">
        <v>169</v>
      </c>
      <c r="C146" s="72">
        <v>1236.7</v>
      </c>
      <c r="D146" s="75"/>
      <c r="E146" s="39" t="str">
        <f t="shared" si="6"/>
        <v>2009</v>
      </c>
      <c r="F146" s="67" t="str" cm="1">
        <f t="array" ref="F146">INDEX(B$2:B$277,COUNTA(B$2:B$277)+1-ROWS(B$2:B146))</f>
        <v>2009--1</v>
      </c>
      <c r="G146" s="67" cm="1">
        <f t="array" ref="G146">INDEX(C$2:C$277,COUNT(C$2:C$277)+1-ROWS(C$2:C146))</f>
        <v>986.3</v>
      </c>
    </row>
    <row r="147" spans="1:7" ht="12.75" customHeight="1">
      <c r="A147" s="39" t="str">
        <f t="shared" si="5"/>
        <v>2007</v>
      </c>
      <c r="B147" s="70" t="s">
        <v>170</v>
      </c>
      <c r="C147" s="72">
        <v>1348</v>
      </c>
      <c r="D147" s="75"/>
      <c r="E147" s="39" t="str">
        <f t="shared" si="6"/>
        <v>2009</v>
      </c>
      <c r="F147" s="67" t="str" cm="1">
        <f t="array" ref="F147">INDEX(B$2:B$277,COUNTA(B$2:B$277)+1-ROWS(B$2:B147))</f>
        <v>2009--2</v>
      </c>
      <c r="G147" s="67" cm="1">
        <f t="array" ref="G147">INDEX(C$2:C$277,COUNT(C$2:C$277)+1-ROWS(C$2:C147))</f>
        <v>731.90000000000009</v>
      </c>
    </row>
    <row r="148" spans="1:7" ht="12.75" customHeight="1">
      <c r="A148" s="39" t="str">
        <f t="shared" si="5"/>
        <v>2007</v>
      </c>
      <c r="B148" s="70" t="s">
        <v>171</v>
      </c>
      <c r="C148" s="72">
        <v>1380</v>
      </c>
      <c r="D148" s="75"/>
      <c r="E148" s="39" t="str">
        <f t="shared" si="6"/>
        <v>2009</v>
      </c>
      <c r="F148" s="67" t="str" cm="1">
        <f t="array" ref="F148">INDEX(B$2:B$277,COUNTA(B$2:B$277)+1-ROWS(B$2:B148))</f>
        <v>2009--3</v>
      </c>
      <c r="G148" s="67" cm="1">
        <f t="array" ref="G148">INDEX(C$2:C$277,COUNT(C$2:C$277)+1-ROWS(C$2:C148))</f>
        <v>900.7</v>
      </c>
    </row>
    <row r="149" spans="1:7" ht="12.75" customHeight="1">
      <c r="A149" s="39" t="str">
        <f t="shared" si="5"/>
        <v>2007</v>
      </c>
      <c r="B149" s="70" t="s">
        <v>172</v>
      </c>
      <c r="C149" s="72">
        <v>1396.7</v>
      </c>
      <c r="D149" s="75"/>
      <c r="E149" s="39" t="str">
        <f t="shared" si="6"/>
        <v>2009</v>
      </c>
      <c r="F149" s="67" t="str" cm="1">
        <f t="array" ref="F149">INDEX(B$2:B$277,COUNTA(B$2:B$277)+1-ROWS(B$2:B149))</f>
        <v>2009--4</v>
      </c>
      <c r="G149" s="67" cm="1">
        <f t="array" ref="G149">INDEX(C$2:C$277,COUNT(C$2:C$277)+1-ROWS(C$2:C149))</f>
        <v>940.89999999999986</v>
      </c>
    </row>
    <row r="150" spans="1:7" ht="12.75" customHeight="1">
      <c r="A150" s="39" t="str">
        <f t="shared" si="5"/>
        <v>2007</v>
      </c>
      <c r="B150" s="70" t="s">
        <v>173</v>
      </c>
      <c r="C150" s="72">
        <v>1372.5</v>
      </c>
      <c r="D150" s="75"/>
      <c r="E150" s="39" t="str">
        <f t="shared" si="6"/>
        <v>2009</v>
      </c>
      <c r="F150" s="67" t="str" cm="1">
        <f t="array" ref="F150">INDEX(B$2:B$277,COUNTA(B$2:B$277)+1-ROWS(B$2:B150))</f>
        <v>2009--5</v>
      </c>
      <c r="G150" s="67" cm="1">
        <f t="array" ref="G150">INDEX(C$2:C$277,COUNT(C$2:C$277)+1-ROWS(C$2:C150))</f>
        <v>994.5</v>
      </c>
    </row>
    <row r="151" spans="1:7" ht="12.75" customHeight="1">
      <c r="A151" s="39" t="str">
        <f t="shared" si="5"/>
        <v>2007</v>
      </c>
      <c r="B151" s="70" t="s">
        <v>174</v>
      </c>
      <c r="C151" s="72">
        <v>1363.6999999999998</v>
      </c>
      <c r="D151" s="75"/>
      <c r="E151" s="39" t="str">
        <f t="shared" si="6"/>
        <v>2009</v>
      </c>
      <c r="F151" s="67" t="str" cm="1">
        <f t="array" ref="F151">INDEX(B$2:B$277,COUNTA(B$2:B$277)+1-ROWS(B$2:B151))</f>
        <v>2009--6</v>
      </c>
      <c r="G151" s="67" cm="1">
        <f t="array" ref="G151">INDEX(C$2:C$277,COUNT(C$2:C$277)+1-ROWS(C$2:C151))</f>
        <v>965.1</v>
      </c>
    </row>
    <row r="152" spans="1:7" ht="12.75" customHeight="1">
      <c r="A152" s="39" t="str">
        <f t="shared" si="5"/>
        <v>2007</v>
      </c>
      <c r="B152" s="70" t="s">
        <v>175</v>
      </c>
      <c r="C152" s="72">
        <v>1378.4</v>
      </c>
      <c r="D152" s="75"/>
      <c r="E152" s="39" t="str">
        <f t="shared" si="6"/>
        <v>2009</v>
      </c>
      <c r="F152" s="67" t="str" cm="1">
        <f t="array" ref="F152">INDEX(B$2:B$277,COUNTA(B$2:B$277)+1-ROWS(B$2:B152))</f>
        <v>2009--7</v>
      </c>
      <c r="G152" s="67" cm="1">
        <f t="array" ref="G152">INDEX(C$2:C$277,COUNT(C$2:C$277)+1-ROWS(C$2:C152))</f>
        <v>1009.2</v>
      </c>
    </row>
    <row r="153" spans="1:7" ht="12.75" customHeight="1">
      <c r="A153" s="39" t="str">
        <f t="shared" si="5"/>
        <v>2007</v>
      </c>
      <c r="B153" s="70" t="s">
        <v>176</v>
      </c>
      <c r="C153" s="72">
        <v>1287.8</v>
      </c>
      <c r="D153" s="75"/>
      <c r="E153" s="39" t="str">
        <f t="shared" si="6"/>
        <v>2009</v>
      </c>
      <c r="F153" s="67" t="str" cm="1">
        <f t="array" ref="F153">INDEX(B$2:B$277,COUNTA(B$2:B$277)+1-ROWS(B$2:B153))</f>
        <v>2009--8</v>
      </c>
      <c r="G153" s="67" cm="1">
        <f t="array" ref="G153">INDEX(C$2:C$277,COUNT(C$2:C$277)+1-ROWS(C$2:C153))</f>
        <v>1105.8</v>
      </c>
    </row>
    <row r="154" spans="1:7" ht="12.75" customHeight="1">
      <c r="A154" s="39" t="str">
        <f t="shared" si="5"/>
        <v>2007</v>
      </c>
      <c r="B154" s="70" t="s">
        <v>177</v>
      </c>
      <c r="C154" s="72">
        <v>1258.8999999999999</v>
      </c>
      <c r="D154" s="75"/>
      <c r="E154" s="39" t="str">
        <f t="shared" si="6"/>
        <v>2009</v>
      </c>
      <c r="F154" s="67" t="str" cm="1">
        <f t="array" ref="F154">INDEX(B$2:B$277,COUNTA(B$2:B$277)+1-ROWS(B$2:B154))</f>
        <v>2009--9</v>
      </c>
      <c r="G154" s="67" cm="1">
        <f t="array" ref="G154">INDEX(C$2:C$277,COUNT(C$2:C$277)+1-ROWS(C$2:C154))</f>
        <v>1023.9</v>
      </c>
    </row>
    <row r="155" spans="1:7" ht="12.75" customHeight="1">
      <c r="A155" s="39" t="str">
        <f t="shared" si="5"/>
        <v>2007</v>
      </c>
      <c r="B155" s="70" t="s">
        <v>178</v>
      </c>
      <c r="C155" s="72">
        <v>1171</v>
      </c>
      <c r="D155" s="75"/>
      <c r="E155" s="39" t="str">
        <f t="shared" si="6"/>
        <v>2009</v>
      </c>
      <c r="F155" s="67" t="str" cm="1">
        <f t="array" ref="F155">INDEX(B$2:B$277,COUNTA(B$2:B$277)+1-ROWS(B$2:B155))</f>
        <v>2009-10</v>
      </c>
      <c r="G155" s="67" cm="1">
        <f t="array" ref="G155">INDEX(C$2:C$277,COUNT(C$2:C$277)+1-ROWS(C$2:C155))</f>
        <v>1100</v>
      </c>
    </row>
    <row r="156" spans="1:7" ht="12.75" customHeight="1">
      <c r="A156" s="39" t="str">
        <f t="shared" si="5"/>
        <v>2007</v>
      </c>
      <c r="B156" s="70" t="s">
        <v>179</v>
      </c>
      <c r="C156" s="72">
        <v>1190.5</v>
      </c>
      <c r="D156" s="75"/>
      <c r="E156" s="39" t="str">
        <f t="shared" si="6"/>
        <v>2009</v>
      </c>
      <c r="F156" s="67" t="str" cm="1">
        <f t="array" ref="F156">INDEX(B$2:B$277,COUNTA(B$2:B$277)+1-ROWS(B$2:B156))</f>
        <v>2009-11</v>
      </c>
      <c r="G156" s="67" cm="1">
        <f t="array" ref="G156">INDEX(C$2:C$277,COUNT(C$2:C$277)+1-ROWS(C$2:C156))</f>
        <v>1028.3</v>
      </c>
    </row>
    <row r="157" spans="1:7" ht="12.75" customHeight="1">
      <c r="A157" s="39" t="str">
        <f t="shared" si="5"/>
        <v>2007</v>
      </c>
      <c r="B157" s="70" t="s">
        <v>180</v>
      </c>
      <c r="C157" s="72">
        <v>1283</v>
      </c>
      <c r="D157" s="75"/>
      <c r="E157" s="39" t="str">
        <f t="shared" si="6"/>
        <v>2009</v>
      </c>
      <c r="F157" s="67" t="str" cm="1">
        <f t="array" ref="F157">INDEX(B$2:B$277,COUNTA(B$2:B$277)+1-ROWS(B$2:B157))</f>
        <v>2009-12</v>
      </c>
      <c r="G157" s="67" cm="1">
        <f t="array" ref="G157">INDEX(C$2:C$277,COUNT(C$2:C$277)+1-ROWS(C$2:C157))</f>
        <v>1030.2</v>
      </c>
    </row>
    <row r="158" spans="1:7" ht="12.75" customHeight="1">
      <c r="A158" s="39" t="str">
        <f t="shared" si="5"/>
        <v>2006</v>
      </c>
      <c r="B158" s="70" t="s">
        <v>181</v>
      </c>
      <c r="C158" s="72">
        <v>1287.5</v>
      </c>
      <c r="D158" s="75"/>
      <c r="E158" s="39" t="str">
        <f t="shared" si="6"/>
        <v>2010</v>
      </c>
      <c r="F158" s="67" t="str" cm="1">
        <f t="array" ref="F158">INDEX(B$2:B$277,COUNTA(B$2:B$277)+1-ROWS(B$2:B158))</f>
        <v>2010--1</v>
      </c>
      <c r="G158" s="67" cm="1">
        <f t="array" ref="G158">INDEX(C$2:C$277,COUNT(C$2:C$277)+1-ROWS(C$2:C158))</f>
        <v>1001.7</v>
      </c>
    </row>
    <row r="159" spans="1:7" ht="12.75" customHeight="1">
      <c r="A159" s="39" t="str">
        <f t="shared" si="5"/>
        <v>2006</v>
      </c>
      <c r="B159" s="70" t="s">
        <v>182</v>
      </c>
      <c r="C159" s="72">
        <v>1400.6</v>
      </c>
      <c r="D159" s="75"/>
      <c r="E159" s="39" t="str">
        <f t="shared" si="6"/>
        <v>2010</v>
      </c>
      <c r="F159" s="67" t="str" cm="1">
        <f t="array" ref="F159">INDEX(B$2:B$277,COUNTA(B$2:B$277)+1-ROWS(B$2:B159))</f>
        <v>2010--2</v>
      </c>
      <c r="G159" s="67" cm="1">
        <f t="array" ref="G159">INDEX(C$2:C$277,COUNT(C$2:C$277)+1-ROWS(C$2:C159))</f>
        <v>938.59999999999991</v>
      </c>
    </row>
    <row r="160" spans="1:7" ht="12.75" customHeight="1">
      <c r="A160" s="39" t="str">
        <f t="shared" si="5"/>
        <v>2006</v>
      </c>
      <c r="B160" s="70" t="s">
        <v>183</v>
      </c>
      <c r="C160" s="72">
        <v>1450.7</v>
      </c>
      <c r="D160" s="75"/>
      <c r="E160" s="39" t="str">
        <f t="shared" si="6"/>
        <v>2010</v>
      </c>
      <c r="F160" s="67" t="str" cm="1">
        <f t="array" ref="F160">INDEX(B$2:B$277,COUNTA(B$2:B$277)+1-ROWS(B$2:B160))</f>
        <v>2010--3</v>
      </c>
      <c r="G160" s="67" cm="1">
        <f t="array" ref="G160">INDEX(C$2:C$277,COUNT(C$2:C$277)+1-ROWS(C$2:C160))</f>
        <v>973</v>
      </c>
    </row>
    <row r="161" spans="1:7" ht="12.75" customHeight="1">
      <c r="A161" s="39" t="str">
        <f t="shared" si="5"/>
        <v>2006</v>
      </c>
      <c r="B161" s="70" t="s">
        <v>184</v>
      </c>
      <c r="C161" s="72">
        <v>1406.4</v>
      </c>
      <c r="D161" s="75"/>
      <c r="E161" s="39" t="str">
        <f t="shared" si="6"/>
        <v>2010</v>
      </c>
      <c r="F161" s="67" t="str" cm="1">
        <f t="array" ref="F161">INDEX(B$2:B$277,COUNTA(B$2:B$277)+1-ROWS(B$2:B161))</f>
        <v>2010--4</v>
      </c>
      <c r="G161" s="67" cm="1">
        <f t="array" ref="G161">INDEX(C$2:C$277,COUNT(C$2:C$277)+1-ROWS(C$2:C161))</f>
        <v>1080.3</v>
      </c>
    </row>
    <row r="162" spans="1:7" ht="12.75" customHeight="1">
      <c r="A162" s="39" t="str">
        <f t="shared" si="5"/>
        <v>2006</v>
      </c>
      <c r="B162" s="70" t="s">
        <v>185</v>
      </c>
      <c r="C162" s="72">
        <v>1465.8</v>
      </c>
      <c r="D162" s="75"/>
      <c r="E162" s="39" t="str">
        <f t="shared" si="6"/>
        <v>2010</v>
      </c>
      <c r="F162" s="67" t="str" cm="1">
        <f t="array" ref="F162">INDEX(B$2:B$277,COUNTA(B$2:B$277)+1-ROWS(B$2:B162))</f>
        <v>2010--5</v>
      </c>
      <c r="G162" s="67" cm="1">
        <f t="array" ref="G162">INDEX(C$2:C$277,COUNT(C$2:C$277)+1-ROWS(C$2:C162))</f>
        <v>1214.3</v>
      </c>
    </row>
    <row r="163" spans="1:7" ht="12.75" customHeight="1">
      <c r="A163" s="39" t="str">
        <f t="shared" si="5"/>
        <v>2006</v>
      </c>
      <c r="B163" s="70" t="s">
        <v>186</v>
      </c>
      <c r="C163" s="72">
        <v>1344.1999999999998</v>
      </c>
      <c r="D163" s="75"/>
      <c r="E163" s="39" t="str">
        <f t="shared" si="6"/>
        <v>2010</v>
      </c>
      <c r="F163" s="67" t="str" cm="1">
        <f t="array" ref="F163">INDEX(B$2:B$277,COUNTA(B$2:B$277)+1-ROWS(B$2:B163))</f>
        <v>2010--6</v>
      </c>
      <c r="G163" s="67" cm="1">
        <f t="array" ref="G163">INDEX(C$2:C$277,COUNT(C$2:C$277)+1-ROWS(C$2:C163))</f>
        <v>1250.5</v>
      </c>
    </row>
    <row r="164" spans="1:7" ht="12.75" customHeight="1">
      <c r="A164" s="39" t="str">
        <f t="shared" si="5"/>
        <v>2006</v>
      </c>
      <c r="B164" s="70" t="s">
        <v>187</v>
      </c>
      <c r="C164" s="72">
        <v>1343.8</v>
      </c>
      <c r="D164" s="75"/>
      <c r="E164" s="39" t="str">
        <f t="shared" si="6"/>
        <v>2010</v>
      </c>
      <c r="F164" s="67" t="str" cm="1">
        <f t="array" ref="F164">INDEX(B$2:B$277,COUNTA(B$2:B$277)+1-ROWS(B$2:B164))</f>
        <v>2010--7</v>
      </c>
      <c r="G164" s="67" cm="1">
        <f t="array" ref="G164">INDEX(C$2:C$277,COUNT(C$2:C$277)+1-ROWS(C$2:C164))</f>
        <v>1318.7</v>
      </c>
    </row>
    <row r="165" spans="1:7" ht="12.75" customHeight="1">
      <c r="A165" s="39" t="str">
        <f t="shared" si="5"/>
        <v>2006</v>
      </c>
      <c r="B165" s="70" t="s">
        <v>188</v>
      </c>
      <c r="C165" s="72">
        <v>1340.1</v>
      </c>
      <c r="D165" s="75"/>
      <c r="E165" s="39" t="str">
        <f t="shared" si="6"/>
        <v>2010</v>
      </c>
      <c r="F165" s="67" t="str" cm="1">
        <f t="array" ref="F165">INDEX(B$2:B$277,COUNTA(B$2:B$277)+1-ROWS(B$2:B165))</f>
        <v>2010--8</v>
      </c>
      <c r="G165" s="67" cm="1">
        <f t="array" ref="G165">INDEX(C$2:C$277,COUNT(C$2:C$277)+1-ROWS(C$2:C165))</f>
        <v>1374.7</v>
      </c>
    </row>
    <row r="166" spans="1:7" ht="12.75" customHeight="1">
      <c r="A166" s="39" t="str">
        <f t="shared" si="5"/>
        <v>2006</v>
      </c>
      <c r="B166" s="70" t="s">
        <v>189</v>
      </c>
      <c r="C166" s="72">
        <v>1292.9000000000001</v>
      </c>
      <c r="D166" s="75"/>
      <c r="E166" s="39" t="str">
        <f t="shared" si="6"/>
        <v>2010</v>
      </c>
      <c r="F166" s="67" t="str" cm="1">
        <f t="array" ref="F166">INDEX(B$2:B$277,COUNTA(B$2:B$277)+1-ROWS(B$2:B166))</f>
        <v>2010--9</v>
      </c>
      <c r="G166" s="67" cm="1">
        <f t="array" ref="G166">INDEX(C$2:C$277,COUNT(C$2:C$277)+1-ROWS(C$2:C166))</f>
        <v>1286.2999999999997</v>
      </c>
    </row>
    <row r="167" spans="1:7" ht="12.75" customHeight="1">
      <c r="A167" s="39" t="str">
        <f t="shared" si="5"/>
        <v>2006</v>
      </c>
      <c r="B167" s="70" t="s">
        <v>190</v>
      </c>
      <c r="C167" s="72">
        <v>1232</v>
      </c>
      <c r="D167" s="75"/>
      <c r="E167" s="39" t="str">
        <f t="shared" si="6"/>
        <v>2010</v>
      </c>
      <c r="F167" s="67" t="str" cm="1">
        <f t="array" ref="F167">INDEX(B$2:B$277,COUNTA(B$2:B$277)+1-ROWS(B$2:B167))</f>
        <v>2010-10</v>
      </c>
      <c r="G167" s="67" cm="1">
        <f t="array" ref="G167">INDEX(C$2:C$277,COUNT(C$2:C$277)+1-ROWS(C$2:C167))</f>
        <v>1296</v>
      </c>
    </row>
    <row r="168" spans="1:7" ht="12.75" customHeight="1">
      <c r="A168" s="39" t="str">
        <f t="shared" si="5"/>
        <v>2006</v>
      </c>
      <c r="B168" s="70" t="s">
        <v>191</v>
      </c>
      <c r="C168" s="72">
        <v>996.30000000000007</v>
      </c>
      <c r="D168" s="75"/>
      <c r="E168" s="39" t="str">
        <f t="shared" si="6"/>
        <v>2010</v>
      </c>
      <c r="F168" s="67" t="str" cm="1">
        <f t="array" ref="F168">INDEX(B$2:B$277,COUNTA(B$2:B$277)+1-ROWS(B$2:B168))</f>
        <v>2010-11</v>
      </c>
      <c r="G168" s="67" cm="1">
        <f t="array" ref="G168">INDEX(C$2:C$277,COUNT(C$2:C$277)+1-ROWS(C$2:C168))</f>
        <v>1225.2</v>
      </c>
    </row>
    <row r="169" spans="1:7" ht="12.75" customHeight="1">
      <c r="A169" s="39" t="str">
        <f t="shared" si="5"/>
        <v>2006</v>
      </c>
      <c r="B169" s="70" t="s">
        <v>192</v>
      </c>
      <c r="C169" s="72">
        <v>1199.8</v>
      </c>
      <c r="D169" s="75"/>
      <c r="E169" s="39" t="str">
        <f t="shared" si="6"/>
        <v>2010</v>
      </c>
      <c r="F169" s="67" t="str" cm="1">
        <f t="array" ref="F169">INDEX(B$2:B$277,COUNTA(B$2:B$277)+1-ROWS(B$2:B169))</f>
        <v>2010-12</v>
      </c>
      <c r="G169" s="67" cm="1">
        <f t="array" ref="G169">INDEX(C$2:C$277,COUNT(C$2:C$277)+1-ROWS(C$2:C169))</f>
        <v>1136</v>
      </c>
    </row>
    <row r="170" spans="1:7" ht="12.75" customHeight="1">
      <c r="A170" s="39" t="str">
        <f t="shared" si="5"/>
        <v>2005</v>
      </c>
      <c r="B170" s="70" t="s">
        <v>193</v>
      </c>
      <c r="C170" s="72">
        <v>1167</v>
      </c>
      <c r="D170" s="75"/>
      <c r="E170" s="39" t="str">
        <f t="shared" si="6"/>
        <v>2011</v>
      </c>
      <c r="F170" s="67" t="str" cm="1">
        <f t="array" ref="F170">INDEX(B$2:B$277,COUNTA(B$2:B$277)+1-ROWS(B$2:B170))</f>
        <v>2011--1</v>
      </c>
      <c r="G170" s="67" cm="1">
        <f t="array" ref="G170">INDEX(C$2:C$277,COUNT(C$2:C$277)+1-ROWS(C$2:C170))</f>
        <v>1135.4000000000001</v>
      </c>
    </row>
    <row r="171" spans="1:7" ht="12.75" customHeight="1">
      <c r="A171" s="39" t="str">
        <f t="shared" si="5"/>
        <v>2005</v>
      </c>
      <c r="B171" s="70" t="s">
        <v>194</v>
      </c>
      <c r="C171" s="72">
        <v>1251.5</v>
      </c>
      <c r="D171" s="75"/>
      <c r="E171" s="39" t="str">
        <f t="shared" si="6"/>
        <v>2011</v>
      </c>
      <c r="F171" s="67" t="str" cm="1">
        <f t="array" ref="F171">INDEX(B$2:B$277,COUNTA(B$2:B$277)+1-ROWS(B$2:B171))</f>
        <v>2011--2</v>
      </c>
      <c r="G171" s="67" cm="1">
        <f t="array" ref="G171">INDEX(C$2:C$277,COUNT(C$2:C$277)+1-ROWS(C$2:C171))</f>
        <v>1013.3</v>
      </c>
    </row>
    <row r="172" spans="1:7" ht="12.75" customHeight="1">
      <c r="A172" s="39" t="str">
        <f t="shared" si="5"/>
        <v>2005</v>
      </c>
      <c r="B172" s="70" t="s">
        <v>195</v>
      </c>
      <c r="C172" s="72">
        <v>1308.6000000000001</v>
      </c>
      <c r="D172" s="75"/>
      <c r="E172" s="39" t="str">
        <f t="shared" si="6"/>
        <v>2011</v>
      </c>
      <c r="F172" s="67" t="str" cm="1">
        <f t="array" ref="F172">INDEX(B$2:B$277,COUNTA(B$2:B$277)+1-ROWS(B$2:B172))</f>
        <v>2011--3</v>
      </c>
      <c r="G172" s="67" cm="1">
        <f t="array" ref="G172">INDEX(C$2:C$277,COUNT(C$2:C$277)+1-ROWS(C$2:C172))</f>
        <v>1013</v>
      </c>
    </row>
    <row r="173" spans="1:7" ht="12.75" customHeight="1">
      <c r="A173" s="39" t="str">
        <f t="shared" si="5"/>
        <v>2005</v>
      </c>
      <c r="B173" s="70" t="s">
        <v>196</v>
      </c>
      <c r="C173" s="72">
        <v>1273.9000000000001</v>
      </c>
      <c r="D173" s="75"/>
      <c r="E173" s="39" t="str">
        <f t="shared" si="6"/>
        <v>2011</v>
      </c>
      <c r="F173" s="67" t="str" cm="1">
        <f t="array" ref="F173">INDEX(B$2:B$277,COUNTA(B$2:B$277)+1-ROWS(B$2:B173))</f>
        <v>2011--4</v>
      </c>
      <c r="G173" s="67" cm="1">
        <f t="array" ref="G173">INDEX(C$2:C$277,COUNT(C$2:C$277)+1-ROWS(C$2:C173))</f>
        <v>1148.4000000000001</v>
      </c>
    </row>
    <row r="174" spans="1:7" ht="12.75" customHeight="1">
      <c r="A174" s="39" t="str">
        <f t="shared" si="5"/>
        <v>2005</v>
      </c>
      <c r="B174" s="70" t="s">
        <v>197</v>
      </c>
      <c r="C174" s="72">
        <v>1266.9000000000001</v>
      </c>
      <c r="D174" s="75"/>
      <c r="E174" s="39" t="str">
        <f t="shared" si="6"/>
        <v>2011</v>
      </c>
      <c r="F174" s="67" t="str" cm="1">
        <f t="array" ref="F174">INDEX(B$2:B$277,COUNTA(B$2:B$277)+1-ROWS(B$2:B174))</f>
        <v>2011--5</v>
      </c>
      <c r="G174" s="67" cm="1">
        <f t="array" ref="G174">INDEX(C$2:C$277,COUNT(C$2:C$277)+1-ROWS(C$2:C174))</f>
        <v>1229.7</v>
      </c>
    </row>
    <row r="175" spans="1:7" ht="12.75" customHeight="1">
      <c r="A175" s="39" t="str">
        <f t="shared" si="5"/>
        <v>2005</v>
      </c>
      <c r="B175" s="70" t="s">
        <v>198</v>
      </c>
      <c r="C175" s="72">
        <v>1221.5999999999999</v>
      </c>
      <c r="D175" s="75"/>
      <c r="E175" s="39" t="str">
        <f t="shared" si="6"/>
        <v>2011</v>
      </c>
      <c r="F175" s="67" t="str" cm="1">
        <f t="array" ref="F175">INDEX(B$2:B$277,COUNTA(B$2:B$277)+1-ROWS(B$2:B175))</f>
        <v>2011--6</v>
      </c>
      <c r="G175" s="67" cm="1">
        <f t="array" ref="G175">INDEX(C$2:C$277,COUNT(C$2:C$277)+1-ROWS(C$2:C175))</f>
        <v>1195</v>
      </c>
    </row>
    <row r="176" spans="1:7" ht="12.75" customHeight="1">
      <c r="A176" s="39" t="str">
        <f t="shared" si="5"/>
        <v>2005</v>
      </c>
      <c r="B176" s="70" t="s">
        <v>199</v>
      </c>
      <c r="C176" s="72">
        <v>1210.8000000000002</v>
      </c>
      <c r="D176" s="75"/>
      <c r="E176" s="39" t="str">
        <f t="shared" si="6"/>
        <v>2011</v>
      </c>
      <c r="F176" s="67" t="str" cm="1">
        <f t="array" ref="F176">INDEX(B$2:B$277,COUNTA(B$2:B$277)+1-ROWS(B$2:B176))</f>
        <v>2011--7</v>
      </c>
      <c r="G176" s="67" cm="1">
        <f t="array" ref="G176">INDEX(C$2:C$277,COUNT(C$2:C$277)+1-ROWS(C$2:C176))</f>
        <v>1261.2</v>
      </c>
    </row>
    <row r="177" spans="1:7" ht="12.75" customHeight="1">
      <c r="A177" s="39" t="str">
        <f t="shared" si="5"/>
        <v>2005</v>
      </c>
      <c r="B177" s="70" t="s">
        <v>200</v>
      </c>
      <c r="C177" s="72">
        <v>1175.3000000000002</v>
      </c>
      <c r="D177" s="75"/>
      <c r="E177" s="39" t="str">
        <f t="shared" si="6"/>
        <v>2011</v>
      </c>
      <c r="F177" s="67" t="str" cm="1">
        <f t="array" ref="F177">INDEX(B$2:B$277,COUNTA(B$2:B$277)+1-ROWS(B$2:B177))</f>
        <v>2011--8</v>
      </c>
      <c r="G177" s="67" cm="1">
        <f t="array" ref="G177">INDEX(C$2:C$277,COUNT(C$2:C$277)+1-ROWS(C$2:C177))</f>
        <v>1259.1999999999998</v>
      </c>
    </row>
    <row r="178" spans="1:7" ht="12.75" customHeight="1">
      <c r="A178" s="39" t="str">
        <f t="shared" si="5"/>
        <v>2005</v>
      </c>
      <c r="B178" s="70" t="s">
        <v>201</v>
      </c>
      <c r="C178" s="72">
        <v>1175.4000000000001</v>
      </c>
      <c r="D178" s="75"/>
      <c r="E178" s="39" t="str">
        <f t="shared" si="6"/>
        <v>2011</v>
      </c>
      <c r="F178" s="67" t="str" cm="1">
        <f t="array" ref="F178">INDEX(B$2:B$277,COUNTA(B$2:B$277)+1-ROWS(B$2:B178))</f>
        <v>2011--9</v>
      </c>
      <c r="G178" s="67" cm="1">
        <f t="array" ref="G178">INDEX(C$2:C$277,COUNT(C$2:C$277)+1-ROWS(C$2:C178))</f>
        <v>1232.8</v>
      </c>
    </row>
    <row r="179" spans="1:7" ht="12.75" customHeight="1">
      <c r="A179" s="39" t="str">
        <f t="shared" si="5"/>
        <v>2005</v>
      </c>
      <c r="B179" s="70" t="s">
        <v>202</v>
      </c>
      <c r="C179" s="72">
        <v>991.1</v>
      </c>
      <c r="D179" s="75"/>
      <c r="E179" s="39" t="str">
        <f t="shared" si="6"/>
        <v>2011</v>
      </c>
      <c r="F179" s="67" t="str" cm="1">
        <f t="array" ref="F179">INDEX(B$2:B$277,COUNTA(B$2:B$277)+1-ROWS(B$2:B179))</f>
        <v>2011-10</v>
      </c>
      <c r="G179" s="67" cm="1">
        <f t="array" ref="G179">INDEX(C$2:C$277,COUNT(C$2:C$277)+1-ROWS(C$2:C179))</f>
        <v>1200.0999999999999</v>
      </c>
    </row>
    <row r="180" spans="1:7" ht="12.75" customHeight="1">
      <c r="A180" s="39" t="str">
        <f t="shared" si="5"/>
        <v>2005</v>
      </c>
      <c r="B180" s="70" t="s">
        <v>203</v>
      </c>
      <c r="C180" s="72">
        <v>1052.3</v>
      </c>
      <c r="D180" s="75"/>
      <c r="E180" s="39" t="str">
        <f t="shared" si="6"/>
        <v>2011</v>
      </c>
      <c r="F180" s="67" t="str" cm="1">
        <f t="array" ref="F180">INDEX(B$2:B$277,COUNTA(B$2:B$277)+1-ROWS(B$2:B180))</f>
        <v>2011-11</v>
      </c>
      <c r="G180" s="67" cm="1">
        <f t="array" ref="G180">INDEX(C$2:C$277,COUNT(C$2:C$277)+1-ROWS(C$2:C180))</f>
        <v>1153.9000000000001</v>
      </c>
    </row>
    <row r="181" spans="1:7" ht="12.75" customHeight="1">
      <c r="A181" s="39" t="str">
        <f t="shared" si="5"/>
        <v>2005</v>
      </c>
      <c r="B181" s="70" t="s">
        <v>204</v>
      </c>
      <c r="C181" s="72">
        <v>1099.8</v>
      </c>
      <c r="D181" s="75"/>
      <c r="E181" s="39" t="str">
        <f t="shared" si="6"/>
        <v>2011</v>
      </c>
      <c r="F181" s="67" t="str" cm="1">
        <f t="array" ref="F181">INDEX(B$2:B$277,COUNTA(B$2:B$277)+1-ROWS(B$2:B181))</f>
        <v>2011-12</v>
      </c>
      <c r="G181" s="67" cm="1">
        <f t="array" ref="G181">INDEX(C$2:C$277,COUNT(C$2:C$277)+1-ROWS(C$2:C181))</f>
        <v>1159.4000000000001</v>
      </c>
    </row>
    <row r="182" spans="1:7" ht="12.75" customHeight="1">
      <c r="A182" s="39" t="str">
        <f t="shared" si="5"/>
        <v>2004</v>
      </c>
      <c r="B182" s="70" t="s">
        <v>205</v>
      </c>
      <c r="C182" s="72">
        <v>1103.0999999999999</v>
      </c>
      <c r="D182" s="75"/>
      <c r="E182" s="39" t="str">
        <f t="shared" si="6"/>
        <v>2012</v>
      </c>
      <c r="F182" s="67" t="str" cm="1">
        <f t="array" ref="F182">INDEX(B$2:B$277,COUNTA(B$2:B$277)+1-ROWS(B$2:B182))</f>
        <v>2012-1</v>
      </c>
      <c r="G182" s="67" cm="1">
        <f t="array" ref="G182">INDEX(C$2:C$277,COUNT(C$2:C$277)+1-ROWS(C$2:C182))</f>
        <v>1155.0999999999999</v>
      </c>
    </row>
    <row r="183" spans="1:7" ht="12.75" customHeight="1">
      <c r="A183" s="39" t="str">
        <f t="shared" si="5"/>
        <v>2004</v>
      </c>
      <c r="B183" s="70" t="s">
        <v>206</v>
      </c>
      <c r="C183" s="72">
        <v>1213.0999999999999</v>
      </c>
      <c r="D183" s="75"/>
      <c r="E183" s="39" t="str">
        <f t="shared" si="6"/>
        <v>2012</v>
      </c>
      <c r="F183" s="67" t="str" cm="1">
        <f t="array" ref="F183">INDEX(B$2:B$277,COUNTA(B$2:B$277)+1-ROWS(B$2:B183))</f>
        <v>2012-2</v>
      </c>
      <c r="G183" s="67" cm="1">
        <f t="array" ref="G183">INDEX(C$2:C$277,COUNT(C$2:C$277)+1-ROWS(C$2:C183))</f>
        <v>914.30000000000007</v>
      </c>
    </row>
    <row r="184" spans="1:7" ht="12.75" customHeight="1">
      <c r="A184" s="39" t="str">
        <f t="shared" si="5"/>
        <v>2004</v>
      </c>
      <c r="B184" s="70" t="s">
        <v>207</v>
      </c>
      <c r="C184" s="72">
        <v>1200.6999999999998</v>
      </c>
      <c r="D184" s="75"/>
      <c r="E184" s="39" t="str">
        <f t="shared" si="6"/>
        <v>2012</v>
      </c>
      <c r="F184" s="67" t="str" cm="1">
        <f t="array" ref="F184">INDEX(B$2:B$277,COUNTA(B$2:B$277)+1-ROWS(B$2:B184))</f>
        <v>2012-3</v>
      </c>
      <c r="G184" s="67" cm="1">
        <f t="array" ref="G184">INDEX(C$2:C$277,COUNT(C$2:C$277)+1-ROWS(C$2:C184))</f>
        <v>1112.0999999999999</v>
      </c>
    </row>
    <row r="185" spans="1:7" ht="12.75" customHeight="1">
      <c r="A185" s="39" t="str">
        <f t="shared" si="5"/>
        <v>2004</v>
      </c>
      <c r="B185" s="70" t="s">
        <v>208</v>
      </c>
      <c r="C185" s="72">
        <v>1087.0999999999999</v>
      </c>
      <c r="D185" s="75"/>
      <c r="E185" s="39" t="str">
        <f t="shared" si="6"/>
        <v>2012</v>
      </c>
      <c r="F185" s="67" t="str" cm="1">
        <f t="array" ref="F185">INDEX(B$2:B$277,COUNTA(B$2:B$277)+1-ROWS(B$2:B185))</f>
        <v>2012-4</v>
      </c>
      <c r="G185" s="67" cm="1">
        <f t="array" ref="G185">INDEX(C$2:C$277,COUNT(C$2:C$277)+1-ROWS(C$2:C185))</f>
        <v>1169.2</v>
      </c>
    </row>
    <row r="186" spans="1:7" ht="12.75" customHeight="1">
      <c r="A186" s="39" t="str">
        <f t="shared" si="5"/>
        <v>2004</v>
      </c>
      <c r="B186" s="70" t="s">
        <v>209</v>
      </c>
      <c r="C186" s="72">
        <v>1148.3</v>
      </c>
      <c r="D186" s="75"/>
      <c r="E186" s="39" t="str">
        <f t="shared" si="6"/>
        <v>2012</v>
      </c>
      <c r="F186" s="67" t="str" cm="1">
        <f t="array" ref="F186">INDEX(B$2:B$277,COUNTA(B$2:B$277)+1-ROWS(B$2:B186))</f>
        <v>2012-5</v>
      </c>
      <c r="G186" s="67" cm="1">
        <f t="array" ref="G186">INDEX(C$2:C$277,COUNT(C$2:C$277)+1-ROWS(C$2:C186))</f>
        <v>1229.3</v>
      </c>
    </row>
    <row r="187" spans="1:7" ht="12.75" customHeight="1">
      <c r="A187" s="39" t="str">
        <f t="shared" si="5"/>
        <v>2004</v>
      </c>
      <c r="B187" s="70" t="s">
        <v>210</v>
      </c>
      <c r="C187" s="72">
        <v>1206</v>
      </c>
      <c r="D187" s="75"/>
      <c r="E187" s="39" t="str">
        <f t="shared" si="6"/>
        <v>2012</v>
      </c>
      <c r="F187" s="67" t="str" cm="1">
        <f t="array" ref="F187">INDEX(B$2:B$277,COUNTA(B$2:B$277)+1-ROWS(B$2:B187))</f>
        <v>2012-6</v>
      </c>
      <c r="G187" s="67" cm="1">
        <f t="array" ref="G187">INDEX(C$2:C$277,COUNT(C$2:C$277)+1-ROWS(C$2:C187))</f>
        <v>1252.0999999999999</v>
      </c>
    </row>
    <row r="188" spans="1:7" ht="12.75" customHeight="1">
      <c r="A188" s="39" t="str">
        <f t="shared" si="5"/>
        <v>2004</v>
      </c>
      <c r="B188" s="70" t="s">
        <v>211</v>
      </c>
      <c r="C188" s="72">
        <v>1106.1000000000001</v>
      </c>
      <c r="D188" s="75"/>
      <c r="E188" s="39" t="str">
        <f t="shared" si="6"/>
        <v>2012</v>
      </c>
      <c r="F188" s="67" t="str" cm="1">
        <f t="array" ref="F188">INDEX(B$2:B$277,COUNTA(B$2:B$277)+1-ROWS(B$2:B188))</f>
        <v>2012-7</v>
      </c>
      <c r="G188" s="67" cm="1">
        <f t="array" ref="G188">INDEX(C$2:C$277,COUNT(C$2:C$277)+1-ROWS(C$2:C188))</f>
        <v>1249</v>
      </c>
    </row>
    <row r="189" spans="1:7" ht="12.75" customHeight="1">
      <c r="A189" s="39" t="str">
        <f t="shared" si="5"/>
        <v>2004</v>
      </c>
      <c r="B189" s="70" t="s">
        <v>212</v>
      </c>
      <c r="C189" s="72">
        <v>1128.8</v>
      </c>
      <c r="D189" s="75"/>
      <c r="E189" s="39" t="str">
        <f t="shared" si="6"/>
        <v>2012</v>
      </c>
      <c r="F189" s="67" t="str" cm="1">
        <f t="array" ref="F189">INDEX(B$2:B$277,COUNTA(B$2:B$277)+1-ROWS(B$2:B189))</f>
        <v>2012-8</v>
      </c>
      <c r="G189" s="67" cm="1">
        <f t="array" ref="G189">INDEX(C$2:C$277,COUNT(C$2:C$277)+1-ROWS(C$2:C189))</f>
        <v>1250.0999999999999</v>
      </c>
    </row>
    <row r="190" spans="1:7" ht="12.75" customHeight="1">
      <c r="A190" s="39" t="str">
        <f t="shared" si="5"/>
        <v>2004</v>
      </c>
      <c r="B190" s="70" t="s">
        <v>213</v>
      </c>
      <c r="C190" s="72">
        <v>1057.8000000000002</v>
      </c>
      <c r="D190" s="75"/>
      <c r="E190" s="39" t="str">
        <f t="shared" si="6"/>
        <v>2012</v>
      </c>
      <c r="F190" s="67" t="str" cm="1">
        <f t="array" ref="F190">INDEX(B$2:B$277,COUNTA(B$2:B$277)+1-ROWS(B$2:B190))</f>
        <v>2012-9</v>
      </c>
      <c r="G190" s="67" cm="1">
        <f t="array" ref="G190">INDEX(C$2:C$277,COUNT(C$2:C$277)+1-ROWS(C$2:C190))</f>
        <v>1256.9000000000001</v>
      </c>
    </row>
    <row r="191" spans="1:7" ht="12.75" customHeight="1">
      <c r="A191" s="39" t="str">
        <f t="shared" si="5"/>
        <v>2004</v>
      </c>
      <c r="B191" s="70" t="s">
        <v>214</v>
      </c>
      <c r="C191" s="72">
        <v>1059.9000000000001</v>
      </c>
      <c r="D191" s="75"/>
      <c r="E191" s="39" t="str">
        <f t="shared" si="6"/>
        <v>2012</v>
      </c>
      <c r="F191" s="67" t="str" cm="1">
        <f t="array" ref="F191">INDEX(B$2:B$277,COUNTA(B$2:B$277)+1-ROWS(B$2:B191))</f>
        <v>2012-10</v>
      </c>
      <c r="G191" s="67" cm="1">
        <f t="array" ref="G191">INDEX(C$2:C$277,COUNT(C$2:C$277)+1-ROWS(C$2:C191))</f>
        <v>1248.7</v>
      </c>
    </row>
    <row r="192" spans="1:7" ht="12.75" customHeight="1">
      <c r="A192" s="39" t="str">
        <f t="shared" si="5"/>
        <v>2004</v>
      </c>
      <c r="B192" s="70" t="s">
        <v>215</v>
      </c>
      <c r="C192" s="72">
        <v>797.2</v>
      </c>
      <c r="D192" s="75"/>
      <c r="E192" s="39" t="str">
        <f t="shared" si="6"/>
        <v>2012</v>
      </c>
      <c r="F192" s="67" t="str" cm="1">
        <f t="array" ref="F192">INDEX(B$2:B$277,COUNTA(B$2:B$277)+1-ROWS(B$2:B192))</f>
        <v>2012-11</v>
      </c>
      <c r="G192" s="67" cm="1">
        <f t="array" ref="G192">INDEX(C$2:C$277,COUNT(C$2:C$277)+1-ROWS(C$2:C192))</f>
        <v>1138.5</v>
      </c>
    </row>
    <row r="193" spans="1:7" ht="12.75" customHeight="1">
      <c r="A193" s="39" t="str">
        <f t="shared" si="5"/>
        <v>2004</v>
      </c>
      <c r="B193" s="70" t="s">
        <v>216</v>
      </c>
      <c r="C193" s="72">
        <v>993.09999999999991</v>
      </c>
      <c r="D193" s="75"/>
      <c r="E193" s="39" t="str">
        <f t="shared" si="6"/>
        <v>2012</v>
      </c>
      <c r="F193" s="67" t="str" cm="1">
        <f t="array" ref="F193">INDEX(B$2:B$277,COUNTA(B$2:B$277)+1-ROWS(B$2:B193))</f>
        <v>2012-12</v>
      </c>
      <c r="G193" s="67" cm="1">
        <f t="array" ref="G193">INDEX(C$2:C$277,COUNT(C$2:C$277)+1-ROWS(C$2:C193))</f>
        <v>1148.4000000000001</v>
      </c>
    </row>
    <row r="194" spans="1:7" ht="12.75" customHeight="1">
      <c r="A194" s="39" t="str">
        <f t="shared" si="5"/>
        <v>2003</v>
      </c>
      <c r="B194" s="70" t="s">
        <v>217</v>
      </c>
      <c r="C194" s="72">
        <v>968.7</v>
      </c>
      <c r="D194" s="75"/>
      <c r="E194" s="39" t="str">
        <f t="shared" si="6"/>
        <v>2013</v>
      </c>
      <c r="F194" s="67" t="str" cm="1">
        <f t="array" ref="F194">INDEX(B$2:B$277,COUNTA(B$2:B$277)+1-ROWS(B$2:B194))</f>
        <v>2013-1</v>
      </c>
      <c r="G194" s="67" cm="1">
        <f t="array" ref="G194">INDEX(C$2:C$277,COUNT(C$2:C$277)+1-ROWS(C$2:C194))</f>
        <v>1205.1999999999998</v>
      </c>
    </row>
    <row r="195" spans="1:7" ht="12.75" customHeight="1">
      <c r="A195" s="39" t="str">
        <f t="shared" ref="A195:A258" si="7">LEFT(B195,4)</f>
        <v>2003</v>
      </c>
      <c r="B195" s="70" t="s">
        <v>218</v>
      </c>
      <c r="C195" s="72">
        <v>1052.7</v>
      </c>
      <c r="D195" s="75"/>
      <c r="E195" s="39" t="str">
        <f t="shared" ref="E195:E258" si="8">LEFT(F195,4)</f>
        <v>2013</v>
      </c>
      <c r="F195" s="67" t="str" cm="1">
        <f t="array" ref="F195">INDEX(B$2:B$277,COUNTA(B$2:B$277)+1-ROWS(B$2:B195))</f>
        <v>2013-2</v>
      </c>
      <c r="G195" s="67" cm="1">
        <f t="array" ref="G195">INDEX(C$2:C$277,COUNT(C$2:C$277)+1-ROWS(C$2:C195))</f>
        <v>1145.9000000000001</v>
      </c>
    </row>
    <row r="196" spans="1:7" ht="12.75" customHeight="1">
      <c r="A196" s="39" t="str">
        <f t="shared" si="7"/>
        <v>2003</v>
      </c>
      <c r="B196" s="70" t="s">
        <v>219</v>
      </c>
      <c r="C196" s="72">
        <v>1107.9000000000001</v>
      </c>
      <c r="D196" s="75"/>
      <c r="E196" s="39" t="str">
        <f t="shared" si="8"/>
        <v>2013</v>
      </c>
      <c r="F196" s="67" t="str" cm="1">
        <f t="array" ref="F196">INDEX(B$2:B$277,COUNTA(B$2:B$277)+1-ROWS(B$2:B196))</f>
        <v>2013-3</v>
      </c>
      <c r="G196" s="67" cm="1">
        <f t="array" ref="G196">INDEX(C$2:C$277,COUNT(C$2:C$277)+1-ROWS(C$2:C196))</f>
        <v>989.90000000000009</v>
      </c>
    </row>
    <row r="197" spans="1:7" ht="12.75" customHeight="1">
      <c r="A197" s="39" t="str">
        <f t="shared" si="7"/>
        <v>2003</v>
      </c>
      <c r="B197" s="70" t="s">
        <v>220</v>
      </c>
      <c r="C197" s="72">
        <v>1002.6</v>
      </c>
      <c r="D197" s="75"/>
      <c r="E197" s="39" t="str">
        <f t="shared" si="8"/>
        <v>2013</v>
      </c>
      <c r="F197" s="67" t="str" cm="1">
        <f t="array" ref="F197">INDEX(B$2:B$277,COUNTA(B$2:B$277)+1-ROWS(B$2:B197))</f>
        <v>2013-4</v>
      </c>
      <c r="G197" s="67" cm="1">
        <f t="array" ref="G197">INDEX(C$2:C$277,COUNT(C$2:C$277)+1-ROWS(C$2:C197))</f>
        <v>1159.9000000000001</v>
      </c>
    </row>
    <row r="198" spans="1:7" ht="12.75" customHeight="1">
      <c r="A198" s="39" t="str">
        <f t="shared" si="7"/>
        <v>2003</v>
      </c>
      <c r="B198" s="70" t="s">
        <v>221</v>
      </c>
      <c r="C198" s="72">
        <v>1041.5999999999999</v>
      </c>
      <c r="D198" s="75"/>
      <c r="E198" s="39" t="str">
        <f t="shared" si="8"/>
        <v>2013</v>
      </c>
      <c r="F198" s="67" t="str" cm="1">
        <f t="array" ref="F198">INDEX(B$2:B$277,COUNTA(B$2:B$277)+1-ROWS(B$2:B198))</f>
        <v>2013-5</v>
      </c>
      <c r="G198" s="67" cm="1">
        <f t="array" ref="G198">INDEX(C$2:C$277,COUNT(C$2:C$277)+1-ROWS(C$2:C198))</f>
        <v>1220.4000000000001</v>
      </c>
    </row>
    <row r="199" spans="1:7" ht="12.75" customHeight="1">
      <c r="A199" s="39" t="str">
        <f t="shared" si="7"/>
        <v>2003</v>
      </c>
      <c r="B199" s="70" t="s">
        <v>222</v>
      </c>
      <c r="C199" s="72">
        <v>1046.5</v>
      </c>
      <c r="D199" s="75"/>
      <c r="E199" s="39" t="str">
        <f t="shared" si="8"/>
        <v>2013</v>
      </c>
      <c r="F199" s="67" t="str" cm="1">
        <f t="array" ref="F199">INDEX(B$2:B$277,COUNTA(B$2:B$277)+1-ROWS(B$2:B199))</f>
        <v>2013-6</v>
      </c>
      <c r="G199" s="67" cm="1">
        <f t="array" ref="G199">INDEX(C$2:C$277,COUNT(C$2:C$277)+1-ROWS(C$2:C199))</f>
        <v>1212</v>
      </c>
    </row>
    <row r="200" spans="1:7" ht="12.75" customHeight="1">
      <c r="A200" s="39" t="str">
        <f t="shared" si="7"/>
        <v>2003</v>
      </c>
      <c r="B200" s="70" t="s">
        <v>223</v>
      </c>
      <c r="C200" s="72">
        <v>950.3</v>
      </c>
      <c r="D200" s="75"/>
      <c r="E200" s="39" t="str">
        <f t="shared" si="8"/>
        <v>2013</v>
      </c>
      <c r="F200" s="67" t="str" cm="1">
        <f t="array" ref="F200">INDEX(B$2:B$277,COUNTA(B$2:B$277)+1-ROWS(B$2:B200))</f>
        <v>2013-7</v>
      </c>
      <c r="G200" s="67" cm="1">
        <f t="array" ref="G200">INDEX(C$2:C$277,COUNT(C$2:C$277)+1-ROWS(C$2:C200))</f>
        <v>1277.8</v>
      </c>
    </row>
    <row r="201" spans="1:7" ht="12.75" customHeight="1">
      <c r="A201" s="39" t="str">
        <f t="shared" si="7"/>
        <v>2003</v>
      </c>
      <c r="B201" s="70" t="s">
        <v>224</v>
      </c>
      <c r="C201" s="72">
        <v>1040.3999999999999</v>
      </c>
      <c r="D201" s="75"/>
      <c r="E201" s="39" t="str">
        <f t="shared" si="8"/>
        <v>2013</v>
      </c>
      <c r="F201" s="67" t="str" cm="1">
        <f t="array" ref="F201">INDEX(B$2:B$277,COUNTA(B$2:B$277)+1-ROWS(B$2:B201))</f>
        <v>2013-8</v>
      </c>
      <c r="G201" s="67" cm="1">
        <f t="array" ref="G201">INDEX(C$2:C$277,COUNT(C$2:C$277)+1-ROWS(C$2:C201))</f>
        <v>1340</v>
      </c>
    </row>
    <row r="202" spans="1:7" ht="12.75" customHeight="1">
      <c r="A202" s="39" t="str">
        <f t="shared" si="7"/>
        <v>2003</v>
      </c>
      <c r="B202" s="70" t="s">
        <v>225</v>
      </c>
      <c r="C202" s="72">
        <v>989.80000000000007</v>
      </c>
      <c r="D202" s="75"/>
      <c r="E202" s="39" t="str">
        <f t="shared" si="8"/>
        <v>2013</v>
      </c>
      <c r="F202" s="67" t="str" cm="1">
        <f t="array" ref="F202">INDEX(B$2:B$277,COUNTA(B$2:B$277)+1-ROWS(B$2:B202))</f>
        <v>2013-9</v>
      </c>
      <c r="G202" s="67" cm="1">
        <f t="array" ref="G202">INDEX(C$2:C$277,COUNT(C$2:C$277)+1-ROWS(C$2:C202))</f>
        <v>1298.1000000000001</v>
      </c>
    </row>
    <row r="203" spans="1:7" ht="12.75" customHeight="1">
      <c r="A203" s="39" t="str">
        <f t="shared" si="7"/>
        <v>2003</v>
      </c>
      <c r="B203" s="70" t="s">
        <v>226</v>
      </c>
      <c r="C203" s="72">
        <v>920.09999999999991</v>
      </c>
      <c r="D203" s="75"/>
      <c r="E203" s="39" t="str">
        <f t="shared" si="8"/>
        <v>2013</v>
      </c>
      <c r="F203" s="67" t="str" cm="1">
        <f t="array" ref="F203">INDEX(B$2:B$277,COUNTA(B$2:B$277)+1-ROWS(B$2:B203))</f>
        <v>2013-10</v>
      </c>
      <c r="G203" s="67" cm="1">
        <f t="array" ref="G203">INDEX(C$2:C$277,COUNT(C$2:C$277)+1-ROWS(C$2:C203))</f>
        <v>1260.8000000000002</v>
      </c>
    </row>
    <row r="204" spans="1:7" ht="12.75" customHeight="1">
      <c r="A204" s="39" t="str">
        <f t="shared" si="7"/>
        <v>2003</v>
      </c>
      <c r="B204" s="70" t="s">
        <v>227</v>
      </c>
      <c r="C204" s="72">
        <v>863.7</v>
      </c>
      <c r="D204" s="75"/>
      <c r="E204" s="39" t="str">
        <f t="shared" si="8"/>
        <v>2013</v>
      </c>
      <c r="F204" s="67" t="str" cm="1">
        <f t="array" ref="F204">INDEX(B$2:B$277,COUNTA(B$2:B$277)+1-ROWS(B$2:B204))</f>
        <v>2013-11</v>
      </c>
      <c r="G204" s="67" cm="1">
        <f t="array" ref="G204">INDEX(C$2:C$277,COUNT(C$2:C$277)+1-ROWS(C$2:C204))</f>
        <v>1253.4000000000001</v>
      </c>
    </row>
    <row r="205" spans="1:7" ht="12.75" customHeight="1">
      <c r="A205" s="39" t="str">
        <f t="shared" si="7"/>
        <v>2003</v>
      </c>
      <c r="B205" s="70" t="s">
        <v>228</v>
      </c>
      <c r="C205" s="72">
        <v>852.9</v>
      </c>
      <c r="D205" s="75"/>
      <c r="E205" s="39" t="str">
        <f t="shared" si="8"/>
        <v>2013</v>
      </c>
      <c r="F205" s="67" t="str" cm="1">
        <f t="array" ref="F205">INDEX(B$2:B$277,COUNTA(B$2:B$277)+1-ROWS(B$2:B205))</f>
        <v>2013-12</v>
      </c>
      <c r="G205" s="67" cm="1">
        <f t="array" ref="G205">INDEX(C$2:C$277,COUNT(C$2:C$277)+1-ROWS(C$2:C205))</f>
        <v>1235.9000000000001</v>
      </c>
    </row>
    <row r="206" spans="1:7" ht="12.75" customHeight="1">
      <c r="A206" s="39" t="str">
        <f t="shared" si="7"/>
        <v>2002</v>
      </c>
      <c r="B206" s="70" t="s">
        <v>229</v>
      </c>
      <c r="C206" s="72">
        <v>880.6</v>
      </c>
      <c r="D206" s="75"/>
      <c r="E206" s="39" t="str">
        <f t="shared" si="8"/>
        <v>2014</v>
      </c>
      <c r="F206" s="67" t="str" cm="1">
        <f t="array" ref="F206">INDEX(B$2:B$277,COUNTA(B$2:B$277)+1-ROWS(B$2:B206))</f>
        <v>2014-1</v>
      </c>
      <c r="G206" s="67" cm="1">
        <f t="array" ref="G206">INDEX(C$2:C$277,COUNT(C$2:C$277)+1-ROWS(C$2:C206))</f>
        <v>1214.4000000000001</v>
      </c>
    </row>
    <row r="207" spans="1:7" ht="12.75" customHeight="1">
      <c r="A207" s="39" t="str">
        <f t="shared" si="7"/>
        <v>2002</v>
      </c>
      <c r="B207" s="70" t="s">
        <v>230</v>
      </c>
      <c r="C207" s="72">
        <v>876.19999999999993</v>
      </c>
      <c r="D207" s="75"/>
      <c r="E207" s="39" t="str">
        <f t="shared" si="8"/>
        <v>2014</v>
      </c>
      <c r="F207" s="67" t="str" cm="1">
        <f t="array" ref="F207">INDEX(B$2:B$277,COUNTA(B$2:B$277)+1-ROWS(B$2:B207))</f>
        <v>2014-2</v>
      </c>
      <c r="G207" s="67" cm="1">
        <f t="array" ref="G207">INDEX(C$2:C$277,COUNT(C$2:C$277)+1-ROWS(C$2:C207))</f>
        <v>1076.9000000000001</v>
      </c>
    </row>
    <row r="208" spans="1:7" ht="12.75" customHeight="1">
      <c r="A208" s="39" t="str">
        <f t="shared" si="7"/>
        <v>2002</v>
      </c>
      <c r="B208" s="70" t="s">
        <v>231</v>
      </c>
      <c r="C208" s="72">
        <v>864.90000000000009</v>
      </c>
      <c r="D208" s="75"/>
      <c r="E208" s="39" t="str">
        <f t="shared" si="8"/>
        <v>2014</v>
      </c>
      <c r="F208" s="67" t="str" cm="1">
        <f t="array" ref="F208">INDEX(B$2:B$277,COUNTA(B$2:B$277)+1-ROWS(B$2:B208))</f>
        <v>2014-3</v>
      </c>
      <c r="G208" s="67" cm="1">
        <f t="array" ref="G208">INDEX(C$2:C$277,COUNT(C$2:C$277)+1-ROWS(C$2:C208))</f>
        <v>1152.5</v>
      </c>
    </row>
    <row r="209" spans="1:7" ht="12.75" customHeight="1">
      <c r="A209" s="39" t="str">
        <f t="shared" si="7"/>
        <v>2002</v>
      </c>
      <c r="B209" s="70" t="s">
        <v>232</v>
      </c>
      <c r="C209" s="72">
        <v>929.3</v>
      </c>
      <c r="D209" s="75"/>
      <c r="E209" s="39" t="str">
        <f t="shared" si="8"/>
        <v>2014</v>
      </c>
      <c r="F209" s="67" t="str" cm="1">
        <f t="array" ref="F209">INDEX(B$2:B$277,COUNTA(B$2:B$277)+1-ROWS(B$2:B209))</f>
        <v>2014-4</v>
      </c>
      <c r="G209" s="67" cm="1">
        <f t="array" ref="G209">INDEX(C$2:C$277,COUNT(C$2:C$277)+1-ROWS(C$2:C209))</f>
        <v>1275.6999999999998</v>
      </c>
    </row>
    <row r="210" spans="1:7" ht="12.75" customHeight="1">
      <c r="A210" s="39" t="str">
        <f t="shared" si="7"/>
        <v>2002</v>
      </c>
      <c r="B210" s="70" t="s">
        <v>233</v>
      </c>
      <c r="C210" s="72">
        <v>1079.3</v>
      </c>
      <c r="D210" s="75"/>
      <c r="E210" s="39" t="str">
        <f t="shared" si="8"/>
        <v>2014</v>
      </c>
      <c r="F210" s="67" t="str" cm="1">
        <f t="array" ref="F210">INDEX(B$2:B$277,COUNTA(B$2:B$277)+1-ROWS(B$2:B210))</f>
        <v>2014-5</v>
      </c>
      <c r="G210" s="67" cm="1">
        <f t="array" ref="G210">INDEX(C$2:C$277,COUNT(C$2:C$277)+1-ROWS(C$2:C210))</f>
        <v>1288.6999999999998</v>
      </c>
    </row>
    <row r="211" spans="1:7" ht="12.75" customHeight="1">
      <c r="A211" s="39" t="str">
        <f t="shared" si="7"/>
        <v>2002</v>
      </c>
      <c r="B211" s="70" t="s">
        <v>234</v>
      </c>
      <c r="C211" s="72">
        <v>1015.6999999999999</v>
      </c>
      <c r="D211" s="75"/>
      <c r="E211" s="39" t="str">
        <f t="shared" si="8"/>
        <v>2014</v>
      </c>
      <c r="F211" s="67" t="str" cm="1">
        <f t="array" ref="F211">INDEX(B$2:B$277,COUNTA(B$2:B$277)+1-ROWS(B$2:B211))</f>
        <v>2014-6</v>
      </c>
      <c r="G211" s="67" cm="1">
        <f t="array" ref="G211">INDEX(C$2:C$277,COUNT(C$2:C$277)+1-ROWS(C$2:C211))</f>
        <v>1346.9</v>
      </c>
    </row>
    <row r="212" spans="1:7" ht="12.75" customHeight="1">
      <c r="A212" s="39" t="str">
        <f t="shared" si="7"/>
        <v>2002</v>
      </c>
      <c r="B212" s="70" t="s">
        <v>235</v>
      </c>
      <c r="C212" s="72">
        <v>1034.8</v>
      </c>
      <c r="D212" s="75"/>
      <c r="E212" s="39" t="str">
        <f t="shared" si="8"/>
        <v>2014</v>
      </c>
      <c r="F212" s="67" t="str" cm="1">
        <f t="array" ref="F212">INDEX(B$2:B$277,COUNTA(B$2:B$277)+1-ROWS(B$2:B212))</f>
        <v>2014-7</v>
      </c>
      <c r="G212" s="67" cm="1">
        <f t="array" ref="G212">INDEX(C$2:C$277,COUNT(C$2:C$277)+1-ROWS(C$2:C212))</f>
        <v>1300.4000000000001</v>
      </c>
    </row>
    <row r="213" spans="1:7" ht="12.75" customHeight="1">
      <c r="A213" s="39" t="str">
        <f t="shared" si="7"/>
        <v>2002</v>
      </c>
      <c r="B213" s="70" t="s">
        <v>236</v>
      </c>
      <c r="C213" s="72">
        <v>1079</v>
      </c>
      <c r="D213" s="75"/>
      <c r="E213" s="39" t="str">
        <f t="shared" si="8"/>
        <v>2014</v>
      </c>
      <c r="F213" s="67" t="str" cm="1">
        <f t="array" ref="F213">INDEX(B$2:B$277,COUNTA(B$2:B$277)+1-ROWS(B$2:B213))</f>
        <v>2014-8</v>
      </c>
      <c r="G213" s="67" cm="1">
        <f t="array" ref="G213">INDEX(C$2:C$277,COUNT(C$2:C$277)+1-ROWS(C$2:C213))</f>
        <v>1331</v>
      </c>
    </row>
    <row r="214" spans="1:7" ht="12.75" customHeight="1">
      <c r="A214" s="39" t="str">
        <f t="shared" si="7"/>
        <v>2002</v>
      </c>
      <c r="B214" s="70" t="s">
        <v>237</v>
      </c>
      <c r="C214" s="72">
        <v>1033.0999999999999</v>
      </c>
      <c r="D214" s="75"/>
      <c r="E214" s="39" t="str">
        <f t="shared" si="8"/>
        <v>2014</v>
      </c>
      <c r="F214" s="67" t="str" cm="1">
        <f t="array" ref="F214">INDEX(B$2:B$277,COUNTA(B$2:B$277)+1-ROWS(B$2:B214))</f>
        <v>2014-9</v>
      </c>
      <c r="G214" s="67" cm="1">
        <f t="array" ref="G214">INDEX(C$2:C$277,COUNT(C$2:C$277)+1-ROWS(C$2:C214))</f>
        <v>1404.8000000000002</v>
      </c>
    </row>
    <row r="215" spans="1:7" ht="12.75" customHeight="1">
      <c r="A215" s="39" t="str">
        <f t="shared" si="7"/>
        <v>2002</v>
      </c>
      <c r="B215" s="70" t="s">
        <v>238</v>
      </c>
      <c r="C215" s="72">
        <v>1014.7</v>
      </c>
      <c r="D215" s="75"/>
      <c r="E215" s="39" t="str">
        <f t="shared" si="8"/>
        <v>2014</v>
      </c>
      <c r="F215" s="67" t="str" cm="1">
        <f t="array" ref="F215">INDEX(B$2:B$277,COUNTA(B$2:B$277)+1-ROWS(B$2:B215))</f>
        <v>2014-10</v>
      </c>
      <c r="G215" s="67" cm="1">
        <f t="array" ref="G215">INDEX(C$2:C$277,COUNT(C$2:C$277)+1-ROWS(C$2:C215))</f>
        <v>1298.5999999999999</v>
      </c>
    </row>
    <row r="216" spans="1:7" ht="12.75" customHeight="1">
      <c r="A216" s="39" t="str">
        <f t="shared" si="7"/>
        <v>2002</v>
      </c>
      <c r="B216" s="70" t="s">
        <v>239</v>
      </c>
      <c r="C216" s="72">
        <v>990.80000000000007</v>
      </c>
      <c r="D216" s="75"/>
      <c r="E216" s="39" t="str">
        <f t="shared" si="8"/>
        <v>2014</v>
      </c>
      <c r="F216" s="67" t="str" cm="1">
        <f t="array" ref="F216">INDEX(B$2:B$277,COUNTA(B$2:B$277)+1-ROWS(B$2:B216))</f>
        <v>2014-11</v>
      </c>
      <c r="G216" s="67" cm="1">
        <f t="array" ref="G216">INDEX(C$2:C$277,COUNT(C$2:C$277)+1-ROWS(C$2:C216))</f>
        <v>1245</v>
      </c>
    </row>
    <row r="217" spans="1:7" ht="12.75" customHeight="1">
      <c r="A217" s="39" t="str">
        <f t="shared" si="7"/>
        <v>2002</v>
      </c>
      <c r="B217" s="70" t="s">
        <v>240</v>
      </c>
      <c r="C217" s="72">
        <v>907.3</v>
      </c>
      <c r="D217" s="75"/>
      <c r="E217" s="39" t="str">
        <f t="shared" si="8"/>
        <v>2014</v>
      </c>
      <c r="F217" s="67" t="str" cm="1">
        <f t="array" ref="F217">INDEX(B$2:B$277,COUNTA(B$2:B$277)+1-ROWS(B$2:B217))</f>
        <v>2014-12</v>
      </c>
      <c r="G217" s="67" cm="1">
        <f t="array" ref="G217">INDEX(C$2:C$277,COUNT(C$2:C$277)+1-ROWS(C$2:C217))</f>
        <v>1225.8</v>
      </c>
    </row>
    <row r="218" spans="1:7" ht="12.75" customHeight="1">
      <c r="A218" s="39" t="str">
        <f t="shared" si="7"/>
        <v>2001</v>
      </c>
      <c r="B218" s="70" t="s">
        <v>241</v>
      </c>
      <c r="C218" s="72">
        <v>922.3</v>
      </c>
      <c r="D218" s="75"/>
      <c r="E218" s="39" t="str">
        <f t="shared" si="8"/>
        <v>2015</v>
      </c>
      <c r="F218" s="67" t="str" cm="1">
        <f t="array" ref="F218">INDEX(B$2:B$277,COUNTA(B$2:B$277)+1-ROWS(B$2:B218))</f>
        <v>2015-1</v>
      </c>
      <c r="G218" s="67" cm="1">
        <f t="array" ref="G218">INDEX(C$2:C$277,COUNT(C$2:C$277)+1-ROWS(C$2:C218))</f>
        <v>959</v>
      </c>
    </row>
    <row r="219" spans="1:7" ht="12.75" customHeight="1">
      <c r="A219" s="39" t="str">
        <f t="shared" si="7"/>
        <v>2001</v>
      </c>
      <c r="B219" s="70" t="s">
        <v>242</v>
      </c>
      <c r="C219" s="72">
        <v>999.90000000000009</v>
      </c>
      <c r="D219" s="75"/>
      <c r="E219" s="39" t="str">
        <f t="shared" si="8"/>
        <v>2015</v>
      </c>
      <c r="F219" s="67" t="str" cm="1">
        <f t="array" ref="F219">INDEX(B$2:B$277,COUNTA(B$2:B$277)+1-ROWS(B$2:B219))</f>
        <v>2015-2</v>
      </c>
      <c r="G219" s="67" cm="1">
        <f t="array" ref="G219">INDEX(C$2:C$277,COUNT(C$2:C$277)+1-ROWS(C$2:C219))</f>
        <v>915.7</v>
      </c>
    </row>
    <row r="220" spans="1:7" ht="12.75" customHeight="1">
      <c r="A220" s="39" t="str">
        <f t="shared" si="7"/>
        <v>2001</v>
      </c>
      <c r="B220" s="70" t="s">
        <v>243</v>
      </c>
      <c r="C220" s="72">
        <v>1106</v>
      </c>
      <c r="D220" s="75"/>
      <c r="E220" s="39" t="str">
        <f t="shared" si="8"/>
        <v>2015</v>
      </c>
      <c r="F220" s="67" t="str" cm="1">
        <f t="array" ref="F220">INDEX(B$2:B$277,COUNTA(B$2:B$277)+1-ROWS(B$2:B220))</f>
        <v>2015-3</v>
      </c>
      <c r="G220" s="67" cm="1">
        <f t="array" ref="G220">INDEX(C$2:C$277,COUNT(C$2:C$277)+1-ROWS(C$2:C220))</f>
        <v>1421.8</v>
      </c>
    </row>
    <row r="221" spans="1:7" ht="12.75" customHeight="1">
      <c r="A221" s="39" t="str">
        <f t="shared" si="7"/>
        <v>2001</v>
      </c>
      <c r="B221" s="70" t="s">
        <v>244</v>
      </c>
      <c r="C221" s="72">
        <v>1011.2</v>
      </c>
      <c r="D221" s="75"/>
      <c r="E221" s="39" t="str">
        <f t="shared" si="8"/>
        <v>2015</v>
      </c>
      <c r="F221" s="67" t="str" cm="1">
        <f t="array" ref="F221">INDEX(B$2:B$277,COUNTA(B$2:B$277)+1-ROWS(B$2:B221))</f>
        <v>2015-4</v>
      </c>
      <c r="G221" s="67" cm="1">
        <f t="array" ref="G221">INDEX(C$2:C$277,COUNT(C$2:C$277)+1-ROWS(C$2:C221))</f>
        <v>1277.8</v>
      </c>
    </row>
    <row r="222" spans="1:7">
      <c r="A222" s="39" t="str">
        <f t="shared" si="7"/>
        <v>2001</v>
      </c>
      <c r="B222" s="70" t="s">
        <v>245</v>
      </c>
      <c r="C222" s="72">
        <v>1056.8</v>
      </c>
      <c r="D222" s="75"/>
      <c r="E222" s="39" t="str">
        <f t="shared" si="8"/>
        <v>2015</v>
      </c>
      <c r="F222" s="67" t="str" cm="1">
        <f t="array" ref="F222">INDEX(B$2:B$277,COUNTA(B$2:B$277)+1-ROWS(B$2:B222))</f>
        <v>2015-5</v>
      </c>
      <c r="G222" s="67" cm="1">
        <f t="array" ref="G222">INDEX(C$2:C$277,COUNT(C$2:C$277)+1-ROWS(C$2:C222))</f>
        <v>1330.1</v>
      </c>
    </row>
    <row r="223" spans="1:7">
      <c r="A223" s="39" t="str">
        <f t="shared" si="7"/>
        <v>2001</v>
      </c>
      <c r="B223" s="70" t="s">
        <v>246</v>
      </c>
      <c r="C223" s="72">
        <v>994.9</v>
      </c>
      <c r="D223" s="75"/>
      <c r="E223" s="39" t="str">
        <f t="shared" si="8"/>
        <v>2015</v>
      </c>
      <c r="F223" s="67" t="str" cm="1">
        <f t="array" ref="F223">INDEX(B$2:B$277,COUNTA(B$2:B$277)+1-ROWS(B$2:B223))</f>
        <v>2015-6</v>
      </c>
      <c r="G223" s="67" cm="1">
        <f t="array" ref="G223">INDEX(C$2:C$277,COUNT(C$2:C$277)+1-ROWS(C$2:C223))</f>
        <v>1305.4000000000001</v>
      </c>
    </row>
    <row r="224" spans="1:7">
      <c r="A224" s="39" t="str">
        <f t="shared" si="7"/>
        <v>2001</v>
      </c>
      <c r="B224" s="70" t="s">
        <v>247</v>
      </c>
      <c r="C224" s="72">
        <v>926.5</v>
      </c>
      <c r="D224" s="75"/>
      <c r="E224" s="39" t="str">
        <f t="shared" si="8"/>
        <v>2015</v>
      </c>
      <c r="F224" s="67" t="str" cm="1">
        <f t="array" ref="F224">INDEX(B$2:B$277,COUNTA(B$2:B$277)+1-ROWS(B$2:B224))</f>
        <v>2015-7</v>
      </c>
      <c r="G224" s="67" cm="1">
        <f t="array" ref="G224">INDEX(C$2:C$277,COUNT(C$2:C$277)+1-ROWS(C$2:C224))</f>
        <v>1389.4</v>
      </c>
    </row>
    <row r="225" spans="1:7">
      <c r="A225" s="39" t="str">
        <f t="shared" si="7"/>
        <v>2001</v>
      </c>
      <c r="B225" s="70" t="s">
        <v>248</v>
      </c>
      <c r="C225" s="72">
        <v>1019.5</v>
      </c>
      <c r="D225" s="75"/>
      <c r="E225" s="39" t="str">
        <f t="shared" si="8"/>
        <v>2015</v>
      </c>
      <c r="F225" s="67" t="str" cm="1">
        <f t="array" ref="F225">INDEX(B$2:B$277,COUNTA(B$2:B$277)+1-ROWS(B$2:B225))</f>
        <v>2015-8</v>
      </c>
      <c r="G225" s="67" cm="1">
        <f t="array" ref="G225">INDEX(C$2:C$277,COUNT(C$2:C$277)+1-ROWS(C$2:C225))</f>
        <v>1490.3000000000002</v>
      </c>
    </row>
    <row r="226" spans="1:7">
      <c r="A226" s="39" t="str">
        <f t="shared" si="7"/>
        <v>2001</v>
      </c>
      <c r="B226" s="70" t="s">
        <v>249</v>
      </c>
      <c r="C226" s="72">
        <v>955.5</v>
      </c>
      <c r="D226" s="75"/>
      <c r="E226" s="39" t="str">
        <f t="shared" si="8"/>
        <v>2015</v>
      </c>
      <c r="F226" s="67" t="str" cm="1">
        <f t="array" ref="F226">INDEX(B$2:B$277,COUNTA(B$2:B$277)+1-ROWS(B$2:B226))</f>
        <v>2015-9</v>
      </c>
      <c r="G226" s="67" cm="1">
        <f t="array" ref="G226">INDEX(C$2:C$277,COUNT(C$2:C$277)+1-ROWS(C$2:C226))</f>
        <v>1386</v>
      </c>
    </row>
    <row r="227" spans="1:7">
      <c r="A227" s="39" t="str">
        <f t="shared" si="7"/>
        <v>2001</v>
      </c>
      <c r="B227" s="70" t="s">
        <v>250</v>
      </c>
      <c r="C227" s="72">
        <v>923.8</v>
      </c>
      <c r="D227" s="75"/>
      <c r="E227" s="39" t="str">
        <f t="shared" si="8"/>
        <v>2015</v>
      </c>
      <c r="F227" s="67" t="str" cm="1">
        <f t="array" ref="F227">INDEX(B$2:B$277,COUNTA(B$2:B$277)+1-ROWS(B$2:B227))</f>
        <v>2015-10</v>
      </c>
      <c r="G227" s="67" cm="1">
        <f t="array" ref="G227">INDEX(C$2:C$277,COUNT(C$2:C$277)+1-ROWS(C$2:C227))</f>
        <v>1324.6</v>
      </c>
    </row>
    <row r="228" spans="1:7">
      <c r="A228" s="39" t="str">
        <f t="shared" si="7"/>
        <v>2001</v>
      </c>
      <c r="B228" s="70" t="s">
        <v>251</v>
      </c>
      <c r="C228" s="72">
        <v>852.7</v>
      </c>
      <c r="D228" s="75"/>
      <c r="E228" s="39" t="str">
        <f t="shared" si="8"/>
        <v>2015</v>
      </c>
      <c r="F228" s="67" t="str" cm="1">
        <f t="array" ref="F228">INDEX(B$2:B$277,COUNTA(B$2:B$277)+1-ROWS(B$2:B228))</f>
        <v>2015-11</v>
      </c>
      <c r="G228" s="67" cm="1">
        <f t="array" ref="G228">INDEX(C$2:C$277,COUNT(C$2:C$277)+1-ROWS(C$2:C228))</f>
        <v>1329.6</v>
      </c>
    </row>
    <row r="229" spans="1:7">
      <c r="A229" s="39" t="str">
        <f t="shared" si="7"/>
        <v>2001</v>
      </c>
      <c r="B229" s="70" t="s">
        <v>252</v>
      </c>
      <c r="C229" s="72">
        <v>873.1</v>
      </c>
      <c r="D229" s="75"/>
      <c r="E229" s="39" t="str">
        <f t="shared" si="8"/>
        <v>2015</v>
      </c>
      <c r="F229" s="67" t="str" cm="1">
        <f t="array" ref="F229">INDEX(B$2:B$277,COUNTA(B$2:B$277)+1-ROWS(B$2:B229))</f>
        <v>2015-12</v>
      </c>
      <c r="G229" s="67" cm="1">
        <f t="array" ref="G229">INDEX(C$2:C$277,COUNT(C$2:C$277)+1-ROWS(C$2:C229))</f>
        <v>1222.5999999999999</v>
      </c>
    </row>
    <row r="230" spans="1:7">
      <c r="A230" s="39" t="str">
        <f t="shared" si="7"/>
        <v>2000</v>
      </c>
      <c r="B230" s="70" t="s">
        <v>253</v>
      </c>
      <c r="C230" s="72">
        <v>738.5</v>
      </c>
      <c r="D230" s="75"/>
      <c r="E230" s="39" t="str">
        <f t="shared" si="8"/>
        <v>2016</v>
      </c>
      <c r="F230" s="67" t="str" cm="1">
        <f t="array" ref="F230">INDEX(B$2:B$277,COUNTA(B$2:B$277)+1-ROWS(B$2:B230))</f>
        <v>2016-1</v>
      </c>
      <c r="G230" s="67" cm="1">
        <f t="array" ref="G230">INDEX(C$2:C$277,COUNT(C$2:C$277)+1-ROWS(C$2:C230))</f>
        <v>1240.5</v>
      </c>
    </row>
    <row r="231" spans="1:7">
      <c r="A231" s="39" t="str">
        <f t="shared" si="7"/>
        <v>2000</v>
      </c>
      <c r="B231" s="70" t="s">
        <v>254</v>
      </c>
      <c r="C231" s="72">
        <v>825</v>
      </c>
      <c r="D231" s="75"/>
      <c r="E231" s="39" t="str">
        <f t="shared" si="8"/>
        <v>2016</v>
      </c>
      <c r="F231" s="67" t="str" cm="1">
        <f t="array" ref="F231">INDEX(B$2:B$277,COUNTA(B$2:B$277)+1-ROWS(B$2:B231))</f>
        <v>2016-2</v>
      </c>
      <c r="G231" s="67" cm="1">
        <f t="array" ref="G231">INDEX(C$2:C$277,COUNT(C$2:C$277)+1-ROWS(C$2:C231))</f>
        <v>1275.0999999999999</v>
      </c>
    </row>
    <row r="232" spans="1:7">
      <c r="A232" s="39" t="str">
        <f t="shared" si="7"/>
        <v>2000</v>
      </c>
      <c r="B232" s="70" t="s">
        <v>255</v>
      </c>
      <c r="C232" s="72">
        <v>914.40000000000009</v>
      </c>
      <c r="D232" s="75"/>
      <c r="E232" s="39" t="str">
        <f t="shared" si="8"/>
        <v>2016</v>
      </c>
      <c r="F232" s="67" t="str" cm="1">
        <f t="array" ref="F232">INDEX(B$2:B$277,COUNTA(B$2:B$277)+1-ROWS(B$2:B232))</f>
        <v>2016-3</v>
      </c>
      <c r="G232" s="67" cm="1">
        <f t="array" ref="G232">INDEX(C$2:C$277,COUNT(C$2:C$277)+1-ROWS(C$2:C232))</f>
        <v>1077.7</v>
      </c>
    </row>
    <row r="233" spans="1:7">
      <c r="A233" s="39" t="str">
        <f t="shared" si="7"/>
        <v>2000</v>
      </c>
      <c r="B233" s="70" t="s">
        <v>256</v>
      </c>
      <c r="C233" s="72">
        <v>809.7</v>
      </c>
      <c r="D233" s="75"/>
      <c r="E233" s="39" t="str">
        <f t="shared" si="8"/>
        <v>2016</v>
      </c>
      <c r="F233" s="67" t="str" cm="1">
        <f t="array" ref="F233">INDEX(B$2:B$277,COUNTA(B$2:B$277)+1-ROWS(B$2:B233))</f>
        <v>2016-4</v>
      </c>
      <c r="G233" s="67" cm="1">
        <f t="array" ref="G233">INDEX(C$2:C$277,COUNT(C$2:C$277)+1-ROWS(C$2:C233))</f>
        <v>1135</v>
      </c>
    </row>
    <row r="234" spans="1:7">
      <c r="A234" s="39" t="str">
        <f t="shared" si="7"/>
        <v>2000</v>
      </c>
      <c r="B234" s="70" t="s">
        <v>257</v>
      </c>
      <c r="C234" s="72">
        <v>898.8</v>
      </c>
      <c r="D234" s="75"/>
      <c r="E234" s="39" t="str">
        <f t="shared" si="8"/>
        <v>2016</v>
      </c>
      <c r="F234" s="67" t="str" cm="1">
        <f t="array" ref="F234">INDEX(B$2:B$277,COUNTA(B$2:B$277)+1-ROWS(B$2:B234))</f>
        <v>2016-5</v>
      </c>
      <c r="G234" s="67" cm="1">
        <f t="array" ref="G234">INDEX(C$2:C$277,COUNT(C$2:C$277)+1-ROWS(C$2:C234))</f>
        <v>1410.9</v>
      </c>
    </row>
    <row r="235" spans="1:7">
      <c r="A235" s="39" t="str">
        <f t="shared" si="7"/>
        <v>2000</v>
      </c>
      <c r="B235" s="70" t="s">
        <v>258</v>
      </c>
      <c r="C235" s="72">
        <v>850.80000000000007</v>
      </c>
      <c r="D235" s="75"/>
      <c r="E235" s="39" t="str">
        <f t="shared" si="8"/>
        <v>2016</v>
      </c>
      <c r="F235" s="67" t="str" cm="1">
        <f t="array" ref="F235">INDEX(B$2:B$277,COUNTA(B$2:B$277)+1-ROWS(B$2:B235))</f>
        <v>2016-6</v>
      </c>
      <c r="G235" s="67" cm="1">
        <f t="array" ref="G235">INDEX(C$2:C$277,COUNT(C$2:C$277)+1-ROWS(C$2:C235))</f>
        <v>1279.4000000000001</v>
      </c>
    </row>
    <row r="236" spans="1:7">
      <c r="A236" s="39" t="str">
        <f t="shared" si="7"/>
        <v>2000</v>
      </c>
      <c r="B236" s="70" t="s">
        <v>259</v>
      </c>
      <c r="C236" s="72">
        <v>777.5</v>
      </c>
      <c r="D236" s="75"/>
      <c r="E236" s="39" t="str">
        <f t="shared" si="8"/>
        <v>2016</v>
      </c>
      <c r="F236" s="67" t="str" cm="1">
        <f t="array" ref="F236">INDEX(B$2:B$277,COUNTA(B$2:B$277)+1-ROWS(B$2:B236))</f>
        <v>2016-7</v>
      </c>
      <c r="G236" s="67" cm="1">
        <f t="array" ref="G236">INDEX(C$2:C$277,COUNT(C$2:C$277)+1-ROWS(C$2:C236))</f>
        <v>1325</v>
      </c>
    </row>
    <row r="237" spans="1:7">
      <c r="A237" s="39" t="str">
        <f t="shared" si="7"/>
        <v>2000</v>
      </c>
      <c r="B237" s="70" t="s">
        <v>260</v>
      </c>
      <c r="C237" s="72">
        <v>814.89999999999986</v>
      </c>
      <c r="D237" s="75"/>
      <c r="E237" s="39" t="str">
        <f t="shared" si="8"/>
        <v>2016</v>
      </c>
      <c r="F237" s="67" t="str" cm="1">
        <f t="array" ref="F237">INDEX(B$2:B$277,COUNTA(B$2:B$277)+1-ROWS(B$2:B237))</f>
        <v>2016-8</v>
      </c>
      <c r="G237" s="67" cm="1">
        <f t="array" ref="G237">INDEX(C$2:C$277,COUNT(C$2:C$277)+1-ROWS(C$2:C237))</f>
        <v>1439.9</v>
      </c>
    </row>
    <row r="238" spans="1:7">
      <c r="A238" s="39" t="str">
        <f t="shared" si="7"/>
        <v>2000</v>
      </c>
      <c r="B238" s="70" t="s">
        <v>261</v>
      </c>
      <c r="C238" s="72">
        <v>773.40000000000009</v>
      </c>
      <c r="D238" s="75"/>
      <c r="E238" s="39" t="str">
        <f t="shared" si="8"/>
        <v>2016</v>
      </c>
      <c r="F238" s="67" t="str" cm="1">
        <f t="array" ref="F238">INDEX(B$2:B$277,COUNTA(B$2:B$277)+1-ROWS(B$2:B238))</f>
        <v>2016-9</v>
      </c>
      <c r="G238" s="67" cm="1">
        <f t="array" ref="G238">INDEX(C$2:C$277,COUNT(C$2:C$277)+1-ROWS(C$2:C238))</f>
        <v>1294.5</v>
      </c>
    </row>
    <row r="239" spans="1:7">
      <c r="A239" s="39" t="str">
        <f t="shared" si="7"/>
        <v>2000</v>
      </c>
      <c r="B239" s="70" t="s">
        <v>262</v>
      </c>
      <c r="C239" s="72">
        <v>708.1</v>
      </c>
      <c r="D239" s="75"/>
      <c r="E239" s="39" t="str">
        <f t="shared" si="8"/>
        <v>2016</v>
      </c>
      <c r="F239" s="67" t="str" cm="1">
        <f t="array" ref="F239">INDEX(B$2:B$277,COUNTA(B$2:B$277)+1-ROWS(B$2:B239))</f>
        <v>2016-10</v>
      </c>
      <c r="G239" s="67" cm="1">
        <f t="array" ref="G239">INDEX(C$2:C$277,COUNT(C$2:C$277)+1-ROWS(C$2:C239))</f>
        <v>1396.4</v>
      </c>
    </row>
    <row r="240" spans="1:7">
      <c r="A240" s="39" t="str">
        <f t="shared" si="7"/>
        <v>2000</v>
      </c>
      <c r="B240" s="70" t="s">
        <v>263</v>
      </c>
      <c r="C240" s="72">
        <v>672.30000000000007</v>
      </c>
      <c r="D240" s="75"/>
      <c r="E240" s="39" t="str">
        <f t="shared" si="8"/>
        <v>2016</v>
      </c>
      <c r="F240" s="67" t="str" cm="1">
        <f t="array" ref="F240">INDEX(B$2:B$277,COUNTA(B$2:B$277)+1-ROWS(B$2:B240))</f>
        <v>2016-11</v>
      </c>
      <c r="G240" s="67" cm="1">
        <f t="array" ref="G240">INDEX(C$2:C$277,COUNT(C$2:C$277)+1-ROWS(C$2:C240))</f>
        <v>1412</v>
      </c>
    </row>
    <row r="241" spans="1:7">
      <c r="A241" s="39" t="str">
        <f t="shared" si="7"/>
        <v>2000</v>
      </c>
      <c r="B241" s="70" t="s">
        <v>264</v>
      </c>
      <c r="C241" s="72">
        <v>697.5</v>
      </c>
      <c r="D241" s="75"/>
      <c r="E241" s="39" t="str">
        <f t="shared" si="8"/>
        <v>2016</v>
      </c>
      <c r="F241" s="67" t="str" cm="1">
        <f t="array" ref="F241">INDEX(B$2:B$277,COUNTA(B$2:B$277)+1-ROWS(B$2:B241))</f>
        <v>2016-12</v>
      </c>
      <c r="G241" s="67" cm="1">
        <f t="array" ref="G241">INDEX(C$2:C$277,COUNT(C$2:C$277)+1-ROWS(C$2:C241))</f>
        <v>1345.5</v>
      </c>
    </row>
    <row r="242" spans="1:7">
      <c r="A242" s="39" t="str">
        <f t="shared" si="7"/>
        <v>1999</v>
      </c>
      <c r="B242" s="70" t="s">
        <v>265</v>
      </c>
      <c r="C242" s="72">
        <v>699.5</v>
      </c>
      <c r="D242" s="75"/>
      <c r="E242" s="39" t="str">
        <f t="shared" si="8"/>
        <v>2017</v>
      </c>
      <c r="F242" s="67" t="str" cm="1">
        <f t="array" ref="F242">INDEX(B$2:B$277,COUNTA(B$2:B$277)+1-ROWS(B$2:B242))</f>
        <v>2017-1</v>
      </c>
      <c r="G242" s="67" cm="1">
        <f t="array" ref="G242">INDEX(C$2:C$277,COUNT(C$2:C$277)+1-ROWS(C$2:C242))</f>
        <v>1409.3</v>
      </c>
    </row>
    <row r="243" spans="1:7">
      <c r="A243" s="39" t="str">
        <f t="shared" si="7"/>
        <v>1999</v>
      </c>
      <c r="B243" s="70" t="s">
        <v>266</v>
      </c>
      <c r="C243" s="72">
        <v>745.1</v>
      </c>
      <c r="D243" s="75"/>
      <c r="E243" s="39" t="str">
        <f t="shared" si="8"/>
        <v>2017</v>
      </c>
      <c r="F243" s="67" t="str" cm="1">
        <f t="array" ref="F243">INDEX(B$2:B$277,COUNTA(B$2:B$277)+1-ROWS(B$2:B243))</f>
        <v>2017-2</v>
      </c>
      <c r="G243" s="67" cm="1">
        <f t="array" ref="G243">INDEX(C$2:C$277,COUNT(C$2:C$277)+1-ROWS(C$2:C243))</f>
        <v>1123.7</v>
      </c>
    </row>
    <row r="244" spans="1:7">
      <c r="A244" s="39" t="str">
        <f t="shared" si="7"/>
        <v>1999</v>
      </c>
      <c r="B244" s="70" t="s">
        <v>267</v>
      </c>
      <c r="C244" s="72">
        <v>783.5</v>
      </c>
      <c r="D244" s="75"/>
      <c r="E244" s="39" t="str">
        <f t="shared" si="8"/>
        <v>2017</v>
      </c>
      <c r="F244" s="67" t="str" cm="1">
        <f t="array" ref="F244">INDEX(B$2:B$277,COUNTA(B$2:B$277)+1-ROWS(B$2:B244))</f>
        <v>2017-3</v>
      </c>
      <c r="G244" s="67" cm="1">
        <f t="array" ref="G244">INDEX(C$2:C$277,COUNT(C$2:C$277)+1-ROWS(C$2:C244))</f>
        <v>1293.8</v>
      </c>
    </row>
    <row r="245" spans="1:7">
      <c r="A245" s="39" t="str">
        <f t="shared" si="7"/>
        <v>1999</v>
      </c>
      <c r="B245" s="70" t="s">
        <v>268</v>
      </c>
      <c r="C245" s="72">
        <v>739.59999999999991</v>
      </c>
      <c r="D245" s="75"/>
      <c r="E245" s="39" t="str">
        <f t="shared" si="8"/>
        <v>2017</v>
      </c>
      <c r="F245" s="67" t="str" cm="1">
        <f t="array" ref="F245">INDEX(B$2:B$277,COUNTA(B$2:B$277)+1-ROWS(B$2:B245))</f>
        <v>2017-4</v>
      </c>
      <c r="G245" s="67" cm="1">
        <f t="array" ref="G245">INDEX(C$2:C$277,COUNT(C$2:C$277)+1-ROWS(C$2:C245))</f>
        <v>1272.8000000000002</v>
      </c>
    </row>
    <row r="246" spans="1:7">
      <c r="A246" s="39" t="str">
        <f t="shared" si="7"/>
        <v>1999</v>
      </c>
      <c r="B246" s="70" t="s">
        <v>269</v>
      </c>
      <c r="C246" s="72">
        <v>747.4</v>
      </c>
      <c r="D246" s="75"/>
      <c r="E246" s="39" t="str">
        <f t="shared" si="8"/>
        <v>2017</v>
      </c>
      <c r="F246" s="67" t="str" cm="1">
        <f t="array" ref="F246">INDEX(B$2:B$277,COUNTA(B$2:B$277)+1-ROWS(B$2:B246))</f>
        <v>2017-5</v>
      </c>
      <c r="G246" s="67" cm="1">
        <f t="array" ref="G246">INDEX(C$2:C$277,COUNT(C$2:C$277)+1-ROWS(C$2:C246))</f>
        <v>1444.5</v>
      </c>
    </row>
    <row r="247" spans="1:7">
      <c r="A247" s="39" t="str">
        <f t="shared" si="7"/>
        <v>1999</v>
      </c>
      <c r="B247" s="70" t="s">
        <v>270</v>
      </c>
      <c r="C247" s="72">
        <v>678.2</v>
      </c>
      <c r="D247" s="75"/>
      <c r="E247" s="39" t="str">
        <f t="shared" si="8"/>
        <v>2017</v>
      </c>
      <c r="F247" s="67" t="str" cm="1">
        <f t="array" ref="F247">INDEX(B$2:B$277,COUNTA(B$2:B$277)+1-ROWS(B$2:B247))</f>
        <v>2017-6</v>
      </c>
      <c r="G247" s="67" cm="1">
        <f t="array" ref="G247">INDEX(C$2:C$277,COUNT(C$2:C$277)+1-ROWS(C$2:C247))</f>
        <v>1389.7</v>
      </c>
    </row>
    <row r="248" spans="1:7">
      <c r="A248" s="39" t="str">
        <f t="shared" si="7"/>
        <v>1999</v>
      </c>
      <c r="B248" s="70" t="s">
        <v>271</v>
      </c>
      <c r="C248" s="72">
        <v>691.2</v>
      </c>
      <c r="D248" s="75"/>
      <c r="E248" s="39" t="str">
        <f t="shared" si="8"/>
        <v>2017</v>
      </c>
      <c r="F248" s="67" t="str" cm="1">
        <f t="array" ref="F248">INDEX(B$2:B$277,COUNTA(B$2:B$277)+1-ROWS(B$2:B248))</f>
        <v>2017-7</v>
      </c>
      <c r="G248" s="67" cm="1">
        <f t="array" ref="G248">INDEX(C$2:C$277,COUNT(C$2:C$277)+1-ROWS(C$2:C248))</f>
        <v>1517.1</v>
      </c>
    </row>
    <row r="249" spans="1:7">
      <c r="A249" s="39" t="str">
        <f t="shared" si="7"/>
        <v>1999</v>
      </c>
      <c r="B249" s="70" t="s">
        <v>272</v>
      </c>
      <c r="C249" s="72">
        <v>730.40000000000009</v>
      </c>
      <c r="D249" s="75"/>
      <c r="E249" s="39" t="str">
        <f t="shared" si="8"/>
        <v>2017</v>
      </c>
      <c r="F249" s="67" t="str" cm="1">
        <f t="array" ref="F249">INDEX(B$2:B$277,COUNTA(B$2:B$277)+1-ROWS(B$2:B249))</f>
        <v>2017-8</v>
      </c>
      <c r="G249" s="67" cm="1">
        <f t="array" ref="G249">INDEX(C$2:C$277,COUNT(C$2:C$277)+1-ROWS(C$2:C249))</f>
        <v>1540.3000000000002</v>
      </c>
    </row>
    <row r="250" spans="1:7">
      <c r="A250" s="39" t="str">
        <f t="shared" si="7"/>
        <v>1999</v>
      </c>
      <c r="B250" s="70" t="s">
        <v>273</v>
      </c>
      <c r="C250" s="72">
        <v>622.5</v>
      </c>
      <c r="D250" s="75"/>
      <c r="E250" s="39" t="str">
        <f t="shared" si="8"/>
        <v>2017</v>
      </c>
      <c r="F250" s="67" t="str" cm="1">
        <f t="array" ref="F250">INDEX(B$2:B$277,COUNTA(B$2:B$277)+1-ROWS(B$2:B250))</f>
        <v>2017-9</v>
      </c>
      <c r="G250" s="67" cm="1">
        <f t="array" ref="G250">INDEX(C$2:C$277,COUNT(C$2:C$277)+1-ROWS(C$2:C250))</f>
        <v>1465.4</v>
      </c>
    </row>
    <row r="251" spans="1:7">
      <c r="A251" s="39" t="str">
        <f t="shared" si="7"/>
        <v>1999</v>
      </c>
      <c r="B251" s="70" t="s">
        <v>274</v>
      </c>
      <c r="C251" s="72">
        <v>623.70000000000005</v>
      </c>
      <c r="D251" s="75"/>
      <c r="E251" s="39" t="str">
        <f t="shared" si="8"/>
        <v>2017</v>
      </c>
      <c r="F251" s="67" t="str" cm="1">
        <f t="array" ref="F251">INDEX(B$2:B$277,COUNTA(B$2:B$277)+1-ROWS(B$2:B251))</f>
        <v>2017-10</v>
      </c>
      <c r="G251" s="67" cm="1">
        <f t="array" ref="G251">INDEX(C$2:C$277,COUNT(C$2:C$277)+1-ROWS(C$2:C251))</f>
        <v>1418.1</v>
      </c>
    </row>
    <row r="252" spans="1:7">
      <c r="A252" s="39" t="str">
        <f t="shared" si="7"/>
        <v>1999</v>
      </c>
      <c r="B252" s="70" t="s">
        <v>275</v>
      </c>
      <c r="C252" s="72">
        <v>587.9</v>
      </c>
      <c r="D252" s="75"/>
      <c r="E252" s="39" t="str">
        <f t="shared" si="8"/>
        <v>2017</v>
      </c>
      <c r="F252" s="67" t="str" cm="1">
        <f t="array" ref="F252">INDEX(B$2:B$277,COUNTA(B$2:B$277)+1-ROWS(B$2:B252))</f>
        <v>2017-11</v>
      </c>
      <c r="G252" s="67" cm="1">
        <f t="array" ref="G252">INDEX(C$2:C$277,COUNT(C$2:C$277)+1-ROWS(C$2:C252))</f>
        <v>1536.9</v>
      </c>
    </row>
    <row r="253" spans="1:7">
      <c r="A253" s="39" t="str">
        <f t="shared" si="7"/>
        <v>1999</v>
      </c>
      <c r="B253" s="70" t="s">
        <v>276</v>
      </c>
      <c r="C253" s="72">
        <v>588.5</v>
      </c>
      <c r="D253" s="75"/>
      <c r="E253" s="39" t="str">
        <f t="shared" si="8"/>
        <v>2017</v>
      </c>
      <c r="F253" s="67" t="str" cm="1">
        <f t="array" ref="F253">INDEX(B$2:B$277,COUNTA(B$2:B$277)+1-ROWS(B$2:B253))</f>
        <v>2017-12</v>
      </c>
      <c r="G253" s="67" cm="1">
        <f t="array" ref="G253">INDEX(C$2:C$277,COUNT(C$2:C$277)+1-ROWS(C$2:C253))</f>
        <v>1476</v>
      </c>
    </row>
    <row r="254" spans="1:7">
      <c r="A254" s="39" t="str">
        <f t="shared" si="7"/>
        <v>1998</v>
      </c>
      <c r="B254" s="70" t="s">
        <v>277</v>
      </c>
      <c r="C254" s="72">
        <v>613.5</v>
      </c>
      <c r="D254" s="75"/>
      <c r="E254" s="39" t="str">
        <f t="shared" si="8"/>
        <v>2018</v>
      </c>
      <c r="F254" s="67" t="str" cm="1">
        <f t="array" ref="F254">INDEX(B$2:B$277,COUNTA(B$2:B$277)+1-ROWS(B$2:B254))</f>
        <v>2018-1</v>
      </c>
      <c r="G254" s="67" cm="1">
        <f t="array" ref="G254">INDEX(C$2:C$277,COUNT(C$2:C$277)+1-ROWS(C$2:C254))</f>
        <v>1466.6</v>
      </c>
    </row>
    <row r="255" spans="1:7">
      <c r="A255" s="39" t="str">
        <f t="shared" si="7"/>
        <v>1998</v>
      </c>
      <c r="B255" s="70" t="s">
        <v>278</v>
      </c>
      <c r="C255" s="72">
        <v>667.1</v>
      </c>
      <c r="D255" s="75"/>
      <c r="E255" s="39" t="str">
        <f t="shared" si="8"/>
        <v>2018</v>
      </c>
      <c r="F255" s="67" t="str" cm="1">
        <f t="array" ref="F255">INDEX(B$2:B$277,COUNTA(B$2:B$277)+1-ROWS(B$2:B255))</f>
        <v>2018-2</v>
      </c>
      <c r="G255" s="67" cm="1">
        <f t="array" ref="G255">INDEX(C$2:C$277,COUNT(C$2:C$277)+1-ROWS(C$2:C255))</f>
        <v>1386.8000000000002</v>
      </c>
    </row>
    <row r="256" spans="1:7">
      <c r="A256" s="39" t="str">
        <f t="shared" si="7"/>
        <v>1998</v>
      </c>
      <c r="B256" s="70" t="s">
        <v>279</v>
      </c>
      <c r="C256" s="72">
        <v>658.8</v>
      </c>
      <c r="D256" s="75"/>
      <c r="E256" s="39" t="str">
        <f t="shared" si="8"/>
        <v>2018</v>
      </c>
      <c r="F256" s="67" t="str" cm="1">
        <f t="array" ref="F256">INDEX(B$2:B$277,COUNTA(B$2:B$277)+1-ROWS(B$2:B256))</f>
        <v>2018-3</v>
      </c>
      <c r="G256" s="67" cm="1">
        <f t="array" ref="G256">INDEX(C$2:C$277,COUNT(C$2:C$277)+1-ROWS(C$2:C256))</f>
        <v>1153.0999999999999</v>
      </c>
    </row>
    <row r="257" spans="1:7">
      <c r="A257" s="39" t="str">
        <f t="shared" si="7"/>
        <v>1998</v>
      </c>
      <c r="B257" s="70" t="s">
        <v>280</v>
      </c>
      <c r="C257" s="72">
        <v>662.7</v>
      </c>
      <c r="D257" s="75"/>
      <c r="E257" s="39" t="str">
        <f t="shared" si="8"/>
        <v>2018</v>
      </c>
      <c r="F257" s="67" t="str" cm="1">
        <f t="array" ref="F257">INDEX(B$2:B$277,COUNTA(B$2:B$277)+1-ROWS(B$2:B257))</f>
        <v>2018-4</v>
      </c>
      <c r="G257" s="67" cm="1">
        <f t="array" ref="G257">INDEX(C$2:C$277,COUNT(C$2:C$277)+1-ROWS(C$2:C257))</f>
        <v>1324</v>
      </c>
    </row>
    <row r="258" spans="1:7">
      <c r="A258" s="39" t="str">
        <f t="shared" si="7"/>
        <v>1998</v>
      </c>
      <c r="B258" s="70" t="s">
        <v>281</v>
      </c>
      <c r="C258" s="72">
        <v>685.8</v>
      </c>
      <c r="D258" s="75"/>
      <c r="E258" s="39" t="str">
        <f t="shared" si="8"/>
        <v>2018</v>
      </c>
      <c r="F258" s="67" t="str" cm="1">
        <f t="array" ref="F258">INDEX(B$2:B$277,COUNTA(B$2:B$277)+1-ROWS(B$2:B258))</f>
        <v>2018-5</v>
      </c>
      <c r="G258" s="67" cm="1">
        <f t="array" ref="G258">INDEX(C$2:C$277,COUNT(C$2:C$277)+1-ROWS(C$2:C258))</f>
        <v>1456.4</v>
      </c>
    </row>
    <row r="259" spans="1:7">
      <c r="A259" s="39" t="str">
        <f t="shared" ref="A259:A282" si="9">LEFT(B259,4)</f>
        <v>1998</v>
      </c>
      <c r="B259" s="70" t="s">
        <v>282</v>
      </c>
      <c r="C259" s="72">
        <v>658.2</v>
      </c>
      <c r="D259" s="75"/>
      <c r="E259" s="39" t="str">
        <f t="shared" ref="E259:E282" si="10">LEFT(F259,4)</f>
        <v>2018</v>
      </c>
      <c r="F259" s="67" t="str" cm="1">
        <f t="array" ref="F259">INDEX(B$2:B$277,COUNTA(B$2:B$277)+1-ROWS(B$2:B259))</f>
        <v>2018-6</v>
      </c>
      <c r="G259" s="67" cm="1">
        <f t="array" ref="G259">INDEX(C$2:C$277,COUNT(C$2:C$277)+1-ROWS(C$2:C259))</f>
        <v>1475.4</v>
      </c>
    </row>
    <row r="260" spans="1:7">
      <c r="A260" s="39" t="str">
        <f t="shared" si="9"/>
        <v>1998</v>
      </c>
      <c r="B260" s="70" t="s">
        <v>283</v>
      </c>
      <c r="C260" s="72">
        <v>639.59999999999991</v>
      </c>
      <c r="D260" s="75"/>
      <c r="E260" s="39" t="str">
        <f t="shared" si="10"/>
        <v>2018</v>
      </c>
      <c r="F260" s="67" t="str" cm="1">
        <f t="array" ref="F260">INDEX(B$2:B$277,COUNTA(B$2:B$277)+1-ROWS(B$2:B260))</f>
        <v>2018-7</v>
      </c>
      <c r="G260" s="67" cm="1">
        <f t="array" ref="G260">INDEX(C$2:C$277,COUNT(C$2:C$277)+1-ROWS(C$2:C260))</f>
        <v>1522</v>
      </c>
    </row>
    <row r="261" spans="1:7">
      <c r="A261" s="39" t="str">
        <f t="shared" si="9"/>
        <v>1998</v>
      </c>
      <c r="B261" s="70" t="s">
        <v>284</v>
      </c>
      <c r="C261" s="72">
        <v>632.20000000000005</v>
      </c>
      <c r="D261" s="75"/>
      <c r="E261" s="39" t="str">
        <f t="shared" si="10"/>
        <v>2018</v>
      </c>
      <c r="F261" s="67" t="str" cm="1">
        <f t="array" ref="F261">INDEX(B$2:B$277,COUNTA(B$2:B$277)+1-ROWS(B$2:B261))</f>
        <v>2018-8</v>
      </c>
      <c r="G261" s="67" cm="1">
        <f t="array" ref="G261">INDEX(C$2:C$277,COUNT(C$2:C$277)+1-ROWS(C$2:C261))</f>
        <v>1506.2</v>
      </c>
    </row>
    <row r="262" spans="1:7">
      <c r="A262" s="39" t="str">
        <f t="shared" si="9"/>
        <v>1998</v>
      </c>
      <c r="B262" s="70" t="s">
        <v>285</v>
      </c>
      <c r="C262" s="72">
        <v>610.9</v>
      </c>
      <c r="D262" s="75"/>
      <c r="E262" s="39" t="str">
        <f t="shared" si="10"/>
        <v>2018</v>
      </c>
      <c r="F262" s="67" t="str" cm="1">
        <f t="array" ref="F262">INDEX(B$2:B$277,COUNTA(B$2:B$277)+1-ROWS(B$2:B262))</f>
        <v>2018-9</v>
      </c>
      <c r="G262" s="67" cm="1">
        <f t="array" ref="G262">INDEX(C$2:C$277,COUNT(C$2:C$277)+1-ROWS(C$2:C262))</f>
        <v>1502.5</v>
      </c>
    </row>
    <row r="263" spans="1:7">
      <c r="A263" s="39" t="str">
        <f t="shared" si="9"/>
        <v>1998</v>
      </c>
      <c r="B263" s="70" t="s">
        <v>286</v>
      </c>
      <c r="C263" s="72">
        <v>608.20000000000005</v>
      </c>
      <c r="D263" s="75"/>
      <c r="E263" s="39" t="str">
        <f t="shared" si="10"/>
        <v>2018</v>
      </c>
      <c r="F263" s="67" t="str" cm="1">
        <f t="array" ref="F263">INDEX(B$2:B$277,COUNTA(B$2:B$277)+1-ROWS(B$2:B263))</f>
        <v>2018-10</v>
      </c>
      <c r="G263" s="67" cm="1">
        <f t="array" ref="G263">INDEX(C$2:C$277,COUNT(C$2:C$277)+1-ROWS(C$2:C263))</f>
        <v>1657.9</v>
      </c>
    </row>
    <row r="264" spans="1:7">
      <c r="A264" s="39" t="str">
        <f t="shared" si="9"/>
        <v>1998</v>
      </c>
      <c r="B264" s="70" t="s">
        <v>287</v>
      </c>
      <c r="C264" s="72">
        <v>511.9</v>
      </c>
      <c r="D264" s="75"/>
      <c r="E264" s="39" t="str">
        <f t="shared" si="10"/>
        <v>2018</v>
      </c>
      <c r="F264" s="67" t="str" cm="1">
        <f t="array" ref="F264">INDEX(B$2:B$277,COUNTA(B$2:B$277)+1-ROWS(B$2:B264))</f>
        <v>2018-11</v>
      </c>
      <c r="G264" s="67" cm="1">
        <f t="array" ref="G264">INDEX(C$2:C$277,COUNT(C$2:C$277)+1-ROWS(C$2:C264))</f>
        <v>1454.1999999999998</v>
      </c>
    </row>
    <row r="265" spans="1:7">
      <c r="A265" s="39" t="str">
        <f t="shared" si="9"/>
        <v>1998</v>
      </c>
      <c r="B265" s="70" t="s">
        <v>288</v>
      </c>
      <c r="C265" s="72">
        <v>526.80000000000007</v>
      </c>
      <c r="D265" s="75"/>
      <c r="E265" s="39" t="str">
        <f t="shared" si="10"/>
        <v>2018</v>
      </c>
      <c r="F265" s="67" t="str" cm="1">
        <f t="array" ref="F265">INDEX(B$2:B$277,COUNTA(B$2:B$277)+1-ROWS(B$2:B265))</f>
        <v>2018-12</v>
      </c>
      <c r="G265" s="67" cm="1">
        <f t="array" ref="G265">INDEX(C$2:C$277,COUNT(C$2:C$277)+1-ROWS(C$2:C265))</f>
        <v>1644.8</v>
      </c>
    </row>
    <row r="266" spans="1:7">
      <c r="A266" s="39" t="str">
        <f t="shared" si="9"/>
        <v>1997</v>
      </c>
      <c r="B266" s="70" t="s">
        <v>289</v>
      </c>
      <c r="C266" s="72">
        <v>555.6</v>
      </c>
      <c r="D266" s="75"/>
      <c r="E266" s="39" t="str">
        <f t="shared" si="10"/>
        <v>2019</v>
      </c>
      <c r="F266" s="67" t="str" cm="1">
        <f t="array" ref="F266">INDEX(B$2:B$277,COUNTA(B$2:B$277)+1-ROWS(B$2:B266))</f>
        <v>2019-1</v>
      </c>
      <c r="G266" s="67" cm="1">
        <f t="array" ref="G266">INDEX(C$2:C$277,COUNT(C$2:C$277)+1-ROWS(C$2:C266))</f>
        <v>1466</v>
      </c>
    </row>
    <row r="267" spans="1:7">
      <c r="A267" s="39" t="str">
        <f t="shared" si="9"/>
        <v>1997</v>
      </c>
      <c r="B267" s="70" t="s">
        <v>290</v>
      </c>
      <c r="C267" s="72">
        <v>556.29999999999995</v>
      </c>
      <c r="D267" s="75"/>
      <c r="E267" s="39" t="str">
        <f t="shared" si="10"/>
        <v>2019</v>
      </c>
      <c r="F267" s="67" t="str" cm="1">
        <f t="array" ref="F267">INDEX(B$2:B$277,COUNTA(B$2:B$277)+1-ROWS(B$2:B267))</f>
        <v>2019-2</v>
      </c>
      <c r="G267" s="67" cm="1">
        <f t="array" ref="G267">INDEX(C$2:C$277,COUNT(C$2:C$277)+1-ROWS(C$2:C267))</f>
        <v>1321.8000000000002</v>
      </c>
    </row>
    <row r="268" spans="1:7">
      <c r="A268" s="39" t="str">
        <f t="shared" si="9"/>
        <v>1997</v>
      </c>
      <c r="B268" s="70" t="s">
        <v>291</v>
      </c>
      <c r="C268" s="72">
        <v>583.29999999999995</v>
      </c>
      <c r="D268" s="75"/>
      <c r="E268" s="39" t="str">
        <f t="shared" si="10"/>
        <v>2019</v>
      </c>
      <c r="F268" s="67" t="str" cm="1">
        <f t="array" ref="F268">INDEX(B$2:B$277,COUNTA(B$2:B$277)+1-ROWS(B$2:B268))</f>
        <v>2019-3</v>
      </c>
      <c r="G268" s="67" cm="1">
        <f t="array" ref="G268">INDEX(C$2:C$277,COUNT(C$2:C$277)+1-ROWS(C$2:C268))</f>
        <v>1130.5999999999999</v>
      </c>
    </row>
    <row r="269" spans="1:7">
      <c r="A269" s="39" t="str">
        <f t="shared" si="9"/>
        <v>1997</v>
      </c>
      <c r="B269" s="70" t="s">
        <v>292</v>
      </c>
      <c r="C269" s="72">
        <v>589.1</v>
      </c>
      <c r="D269" s="75"/>
      <c r="E269" s="39" t="str">
        <f t="shared" si="10"/>
        <v>2019</v>
      </c>
      <c r="F269" s="67" t="str" cm="1">
        <f t="array" ref="F269">INDEX(B$2:B$277,COUNTA(B$2:B$277)+1-ROWS(B$2:B269))</f>
        <v>2019-4</v>
      </c>
      <c r="G269" s="67" cm="1">
        <f t="array" ref="G269">INDEX(C$2:C$277,COUNT(C$2:C$277)+1-ROWS(C$2:C269))</f>
        <v>1333.6</v>
      </c>
    </row>
    <row r="270" spans="1:7">
      <c r="A270" s="39" t="str">
        <f t="shared" si="9"/>
        <v>1997</v>
      </c>
      <c r="B270" s="70" t="s">
        <v>293</v>
      </c>
      <c r="C270" s="72">
        <v>557.29999999999995</v>
      </c>
      <c r="D270" s="75"/>
      <c r="E270" s="39" t="str">
        <f t="shared" si="10"/>
        <v>2019</v>
      </c>
      <c r="F270" s="67" t="str" cm="1">
        <f t="array" ref="F270">INDEX(B$2:B$277,COUNTA(B$2:B$277)+1-ROWS(B$2:B270))</f>
        <v>2019-5</v>
      </c>
      <c r="G270" s="67" cm="1">
        <f t="array" ref="G270">INDEX(C$2:C$277,COUNT(C$2:C$277)+1-ROWS(C$2:C270))</f>
        <v>1342.6</v>
      </c>
    </row>
    <row r="271" spans="1:7">
      <c r="A271" s="39" t="str">
        <f t="shared" si="9"/>
        <v>1997</v>
      </c>
      <c r="B271" s="70" t="s">
        <v>294</v>
      </c>
      <c r="C271" s="72">
        <v>567.6</v>
      </c>
      <c r="D271" s="75"/>
      <c r="E271" s="39" t="str">
        <f t="shared" si="10"/>
        <v>2019</v>
      </c>
      <c r="F271" s="67" t="str" cm="1">
        <f t="array" ref="F271">INDEX(B$2:B$277,COUNTA(B$2:B$277)+1-ROWS(B$2:B271))</f>
        <v>2019-6</v>
      </c>
      <c r="G271" s="67" cm="1">
        <f t="array" ref="G271">INDEX(C$2:C$277,COUNT(C$2:C$277)+1-ROWS(C$2:C271))</f>
        <v>1400.3000000000002</v>
      </c>
    </row>
    <row r="272" spans="1:7">
      <c r="A272" s="39" t="str">
        <f t="shared" si="9"/>
        <v>1997</v>
      </c>
      <c r="B272" s="70" t="s">
        <v>295</v>
      </c>
      <c r="C272" s="72">
        <v>556</v>
      </c>
      <c r="D272" s="75"/>
      <c r="E272" s="39" t="str">
        <f t="shared" si="10"/>
        <v>2019</v>
      </c>
      <c r="F272" s="67" t="str" cm="1">
        <f t="array" ref="F272">INDEX(B$2:B$277,COUNTA(B$2:B$277)+1-ROWS(B$2:B272))</f>
        <v>2019-7</v>
      </c>
      <c r="G272" s="67" cm="1">
        <f t="array" ref="G272">INDEX(C$2:C$277,COUNT(C$2:C$277)+1-ROWS(C$2:C272))</f>
        <v>1455.5</v>
      </c>
    </row>
    <row r="273" spans="1:7">
      <c r="A273" s="39" t="str">
        <f t="shared" si="9"/>
        <v>1997</v>
      </c>
      <c r="B273" s="70" t="s">
        <v>296</v>
      </c>
      <c r="C273" s="72">
        <v>529.20000000000005</v>
      </c>
      <c r="D273" s="75"/>
      <c r="E273" s="39" t="str">
        <f t="shared" si="10"/>
        <v>2019</v>
      </c>
      <c r="F273" s="67" t="str" cm="1">
        <f t="array" ref="F273">INDEX(B$2:B$277,COUNTA(B$2:B$277)+1-ROWS(B$2:B273))</f>
        <v>2019-8</v>
      </c>
      <c r="G273" s="67" cm="1">
        <f t="array" ref="G273">INDEX(C$2:C$277,COUNT(C$2:C$277)+1-ROWS(C$2:C273))</f>
        <v>1490.7</v>
      </c>
    </row>
    <row r="274" spans="1:7">
      <c r="A274" s="39" t="str">
        <f t="shared" si="9"/>
        <v>1997</v>
      </c>
      <c r="B274" s="70" t="s">
        <v>297</v>
      </c>
      <c r="C274" s="72">
        <v>518.40000000000009</v>
      </c>
      <c r="D274" s="75"/>
      <c r="E274" s="39" t="str">
        <f t="shared" si="10"/>
        <v>2019</v>
      </c>
      <c r="F274" s="67" t="str" cm="1">
        <f t="array" ref="F274">INDEX(B$2:B$277,COUNTA(B$2:B$277)+1-ROWS(B$2:B274))</f>
        <v>2019-9</v>
      </c>
      <c r="G274" s="67" cm="1">
        <f t="array" ref="G274">INDEX(C$2:C$277,COUNT(C$2:C$277)+1-ROWS(C$2:C274))</f>
        <v>1508.1999999999998</v>
      </c>
    </row>
    <row r="275" spans="1:7">
      <c r="A275" s="39" t="str">
        <f t="shared" si="9"/>
        <v>1997</v>
      </c>
      <c r="B275" s="70" t="s">
        <v>298</v>
      </c>
      <c r="C275" s="72">
        <v>504.09999999999997</v>
      </c>
      <c r="D275" s="75"/>
      <c r="E275" s="39" t="str">
        <f t="shared" si="10"/>
        <v>2019</v>
      </c>
      <c r="F275" s="67" t="str" cm="1">
        <f t="array" ref="F275">INDEX(B$2:B$277,COUNTA(B$2:B$277)+1-ROWS(B$2:B275))</f>
        <v>2019-10</v>
      </c>
      <c r="G275" s="67" cm="1">
        <f t="array" ref="G275">INDEX(C$2:C$277,COUNT(C$2:C$277)+1-ROWS(C$2:C275))</f>
        <v>1640.9</v>
      </c>
    </row>
    <row r="276" spans="1:7">
      <c r="A276" s="39" t="str">
        <f t="shared" si="9"/>
        <v>1997</v>
      </c>
      <c r="B276" s="70" t="s">
        <v>299</v>
      </c>
      <c r="C276" s="72">
        <v>467.70000000000005</v>
      </c>
      <c r="D276" s="75"/>
      <c r="E276" s="39" t="str">
        <f t="shared" si="10"/>
        <v>2019</v>
      </c>
      <c r="F276" s="67" t="str" cm="1">
        <f t="array" ref="F276">INDEX(B$2:B$277,COUNTA(B$2:B$277)+1-ROWS(B$2:B276))</f>
        <v>2019-11</v>
      </c>
      <c r="G276" s="67" cm="1">
        <f t="array" ref="G276">INDEX(C$2:C$277,COUNT(C$2:C$277)+1-ROWS(C$2:C276))</f>
        <v>1432.3</v>
      </c>
    </row>
    <row r="277" spans="1:7" ht="15.75" thickBot="1">
      <c r="A277" s="39" t="str">
        <f t="shared" si="9"/>
        <v>1997</v>
      </c>
      <c r="B277" s="70" t="s">
        <v>300</v>
      </c>
      <c r="C277" s="73">
        <v>479.9</v>
      </c>
      <c r="D277" s="75"/>
      <c r="E277" s="39" t="str">
        <f t="shared" si="10"/>
        <v>2019</v>
      </c>
      <c r="F277" s="67" t="str" cm="1">
        <f t="array" ref="F277">INDEX(B$2:B$277,COUNTA(B$2:B$277)+1-ROWS(B$2:B277))</f>
        <v>2019-12</v>
      </c>
      <c r="G277" s="67" cm="1">
        <f t="array" ref="G277">INDEX(C$2:C$277,COUNT(C$2:C$277)+1-ROWS(C$2:C277))</f>
        <v>1568.4</v>
      </c>
    </row>
    <row r="278" spans="1:7">
      <c r="A278" s="39" t="str">
        <f t="shared" si="9"/>
        <v/>
      </c>
      <c r="E278" s="39" t="str">
        <f t="shared" si="10"/>
        <v/>
      </c>
    </row>
    <row r="279" spans="1:7">
      <c r="A279" s="39" t="str">
        <f t="shared" si="9"/>
        <v/>
      </c>
      <c r="E279" s="39" t="str">
        <f t="shared" si="10"/>
        <v/>
      </c>
    </row>
    <row r="280" spans="1:7">
      <c r="A280" s="39" t="str">
        <f t="shared" si="9"/>
        <v/>
      </c>
      <c r="E280" s="39" t="str">
        <f t="shared" si="10"/>
        <v/>
      </c>
    </row>
    <row r="281" spans="1:7">
      <c r="A281" s="39" t="str">
        <f t="shared" si="9"/>
        <v/>
      </c>
      <c r="E281" s="39" t="str">
        <f t="shared" si="10"/>
        <v/>
      </c>
    </row>
    <row r="282" spans="1:7">
      <c r="A282" s="39" t="str">
        <f t="shared" si="9"/>
        <v/>
      </c>
      <c r="E282" s="39" t="str">
        <f t="shared" si="10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1.DBase</vt:lpstr>
      <vt:lpstr>1.DBaseStartFrom90s</vt:lpstr>
      <vt:lpstr>1.DBaseStartFrom90s (2)</vt:lpstr>
      <vt:lpstr>1.DBaseYearly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2012-06-25T19:51:09Z</dcterms:created>
  <dcterms:modified xsi:type="dcterms:W3CDTF">2021-09-17T17:09:58Z</dcterms:modified>
</cp:coreProperties>
</file>