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Games\"/>
    </mc:Choice>
  </mc:AlternateContent>
  <bookViews>
    <workbookView xWindow="0" yWindow="0" windowWidth="29076" windowHeight="17676"/>
  </bookViews>
  <sheets>
    <sheet name="2. DemandCurves" sheetId="1" r:id="rId1"/>
    <sheet name="1.Total Cost" sheetId="3" r:id="rId2"/>
  </sheets>
  <definedNames>
    <definedName name="Page1">'1.Total Cost'!$F$35</definedName>
    <definedName name="Page2">'2. DemandCurves'!$I$5</definedName>
    <definedName name="solver_adj" localSheetId="1" hidden="1">'1.Total Cost'!$B$9:$B$12</definedName>
    <definedName name="solver_adj" localSheetId="0" hidden="1">'2. DemandCurves'!$B$10:$B$11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2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'1.Total Cost'!$D$5</definedName>
    <definedName name="solver_lhs1" localSheetId="0" hidden="1">'2. DemandCurves'!$E$4</definedName>
    <definedName name="solver_lhs2" localSheetId="0" hidden="1">'2. DemandCurves'!$E$4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1</definedName>
    <definedName name="solver_num" localSheetId="0" hidden="1">1</definedName>
    <definedName name="solver_nwt" localSheetId="1" hidden="1">1</definedName>
    <definedName name="solver_nwt" localSheetId="0" hidden="1">1</definedName>
    <definedName name="solver_opt" localSheetId="1" hidden="1">'1.Total Cost'!$E$5</definedName>
    <definedName name="solver_opt" localSheetId="0" hidden="1">'2. DemandCurves'!$D$5</definedName>
    <definedName name="solver_pre" localSheetId="1" hidden="1">0.000001</definedName>
    <definedName name="solver_pre" localSheetId="0" hidden="1">0.000001</definedName>
    <definedName name="solver_rbv" localSheetId="1" hidden="1">1</definedName>
    <definedName name="solver_rbv" localSheetId="0" hidden="1">2</definedName>
    <definedName name="solver_rel1" localSheetId="1" hidden="1">2</definedName>
    <definedName name="solver_rel1" localSheetId="0" hidden="1">2</definedName>
    <definedName name="solver_rel2" localSheetId="0" hidden="1">2</definedName>
    <definedName name="solver_rhs1" localSheetId="1" hidden="1">1200</definedName>
    <definedName name="solver_rhs1" localSheetId="0" hidden="1">2.5</definedName>
    <definedName name="solver_rhs2" localSheetId="0" hidden="1">1.25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1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3</definedName>
    <definedName name="solver_typ" localSheetId="0" hidden="1">3</definedName>
    <definedName name="solver_val" localSheetId="1" hidden="1">16</definedName>
    <definedName name="solver_val" localSheetId="0" hidden="1">175</definedName>
    <definedName name="solver_ver" localSheetId="1" hidden="1">3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  <c r="D5" i="1" l="1"/>
  <c r="G5" i="3"/>
  <c r="F5" i="3"/>
  <c r="A2" i="1" l="1"/>
  <c r="D8" i="1"/>
  <c r="D9" i="1" s="1"/>
  <c r="D2" i="3" l="1"/>
  <c r="C19" i="3"/>
  <c r="C20" i="3"/>
  <c r="C21" i="3"/>
  <c r="C22" i="3"/>
  <c r="C23" i="3"/>
  <c r="C24" i="3"/>
  <c r="C25" i="3"/>
  <c r="C26" i="3"/>
  <c r="C18" i="3"/>
  <c r="B19" i="3"/>
  <c r="B20" i="3"/>
  <c r="B21" i="3"/>
  <c r="B22" i="3"/>
  <c r="B23" i="3"/>
  <c r="B24" i="3"/>
  <c r="B25" i="3"/>
  <c r="B26" i="3"/>
  <c r="D19" i="3"/>
  <c r="D20" i="3"/>
  <c r="D21" i="3"/>
  <c r="D22" i="3"/>
  <c r="D23" i="3"/>
  <c r="D24" i="3"/>
  <c r="D25" i="3"/>
  <c r="D26" i="3"/>
  <c r="D18" i="3"/>
  <c r="D5" i="3" l="1"/>
  <c r="E5" i="3"/>
  <c r="E4" i="1" l="1"/>
  <c r="E6" i="1" l="1"/>
  <c r="G4" i="1"/>
  <c r="D2" i="1"/>
  <c r="E8" i="1"/>
  <c r="F8" i="1" s="1"/>
  <c r="G5" i="1"/>
  <c r="G2" i="1"/>
  <c r="E9" i="1"/>
  <c r="F9" i="1" s="1"/>
  <c r="F10" i="1" s="1"/>
</calcChain>
</file>

<file path=xl/sharedStrings.xml><?xml version="1.0" encoding="utf-8"?>
<sst xmlns="http://schemas.openxmlformats.org/spreadsheetml/2006/main" count="27" uniqueCount="20">
  <si>
    <t>Price</t>
  </si>
  <si>
    <t>Sales</t>
  </si>
  <si>
    <t>R</t>
  </si>
  <si>
    <t>P</t>
  </si>
  <si>
    <t>Q</t>
  </si>
  <si>
    <t>Intercept</t>
  </si>
  <si>
    <t>Slope</t>
  </si>
  <si>
    <t xml:space="preserve">Production </t>
  </si>
  <si>
    <t>Total Cost</t>
  </si>
  <si>
    <t>b0</t>
  </si>
  <si>
    <t>b1</t>
  </si>
  <si>
    <t>TC</t>
  </si>
  <si>
    <t>R-Squared</t>
  </si>
  <si>
    <t>R2</t>
  </si>
  <si>
    <t>F</t>
  </si>
  <si>
    <t>V</t>
  </si>
  <si>
    <t>StdErr</t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</si>
  <si>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R&lt;1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</si>
  <si>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R&gt;0</t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</si>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</sst>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1"/>
      <name val="Calibri"/>
      <family val="2"/>
    </font>
    <font>
      <b/>
      <vertAlign val="superscript"/>
      <sz val="11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Exponential Fit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 DemandCurves'!$B$4</c:f>
              <c:strCache>
                <c:ptCount val="1"/>
                <c:pt idx="0">
                  <c:v>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1.9118547681539807E-3"/>
                  <c:y val="-0.718323126275882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 DemandCurves'!$A$5:$A$12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'2. DemandCurves'!$B$5:$B$12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8F-49DE-83BD-CA0F1765F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3728"/>
        <c:axId val="619797256"/>
      </c:scatterChart>
      <c:valAx>
        <c:axId val="61979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7256"/>
        <c:crosses val="autoZero"/>
        <c:crossBetween val="midCat"/>
      </c:valAx>
      <c:valAx>
        <c:axId val="61979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3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Cost'!$B$3</c:f>
          <c:strCache>
            <c:ptCount val="1"/>
            <c:pt idx="0">
              <c:v>Total Cost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24759405074365"/>
          <c:y val="0.18560185185185185"/>
          <c:w val="0.8585301837270341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295297462817147"/>
                  <c:y val="-2.207992868815926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Cost'!$A$4:$A$12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Cost'!$B$4:$B$12</c:f>
              <c:numCache>
                <c:formatCode>0</c:formatCode>
                <c:ptCount val="9"/>
                <c:pt idx="0">
                  <c:v>1468</c:v>
                </c:pt>
                <c:pt idx="1">
                  <c:v>1800</c:v>
                </c:pt>
                <c:pt idx="2">
                  <c:v>2000</c:v>
                </c:pt>
                <c:pt idx="3">
                  <c:v>2300</c:v>
                </c:pt>
                <c:pt idx="4">
                  <c:v>2700</c:v>
                </c:pt>
                <c:pt idx="5">
                  <c:v>2961.1219253302847</c:v>
                </c:pt>
                <c:pt idx="6">
                  <c:v>3173.4592379126093</c:v>
                </c:pt>
                <c:pt idx="7">
                  <c:v>3390.0126596118184</c:v>
                </c:pt>
                <c:pt idx="8">
                  <c:v>3487.4061771454217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31-4CCE-A997-1F424BC2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2656"/>
        <c:axId val="617803048"/>
      </c:scatterChart>
      <c:valAx>
        <c:axId val="61780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048"/>
        <c:crosses val="autoZero"/>
        <c:crossBetween val="midCat"/>
      </c:valAx>
      <c:valAx>
        <c:axId val="61780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Cost'!$B$17</c:f>
          <c:strCache>
            <c:ptCount val="1"/>
            <c:pt idx="0">
              <c:v>R2≈1, R&gt;0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8036324657891049"/>
                  <c:y val="-1.926642081132265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Cost'!$B$18:$B$26</c:f>
              <c:numCache>
                <c:formatCode>General</c:formatCode>
                <c:ptCount val="9"/>
                <c:pt idx="0">
                  <c:v>1480</c:v>
                </c:pt>
                <c:pt idx="1">
                  <c:v>1974</c:v>
                </c:pt>
                <c:pt idx="2">
                  <c:v>1701</c:v>
                </c:pt>
                <c:pt idx="3">
                  <c:v>3012</c:v>
                </c:pt>
                <c:pt idx="4">
                  <c:v>2694</c:v>
                </c:pt>
                <c:pt idx="5">
                  <c:v>2268</c:v>
                </c:pt>
                <c:pt idx="6">
                  <c:v>3482</c:v>
                </c:pt>
                <c:pt idx="7">
                  <c:v>3617</c:v>
                </c:pt>
                <c:pt idx="8">
                  <c:v>4068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6-43D6-B98C-FF17C9A0F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3832"/>
        <c:axId val="617804224"/>
      </c:scatterChart>
      <c:valAx>
        <c:axId val="61780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4224"/>
        <c:crosses val="autoZero"/>
        <c:crossBetween val="midCat"/>
      </c:valAx>
      <c:valAx>
        <c:axId val="61780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Cost'!$C$17</c:f>
          <c:strCache>
            <c:ptCount val="1"/>
            <c:pt idx="0">
              <c:v>R2≈1, R&lt;1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8123665791776026"/>
                  <c:y val="-0.471934615767965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Cost'!$C$18:$C$26</c:f>
              <c:numCache>
                <c:formatCode>General</c:formatCode>
                <c:ptCount val="9"/>
                <c:pt idx="0">
                  <c:v>2420</c:v>
                </c:pt>
                <c:pt idx="1">
                  <c:v>2470</c:v>
                </c:pt>
                <c:pt idx="2">
                  <c:v>2229</c:v>
                </c:pt>
                <c:pt idx="3">
                  <c:v>1399</c:v>
                </c:pt>
                <c:pt idx="4">
                  <c:v>1570</c:v>
                </c:pt>
                <c:pt idx="5">
                  <c:v>1364</c:v>
                </c:pt>
                <c:pt idx="6">
                  <c:v>1584</c:v>
                </c:pt>
                <c:pt idx="7">
                  <c:v>846</c:v>
                </c:pt>
                <c:pt idx="8">
                  <c:v>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85-43E6-A679-315175A7E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5008"/>
        <c:axId val="617805400"/>
      </c:scatterChart>
      <c:valAx>
        <c:axId val="61780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400"/>
        <c:crosses val="autoZero"/>
        <c:crossBetween val="midCat"/>
      </c:valAx>
      <c:valAx>
        <c:axId val="61780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Cost'!$D$17</c:f>
          <c:strCache>
            <c:ptCount val="1"/>
            <c:pt idx="0">
              <c:v>R2≈0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5979571303587057"/>
                  <c:y val="-0.286755146172766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Cost'!$D$18:$D$26</c:f>
              <c:numCache>
                <c:formatCode>General</c:formatCode>
                <c:ptCount val="9"/>
                <c:pt idx="0">
                  <c:v>340</c:v>
                </c:pt>
                <c:pt idx="1">
                  <c:v>8078</c:v>
                </c:pt>
                <c:pt idx="2">
                  <c:v>2907</c:v>
                </c:pt>
                <c:pt idx="3">
                  <c:v>2698</c:v>
                </c:pt>
                <c:pt idx="4">
                  <c:v>5974</c:v>
                </c:pt>
                <c:pt idx="5">
                  <c:v>676</c:v>
                </c:pt>
                <c:pt idx="6">
                  <c:v>450</c:v>
                </c:pt>
                <c:pt idx="7">
                  <c:v>9963</c:v>
                </c:pt>
                <c:pt idx="8">
                  <c:v>9118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D-4A39-B8C5-DFA668CCE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6184"/>
        <c:axId val="617806576"/>
      </c:scatterChart>
      <c:valAx>
        <c:axId val="617806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576"/>
        <c:crosses val="autoZero"/>
        <c:crossBetween val="midCat"/>
      </c:valAx>
      <c:valAx>
        <c:axId val="61780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68139</xdr:rowOff>
    </xdr:from>
    <xdr:to>
      <xdr:col>7</xdr:col>
      <xdr:colOff>65942</xdr:colOff>
      <xdr:row>27</xdr:row>
      <xdr:rowOff>49089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161636</xdr:colOff>
      <xdr:row>4</xdr:row>
      <xdr:rowOff>6350</xdr:rowOff>
    </xdr:from>
    <xdr:to>
      <xdr:col>16</xdr:col>
      <xdr:colOff>466436</xdr:colOff>
      <xdr:row>18</xdr:row>
      <xdr:rowOff>80818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</xdr:row>
      <xdr:rowOff>206663</xdr:rowOff>
    </xdr:from>
    <xdr:to>
      <xdr:col>24</xdr:col>
      <xdr:colOff>285750</xdr:colOff>
      <xdr:row>18</xdr:row>
      <xdr:rowOff>84570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161637</xdr:colOff>
      <xdr:row>19</xdr:row>
      <xdr:rowOff>9526</xdr:rowOff>
    </xdr:from>
    <xdr:to>
      <xdr:col>16</xdr:col>
      <xdr:colOff>466437</xdr:colOff>
      <xdr:row>33</xdr:row>
      <xdr:rowOff>62634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18</xdr:row>
      <xdr:rowOff>205798</xdr:rowOff>
    </xdr:from>
    <xdr:to>
      <xdr:col>24</xdr:col>
      <xdr:colOff>304800</xdr:colOff>
      <xdr:row>33</xdr:row>
      <xdr:rowOff>57726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zoomScale="66" zoomScaleNormal="66" workbookViewId="0">
      <selection activeCell="E43" sqref="E43"/>
    </sheetView>
  </sheetViews>
  <sheetFormatPr defaultColWidth="9.109375" defaultRowHeight="14.4" x14ac:dyDescent="0.3"/>
  <cols>
    <col min="1" max="3" width="9.109375" style="2"/>
    <col min="4" max="4" width="12.44140625" style="2" bestFit="1" customWidth="1"/>
    <col min="5" max="5" width="9.5546875" style="2" customWidth="1"/>
    <col min="6" max="16384" width="9.109375" style="2"/>
  </cols>
  <sheetData>
    <row r="2" spans="1:7" ht="15" thickBot="1" x14ac:dyDescent="0.35">
      <c r="A2" s="2" t="str">
        <f>C5&amp;" vs. "&amp;C6</f>
        <v>P vs. Q</v>
      </c>
      <c r="D2" s="16" t="str">
        <f>"P="&amp;D5&amp;E4&amp;"Q"</f>
        <v>P=175-2.5Q</v>
      </c>
      <c r="G2" s="2" t="str">
        <f>"Q="&amp;D5/(-E4)&amp;"-"&amp;1/(E4)&amp;"P"</f>
        <v>Q=70--0.4P</v>
      </c>
    </row>
    <row r="3" spans="1:7" ht="15" thickBot="1" x14ac:dyDescent="0.35">
      <c r="A3" s="1" t="s">
        <v>4</v>
      </c>
      <c r="B3" s="1" t="s">
        <v>3</v>
      </c>
      <c r="E3" s="3" t="s">
        <v>6</v>
      </c>
    </row>
    <row r="4" spans="1:7" ht="15" thickBot="1" x14ac:dyDescent="0.35">
      <c r="A4" s="1" t="s">
        <v>1</v>
      </c>
      <c r="B4" s="1" t="s">
        <v>0</v>
      </c>
      <c r="D4" s="24" t="s">
        <v>5</v>
      </c>
      <c r="E4" s="23">
        <f>SLOPE(B5:B12,A5:A12)</f>
        <v>-2.5</v>
      </c>
      <c r="G4" s="2">
        <f>-D5/E4</f>
        <v>70</v>
      </c>
    </row>
    <row r="5" spans="1:7" ht="15" thickBot="1" x14ac:dyDescent="0.35">
      <c r="A5" s="1">
        <v>15</v>
      </c>
      <c r="B5" s="1">
        <v>135</v>
      </c>
      <c r="C5" s="17" t="s">
        <v>3</v>
      </c>
      <c r="D5" s="18">
        <f>INTERCEPT(B5:B12,A5:A12)</f>
        <v>175</v>
      </c>
      <c r="E5" s="22">
        <v>0</v>
      </c>
      <c r="F5" s="2" t="s">
        <v>3</v>
      </c>
      <c r="G5" s="2">
        <f>1/E4</f>
        <v>-0.4</v>
      </c>
    </row>
    <row r="6" spans="1:7" ht="15" thickBot="1" x14ac:dyDescent="0.35">
      <c r="A6" s="1">
        <v>20</v>
      </c>
      <c r="B6" s="1">
        <v>130</v>
      </c>
      <c r="C6" s="17" t="s">
        <v>4</v>
      </c>
      <c r="D6" s="22">
        <v>0</v>
      </c>
      <c r="E6" s="19">
        <f>D5/(-E4)</f>
        <v>70</v>
      </c>
      <c r="F6" s="2" t="s">
        <v>4</v>
      </c>
    </row>
    <row r="7" spans="1:7" x14ac:dyDescent="0.3">
      <c r="A7" s="1">
        <v>32</v>
      </c>
      <c r="B7" s="1">
        <v>89</v>
      </c>
    </row>
    <row r="8" spans="1:7" x14ac:dyDescent="0.3">
      <c r="A8" s="1">
        <v>45</v>
      </c>
      <c r="B8" s="1">
        <v>62</v>
      </c>
      <c r="D8" s="20">
        <f>A7</f>
        <v>32</v>
      </c>
      <c r="E8" s="20">
        <f>$D$5+$E$4*D8</f>
        <v>95</v>
      </c>
      <c r="F8" s="20">
        <f>D8*E8</f>
        <v>3040</v>
      </c>
    </row>
    <row r="9" spans="1:7" x14ac:dyDescent="0.3">
      <c r="A9" s="1">
        <v>50</v>
      </c>
      <c r="B9" s="1">
        <v>60</v>
      </c>
      <c r="D9" s="21">
        <f>D8+1</f>
        <v>33</v>
      </c>
      <c r="E9" s="21">
        <f>$D$5+$E$4*D9</f>
        <v>92.5</v>
      </c>
      <c r="F9" s="21">
        <f>D9*E9</f>
        <v>3052.5</v>
      </c>
    </row>
    <row r="10" spans="1:7" x14ac:dyDescent="0.3">
      <c r="A10" s="1">
        <v>55</v>
      </c>
      <c r="B10" s="1">
        <v>31.6</v>
      </c>
      <c r="D10" s="1"/>
      <c r="E10" s="1"/>
      <c r="F10" s="1">
        <f>F9-F8</f>
        <v>12.5</v>
      </c>
    </row>
    <row r="11" spans="1:7" x14ac:dyDescent="0.3">
      <c r="A11" s="1">
        <v>60</v>
      </c>
      <c r="B11" s="1">
        <v>28.4</v>
      </c>
    </row>
    <row r="12" spans="1:7" x14ac:dyDescent="0.3">
      <c r="A12" s="1">
        <v>65</v>
      </c>
      <c r="B12" s="1">
        <v>9</v>
      </c>
    </row>
    <row r="13" spans="1:7" x14ac:dyDescent="0.3">
      <c r="D13" s="2" t="s">
        <v>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="66" zoomScaleNormal="66" workbookViewId="0">
      <selection activeCell="E33" sqref="E33"/>
    </sheetView>
  </sheetViews>
  <sheetFormatPr defaultColWidth="9.109375" defaultRowHeight="14.4" x14ac:dyDescent="0.3"/>
  <cols>
    <col min="1" max="1" width="11.109375" style="2" bestFit="1" customWidth="1"/>
    <col min="2" max="2" width="10.6640625" style="2" bestFit="1" customWidth="1"/>
    <col min="3" max="3" width="9.109375" style="2"/>
    <col min="4" max="4" width="13.44140625" style="2" bestFit="1" customWidth="1"/>
    <col min="5" max="5" width="9.109375" style="2"/>
    <col min="6" max="6" width="11" style="2" bestFit="1" customWidth="1"/>
    <col min="7" max="8" width="7.6640625" style="2" customWidth="1"/>
    <col min="9" max="9" width="5.6640625" style="2" customWidth="1"/>
    <col min="10" max="24" width="9.109375" style="2"/>
    <col min="25" max="25" width="6.5546875" style="2" customWidth="1"/>
    <col min="26" max="16384" width="9.109375" style="2"/>
  </cols>
  <sheetData>
    <row r="2" spans="1:8" ht="17.25" thickBot="1" x14ac:dyDescent="0.35">
      <c r="A2" s="1" t="s">
        <v>4</v>
      </c>
      <c r="B2" s="1" t="s">
        <v>11</v>
      </c>
      <c r="D2" s="2" t="str">
        <f>"Y = "&amp;D4&amp;" + "&amp;E4&amp;"X"</f>
        <v>Y = b0 + b1X</v>
      </c>
    </row>
    <row r="3" spans="1:8" ht="17.25" thickBot="1" x14ac:dyDescent="0.35">
      <c r="A3" s="3" t="s">
        <v>7</v>
      </c>
      <c r="B3" s="3" t="s">
        <v>8</v>
      </c>
      <c r="D3" s="4" t="s">
        <v>5</v>
      </c>
      <c r="E3" s="5" t="s">
        <v>6</v>
      </c>
      <c r="F3" s="4" t="s">
        <v>12</v>
      </c>
      <c r="G3" s="5" t="s">
        <v>16</v>
      </c>
      <c r="H3" s="14"/>
    </row>
    <row r="4" spans="1:8" ht="17.25" thickBot="1" x14ac:dyDescent="0.35">
      <c r="A4" s="6">
        <v>20</v>
      </c>
      <c r="B4" s="6">
        <v>1468</v>
      </c>
      <c r="D4" s="25" t="s">
        <v>9</v>
      </c>
      <c r="E4" s="26" t="s">
        <v>10</v>
      </c>
      <c r="F4" s="25" t="s">
        <v>13</v>
      </c>
      <c r="G4" s="26"/>
      <c r="H4" s="14"/>
    </row>
    <row r="5" spans="1:8" ht="17.25" thickBot="1" x14ac:dyDescent="0.35">
      <c r="A5" s="9">
        <v>40</v>
      </c>
      <c r="B5" s="9">
        <v>1800</v>
      </c>
      <c r="D5" s="7">
        <f>INTERCEPT(B4:B12,A4:A12)</f>
        <v>1200.0000000000259</v>
      </c>
      <c r="E5" s="8">
        <f>SLOPE(B4:B12,A4:A12)</f>
        <v>15.999999999999865</v>
      </c>
      <c r="F5" s="13">
        <f>RSQ(B4:B12,A4:A12)</f>
        <v>0.98769654659397987</v>
      </c>
      <c r="G5" s="12">
        <f>STEYX(B4:B12,A4:A12)</f>
        <v>86.43599455619281</v>
      </c>
      <c r="H5" s="15"/>
    </row>
    <row r="6" spans="1:8" ht="17.25" thickBot="1" x14ac:dyDescent="0.35">
      <c r="A6" s="9">
        <v>50</v>
      </c>
      <c r="B6" s="9">
        <v>2000</v>
      </c>
      <c r="D6" s="23" t="s">
        <v>14</v>
      </c>
      <c r="E6" s="23" t="s">
        <v>15</v>
      </c>
    </row>
    <row r="7" spans="1:8" ht="16.5" x14ac:dyDescent="0.3">
      <c r="A7" s="9">
        <v>70</v>
      </c>
      <c r="B7" s="9">
        <v>2300</v>
      </c>
    </row>
    <row r="8" spans="1:8" ht="16.5" x14ac:dyDescent="0.3">
      <c r="A8" s="9">
        <v>90</v>
      </c>
      <c r="B8" s="9">
        <v>2700</v>
      </c>
    </row>
    <row r="9" spans="1:8" ht="16.5" x14ac:dyDescent="0.3">
      <c r="A9" s="9">
        <v>100</v>
      </c>
      <c r="B9" s="9">
        <v>2961.1219253302847</v>
      </c>
    </row>
    <row r="10" spans="1:8" ht="16.5" x14ac:dyDescent="0.3">
      <c r="A10" s="9">
        <v>120</v>
      </c>
      <c r="B10" s="9">
        <v>3173.4592379126093</v>
      </c>
    </row>
    <row r="11" spans="1:8" ht="16.5" x14ac:dyDescent="0.3">
      <c r="A11" s="9">
        <v>140</v>
      </c>
      <c r="B11" s="9">
        <v>3390.0126596118184</v>
      </c>
    </row>
    <row r="12" spans="1:8" ht="17.25" thickBot="1" x14ac:dyDescent="0.35">
      <c r="A12" s="10">
        <v>150</v>
      </c>
      <c r="B12" s="10">
        <v>3487.4061771454217</v>
      </c>
    </row>
    <row r="17" spans="1:4" ht="17.399999999999999" x14ac:dyDescent="0.3">
      <c r="B17" s="27" t="s">
        <v>18</v>
      </c>
      <c r="C17" s="27" t="s">
        <v>17</v>
      </c>
      <c r="D17" s="27" t="s">
        <v>19</v>
      </c>
    </row>
    <row r="18" spans="1:4" ht="16.5" x14ac:dyDescent="0.3">
      <c r="A18" s="11">
        <v>20</v>
      </c>
      <c r="B18" s="1">
        <f ca="1">INT(1000+20*A18+_xlfn.NORM.INV(RAND(), 0,300))</f>
        <v>1480</v>
      </c>
      <c r="C18" s="1">
        <f ca="1">INT(3000-15*A18+_xlfn.NORM.INV(RAND(),0,300))</f>
        <v>2420</v>
      </c>
      <c r="D18" s="1">
        <f ca="1">INT(10000*RAND())</f>
        <v>340</v>
      </c>
    </row>
    <row r="19" spans="1:4" ht="16.5" x14ac:dyDescent="0.3">
      <c r="A19" s="11">
        <v>40</v>
      </c>
      <c r="B19" s="1">
        <f t="shared" ref="B19:B26" ca="1" si="0">INT(1000+20*A19+_xlfn.NORM.INV(RAND(), 0,300))</f>
        <v>1974</v>
      </c>
      <c r="C19" s="1">
        <f t="shared" ref="C19:C26" ca="1" si="1">INT(3000-15*A19+_xlfn.NORM.INV(RAND(),0,300))</f>
        <v>2470</v>
      </c>
      <c r="D19" s="1">
        <f t="shared" ref="D19:D26" ca="1" si="2">INT(10000*RAND())</f>
        <v>8078</v>
      </c>
    </row>
    <row r="20" spans="1:4" ht="16.5" x14ac:dyDescent="0.3">
      <c r="A20" s="11">
        <v>50</v>
      </c>
      <c r="B20" s="1">
        <f t="shared" ca="1" si="0"/>
        <v>1701</v>
      </c>
      <c r="C20" s="1">
        <f t="shared" ca="1" si="1"/>
        <v>2229</v>
      </c>
      <c r="D20" s="1">
        <f t="shared" ca="1" si="2"/>
        <v>2907</v>
      </c>
    </row>
    <row r="21" spans="1:4" ht="16.5" x14ac:dyDescent="0.3">
      <c r="A21" s="11">
        <v>70</v>
      </c>
      <c r="B21" s="1">
        <f t="shared" ca="1" si="0"/>
        <v>3012</v>
      </c>
      <c r="C21" s="1">
        <f t="shared" ca="1" si="1"/>
        <v>1399</v>
      </c>
      <c r="D21" s="1">
        <f t="shared" ca="1" si="2"/>
        <v>2698</v>
      </c>
    </row>
    <row r="22" spans="1:4" ht="16.5" x14ac:dyDescent="0.3">
      <c r="A22" s="11">
        <v>90</v>
      </c>
      <c r="B22" s="1">
        <f t="shared" ca="1" si="0"/>
        <v>2694</v>
      </c>
      <c r="C22" s="1">
        <f t="shared" ca="1" si="1"/>
        <v>1570</v>
      </c>
      <c r="D22" s="1">
        <f t="shared" ca="1" si="2"/>
        <v>5974</v>
      </c>
    </row>
    <row r="23" spans="1:4" ht="16.5" x14ac:dyDescent="0.3">
      <c r="A23" s="11">
        <v>100</v>
      </c>
      <c r="B23" s="1">
        <f t="shared" ca="1" si="0"/>
        <v>2268</v>
      </c>
      <c r="C23" s="1">
        <f t="shared" ca="1" si="1"/>
        <v>1364</v>
      </c>
      <c r="D23" s="1">
        <f t="shared" ca="1" si="2"/>
        <v>676</v>
      </c>
    </row>
    <row r="24" spans="1:4" ht="16.5" x14ac:dyDescent="0.3">
      <c r="A24" s="11">
        <v>120</v>
      </c>
      <c r="B24" s="1">
        <f t="shared" ca="1" si="0"/>
        <v>3482</v>
      </c>
      <c r="C24" s="1">
        <f t="shared" ca="1" si="1"/>
        <v>1584</v>
      </c>
      <c r="D24" s="1">
        <f t="shared" ca="1" si="2"/>
        <v>450</v>
      </c>
    </row>
    <row r="25" spans="1:4" ht="16.5" x14ac:dyDescent="0.3">
      <c r="A25" s="11">
        <v>140</v>
      </c>
      <c r="B25" s="1">
        <f t="shared" ca="1" si="0"/>
        <v>3617</v>
      </c>
      <c r="C25" s="1">
        <f t="shared" ca="1" si="1"/>
        <v>846</v>
      </c>
      <c r="D25" s="1">
        <f t="shared" ca="1" si="2"/>
        <v>9963</v>
      </c>
    </row>
    <row r="26" spans="1:4" ht="16.5" x14ac:dyDescent="0.3">
      <c r="A26" s="11">
        <v>150</v>
      </c>
      <c r="B26" s="1">
        <f t="shared" ca="1" si="0"/>
        <v>4068</v>
      </c>
      <c r="C26" s="1">
        <f t="shared" ca="1" si="1"/>
        <v>1001</v>
      </c>
      <c r="D26" s="1">
        <f t="shared" ca="1" si="2"/>
        <v>9118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2. DemandCurves</vt:lpstr>
      <vt:lpstr>1.Total Cost</vt:lpstr>
      <vt:lpstr>Page1</vt:lpstr>
      <vt:lpstr>Page2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2017-08-21T06:25:36Z</dcterms:created>
  <dcterms:modified xsi:type="dcterms:W3CDTF">2018-10-08T21:17:34Z</dcterms:modified>
</cp:coreProperties>
</file>