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W:\public_html\CourseBase\DescriptiveSTAT\"/>
    </mc:Choice>
  </mc:AlternateContent>
  <xr:revisionPtr revIDLastSave="0" documentId="13_ncr:1_{C8A78DA8-7E9A-4C8E-B980-426C5E050F17}" xr6:coauthVersionLast="47" xr6:coauthVersionMax="47" xr10:uidLastSave="{00000000-0000-0000-0000-000000000000}"/>
  <bookViews>
    <workbookView xWindow="1995" yWindow="210" windowWidth="15360" windowHeight="11385" xr2:uid="{00000000-000D-0000-FFFF-FFFF00000000}"/>
  </bookViews>
  <sheets>
    <sheet name="1.Ave.Var.CV" sheetId="1" r:id="rId1"/>
  </sheets>
  <externalReferences>
    <externalReference r:id="rId2"/>
    <externalReference r:id="rId3"/>
    <externalReference r:id="rId4"/>
  </externalReferences>
  <definedNames>
    <definedName name="FofX">OFFSET('[1]B(3)'!$B$6,0,0,'[1]B(3)'!$B$1+1,1)</definedName>
    <definedName name="FofX1">OFFSET([2]Normal!$B$12,[2]Normal!$B$8,0,[2]Normal!$B$9-[2]Normal!$B$8+1,1)</definedName>
    <definedName name="FofX2">OFFSET([2]Normal!$C$12,[2]Normal!$B$8,0,[2]Normal!$B$9-[2]Normal!$B$8+1,1)</definedName>
    <definedName name="Page2b">'[3]2c.ContinousHistogram'!#REF!</definedName>
    <definedName name="solver_typ" localSheetId="0" hidden="1">2</definedName>
    <definedName name="solver_ver" localSheetId="0" hidden="1">17</definedName>
    <definedName name="X">OFFSET('[1]B(3)'!$A$6,0,0,'[1]B(3)'!$B$1+1,1)</definedName>
    <definedName name="Xbinomial">OFFSET([2]B!$A$9,0,0,[2]B!$B$1+1,1)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H26" i="1"/>
  <c r="H29" i="1"/>
  <c r="H27" i="1"/>
  <c r="H28" i="1"/>
  <c r="G14" i="1" l="1"/>
  <c r="G13" i="1"/>
  <c r="G12" i="1"/>
  <c r="G9" i="1"/>
  <c r="G5" i="1"/>
  <c r="G3" i="1"/>
  <c r="G2" i="1"/>
  <c r="H13" i="1"/>
  <c r="H12" i="1"/>
  <c r="H15" i="1"/>
  <c r="H16" i="1"/>
  <c r="H14" i="1"/>
  <c r="G15" i="1" l="1"/>
  <c r="G16" i="1" s="1"/>
  <c r="G4" i="1"/>
  <c r="C6" i="1" s="1"/>
  <c r="D6" i="1" s="1"/>
  <c r="C5" i="1"/>
  <c r="D5" i="1" s="1"/>
  <c r="C7" i="1"/>
  <c r="D7" i="1" s="1"/>
  <c r="C8" i="1"/>
  <c r="D8" i="1" s="1"/>
  <c r="C11" i="1"/>
  <c r="D11" i="1" s="1"/>
  <c r="C19" i="1"/>
  <c r="D19" i="1" s="1"/>
  <c r="C4" i="1"/>
  <c r="D4" i="1" s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H4" i="1"/>
  <c r="H9" i="1"/>
  <c r="H5" i="1"/>
  <c r="H10" i="1"/>
  <c r="H2" i="1"/>
  <c r="H7" i="1"/>
  <c r="H6" i="1"/>
  <c r="H8" i="1"/>
  <c r="H11" i="1"/>
  <c r="H3" i="1"/>
  <c r="C13" i="1" l="1"/>
  <c r="D13" i="1" s="1"/>
  <c r="C16" i="1"/>
  <c r="D16" i="1" s="1"/>
  <c r="C10" i="1"/>
  <c r="D10" i="1" s="1"/>
  <c r="C17" i="1"/>
  <c r="D17" i="1" s="1"/>
  <c r="C15" i="1"/>
  <c r="D15" i="1" s="1"/>
  <c r="C3" i="1"/>
  <c r="D3" i="1" s="1"/>
  <c r="C2" i="1"/>
  <c r="D2" i="1" s="1"/>
  <c r="C9" i="1"/>
  <c r="D9" i="1" s="1"/>
  <c r="C14" i="1"/>
  <c r="D14" i="1" s="1"/>
  <c r="C12" i="1"/>
  <c r="D12" i="1" s="1"/>
  <c r="C18" i="1"/>
  <c r="D18" i="1" s="1"/>
  <c r="G6" i="1" l="1"/>
  <c r="G7" i="1" s="1"/>
  <c r="G8" i="1" s="1"/>
  <c r="G11" i="1" l="1"/>
  <c r="G10" i="1"/>
  <c r="G26" i="1"/>
  <c r="G27" i="1" l="1"/>
  <c r="G28" i="1"/>
  <c r="G29" i="1" s="1"/>
</calcChain>
</file>

<file path=xl/sharedStrings.xml><?xml version="1.0" encoding="utf-8"?>
<sst xmlns="http://schemas.openxmlformats.org/spreadsheetml/2006/main" count="32" uniqueCount="30">
  <si>
    <t>X</t>
  </si>
  <si>
    <t>X-Xbar</t>
  </si>
  <si>
    <t>Average=</t>
  </si>
  <si>
    <t>SUM(X-Xbar)2=</t>
  </si>
  <si>
    <t>StdDev</t>
  </si>
  <si>
    <t>CV</t>
  </si>
  <si>
    <t>Count=N=</t>
  </si>
  <si>
    <t>SUM</t>
  </si>
  <si>
    <t>Mean/Variance</t>
  </si>
  <si>
    <r>
      <t>(X-Xbar)</t>
    </r>
    <r>
      <rPr>
        <shadow/>
        <vertAlign val="superscript"/>
        <sz val="12"/>
        <rFont val="Book Antiqua"/>
        <family val="1"/>
      </rPr>
      <t>2</t>
    </r>
  </si>
  <si>
    <t>RAND</t>
  </si>
  <si>
    <t>If there are more than one Tab in an  Excel File, only loop into the Yellow Tabs.</t>
  </si>
  <si>
    <t>Median</t>
  </si>
  <si>
    <t>Max</t>
  </si>
  <si>
    <t>Min</t>
  </si>
  <si>
    <t>Range</t>
  </si>
  <si>
    <t>Range/Median</t>
  </si>
  <si>
    <t>When there are RAND data, you can always create more examples by replacing the fixed data by random data</t>
  </si>
  <si>
    <t>[SUM(X-Xbar)^2]/(n-1)</t>
  </si>
  <si>
    <t xml:space="preserve">https://youtu.be/yIiBczkEBR0 </t>
  </si>
  <si>
    <t xml:space="preserve">The lecture is recorded at </t>
  </si>
  <si>
    <t>Margin of Error</t>
  </si>
  <si>
    <t>Confidence level</t>
  </si>
  <si>
    <t>Alpha</t>
  </si>
  <si>
    <t>LCL</t>
  </si>
  <si>
    <t>UCL</t>
  </si>
  <si>
    <t>Confidence Interval</t>
  </si>
  <si>
    <t xml:space="preserve">Variance =  VAR =  </t>
  </si>
  <si>
    <r>
      <t>VAR= SUM(X-Xbar)</t>
    </r>
    <r>
      <rPr>
        <b/>
        <vertAlign val="superscript"/>
        <sz val="12"/>
        <color rgb="FFC00000"/>
        <rFont val="Book Antiqua"/>
        <family val="1"/>
      </rPr>
      <t>2</t>
    </r>
    <r>
      <rPr>
        <b/>
        <sz val="12"/>
        <color rgb="FFC00000"/>
        <rFont val="Book Antiqua"/>
        <family val="1"/>
      </rPr>
      <t>/(n-1)=</t>
    </r>
  </si>
  <si>
    <t>Watch up to minute 6:35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</si>
</sst>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scheme val="minor"/>
    </font>
    <font>
      <shadow/>
      <sz val="12"/>
      <name val="Book Antiqua"/>
      <family val="1"/>
    </font>
    <font>
      <sz val="12"/>
      <color theme="1"/>
      <name val="Book Antiqua"/>
      <family val="1"/>
    </font>
    <font>
      <shadow/>
      <vertAlign val="superscript"/>
      <sz val="12"/>
      <name val="Book Antiqua"/>
      <family val="1"/>
    </font>
    <font>
      <b/>
      <sz val="12"/>
      <color rgb="FFC00000"/>
      <name val="Book Antiqua"/>
      <family val="1"/>
    </font>
    <font>
      <b/>
      <vertAlign val="superscript"/>
      <sz val="12"/>
      <color rgb="FFC00000"/>
      <name val="Book Antiqua"/>
      <family val="1"/>
    </font>
    <font>
      <b/>
      <shadow/>
      <sz val="12"/>
      <color rgb="FFC00000"/>
      <name val="Book Antiqua"/>
      <family val="1"/>
    </font>
    <font>
      <sz val="12"/>
      <name val="Book Antiqua"/>
      <family val="1"/>
    </font>
    <font>
      <b/>
      <shadow/>
      <sz val="12"/>
      <color theme="0"/>
      <name val="Book Antiqua"/>
      <family val="1"/>
    </font>
    <font>
      <b/>
      <sz val="12"/>
      <color rgb="FF002060"/>
      <name val="Book Antiqua"/>
      <family val="1"/>
    </font>
    <font>
      <b/>
      <sz val="12"/>
      <name val="Book Antiqua"/>
      <family val="1"/>
    </font>
    <font>
      <u/>
      <sz val="11"/>
      <color theme="10"/>
      <name val="Calibri"/>
      <family val="2"/>
      <scheme val="minor"/>
    </font>
    <font>
      <u/>
      <sz val="14"/>
      <color rgb="FF0070C0"/>
      <name val="Calibri"/>
      <family val="2"/>
      <scheme val="minor"/>
    </font>
    <font>
      <b/>
      <sz val="14"/>
      <color theme="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/>
      <right style="double">
        <color rgb="FFC00000"/>
      </right>
      <top/>
      <bottom/>
      <diagonal/>
    </border>
    <border>
      <left/>
      <right/>
      <top style="double">
        <color rgb="FFC00000"/>
      </top>
      <bottom style="double">
        <color rgb="FFC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Border="1" applyAlignment="1">
      <alignment horizontal="center" vertical="center" readingOrder="1"/>
    </xf>
    <xf numFmtId="0" fontId="2" fillId="0" borderId="0" xfId="0" applyFont="1"/>
    <xf numFmtId="0" fontId="1" fillId="0" borderId="0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readingOrder="1"/>
    </xf>
    <xf numFmtId="0" fontId="1" fillId="0" borderId="0" xfId="0" applyFont="1" applyBorder="1" applyAlignment="1">
      <alignment horizontal="right" vertical="center" readingOrder="1"/>
    </xf>
    <xf numFmtId="0" fontId="6" fillId="0" borderId="0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readingOrder="1"/>
    </xf>
    <xf numFmtId="0" fontId="8" fillId="2" borderId="0" xfId="0" applyFont="1" applyFill="1" applyBorder="1" applyAlignment="1">
      <alignment horizontal="center" vertical="center" readingOrder="1"/>
    </xf>
    <xf numFmtId="0" fontId="9" fillId="0" borderId="0" xfId="0" applyFont="1"/>
    <xf numFmtId="0" fontId="10" fillId="3" borderId="0" xfId="0" applyFont="1" applyFill="1"/>
    <xf numFmtId="0" fontId="7" fillId="3" borderId="0" xfId="0" applyFont="1" applyFill="1"/>
    <xf numFmtId="0" fontId="8" fillId="2" borderId="0" xfId="0" applyFont="1" applyFill="1" applyBorder="1" applyAlignment="1">
      <alignment horizontal="left" vertical="center" readingOrder="1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164" fontId="4" fillId="0" borderId="2" xfId="0" applyNumberFormat="1" applyFont="1" applyBorder="1" applyAlignment="1">
      <alignment horizontal="left"/>
    </xf>
    <xf numFmtId="0" fontId="4" fillId="0" borderId="4" xfId="0" applyFont="1" applyBorder="1" applyAlignment="1">
      <alignment horizontal="right" readingOrder="1"/>
    </xf>
    <xf numFmtId="0" fontId="1" fillId="0" borderId="3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right" readingOrder="1"/>
    </xf>
    <xf numFmtId="164" fontId="4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13" fillId="2" borderId="5" xfId="0" applyFont="1" applyFill="1" applyBorder="1" applyAlignment="1">
      <alignment horizontal="right"/>
    </xf>
    <xf numFmtId="0" fontId="12" fillId="0" borderId="6" xfId="1" applyFont="1" applyBorder="1"/>
    <xf numFmtId="0" fontId="2" fillId="0" borderId="7" xfId="0" applyFont="1" applyBorder="1"/>
    <xf numFmtId="2" fontId="1" fillId="0" borderId="0" xfId="0" applyNumberFormat="1" applyFont="1" applyBorder="1" applyAlignment="1">
      <alignment horizontal="center" vertical="center" readingOrder="1"/>
    </xf>
    <xf numFmtId="165" fontId="4" fillId="0" borderId="0" xfId="0" applyNumberFormat="1" applyFont="1" applyAlignment="1">
      <alignment horizontal="left"/>
    </xf>
    <xf numFmtId="0" fontId="13" fillId="2" borderId="5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sun.edu/public_html/CourseBase/Probability/S-3-Dist-Historical/Hisrorical-Pa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 refreshError="1">
        <row r="1">
          <cell r="B1">
            <v>10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B8">
            <v>71</v>
          </cell>
        </row>
        <row r="9">
          <cell r="B9">
            <v>171</v>
          </cell>
        </row>
        <row r="12"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a.MeanStdProbGroupData"/>
      <sheetName val="2b.UniformDiscrete"/>
      <sheetName val="2c.ContinousHistogram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yIiBczkEBR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46"/>
  <sheetViews>
    <sheetView tabSelected="1" zoomScale="75" zoomScaleNormal="75" workbookViewId="0">
      <selection activeCell="N26" sqref="N26"/>
    </sheetView>
  </sheetViews>
  <sheetFormatPr defaultRowHeight="15.75" x14ac:dyDescent="0.25"/>
  <cols>
    <col min="1" max="1" width="9.140625" style="2"/>
    <col min="2" max="2" width="8.7109375" style="2" customWidth="1"/>
    <col min="3" max="3" width="12.42578125" style="2" customWidth="1"/>
    <col min="4" max="4" width="12.28515625" style="2" customWidth="1"/>
    <col min="5" max="5" width="3.5703125" style="2" customWidth="1"/>
    <col min="6" max="6" width="31.28515625" style="2" customWidth="1"/>
    <col min="7" max="7" width="26.140625" style="2" customWidth="1"/>
    <col min="8" max="8" width="24.7109375" style="2" customWidth="1"/>
    <col min="9" max="9" width="5.28515625" style="2" customWidth="1"/>
    <col min="10" max="16384" width="9.140625" style="2"/>
  </cols>
  <sheetData>
    <row r="1" spans="1:8" ht="16.5" customHeight="1" thickTop="1" thickBot="1" x14ac:dyDescent="0.35">
      <c r="A1" s="9" t="s">
        <v>10</v>
      </c>
      <c r="B1" s="1" t="s">
        <v>0</v>
      </c>
      <c r="C1" s="3" t="s">
        <v>1</v>
      </c>
      <c r="D1" s="3" t="s">
        <v>9</v>
      </c>
      <c r="E1" s="19"/>
      <c r="F1" s="18" t="s">
        <v>27</v>
      </c>
      <c r="G1" s="17" t="s">
        <v>18</v>
      </c>
    </row>
    <row r="2" spans="1:8" ht="17.25" thickTop="1" x14ac:dyDescent="0.3">
      <c r="A2" s="10">
        <f t="shared" ref="A2:A19" ca="1" si="0">ROUND(CHOOSE(RANDBETWEEN(1,2),_xlfn.NORM.INV(RAND(),85,5),_xlfn.NORM.INV(RAND(),65,5)),0)</f>
        <v>62</v>
      </c>
      <c r="B2" s="1">
        <v>81</v>
      </c>
      <c r="C2" s="26">
        <f>B2-$G$4</f>
        <v>10.333333333333329</v>
      </c>
      <c r="D2" s="26">
        <f>C2^2</f>
        <v>106.77777777777769</v>
      </c>
      <c r="E2" s="1"/>
      <c r="F2" s="4" t="s">
        <v>6</v>
      </c>
      <c r="G2" s="5">
        <f>COUNT(B2:B19)</f>
        <v>18</v>
      </c>
      <c r="H2" s="11" t="str">
        <f ca="1">_xlfn.FORMULATEXT(G2)</f>
        <v>=COUNT(B2:B19)</v>
      </c>
    </row>
    <row r="3" spans="1:8" ht="16.5" x14ac:dyDescent="0.3">
      <c r="A3" s="10">
        <f t="shared" ca="1" si="0"/>
        <v>61</v>
      </c>
      <c r="B3" s="1">
        <v>85</v>
      </c>
      <c r="C3" s="26">
        <f t="shared" ref="C3:C19" si="1">B3-$G$4</f>
        <v>14.333333333333329</v>
      </c>
      <c r="D3" s="26">
        <f t="shared" ref="D3:D19" si="2">C3^2</f>
        <v>205.44444444444431</v>
      </c>
      <c r="E3" s="1"/>
      <c r="F3" s="4" t="s">
        <v>7</v>
      </c>
      <c r="G3" s="5">
        <f>SUM(B2:B19)</f>
        <v>1272</v>
      </c>
      <c r="H3" s="11" t="str">
        <f t="shared" ref="H3:H16" ca="1" si="3">_xlfn.FORMULATEXT(G3)</f>
        <v>=SUM(B2:B19)</v>
      </c>
    </row>
    <row r="4" spans="1:8" ht="16.5" x14ac:dyDescent="0.3">
      <c r="A4" s="10">
        <f t="shared" ca="1" si="0"/>
        <v>65</v>
      </c>
      <c r="B4" s="1">
        <v>68</v>
      </c>
      <c r="C4" s="26">
        <f t="shared" si="1"/>
        <v>-2.6666666666666714</v>
      </c>
      <c r="D4" s="26">
        <f t="shared" si="2"/>
        <v>7.1111111111111365</v>
      </c>
      <c r="E4" s="6"/>
      <c r="F4" s="4" t="s">
        <v>2</v>
      </c>
      <c r="G4" s="27">
        <f>G3/G2</f>
        <v>70.666666666666671</v>
      </c>
      <c r="H4" s="11" t="str">
        <f t="shared" ca="1" si="3"/>
        <v>=G3/G2</v>
      </c>
    </row>
    <row r="5" spans="1:8" ht="16.5" x14ac:dyDescent="0.3">
      <c r="A5" s="10">
        <f t="shared" ca="1" si="0"/>
        <v>89</v>
      </c>
      <c r="B5" s="1">
        <v>64</v>
      </c>
      <c r="C5" s="26">
        <f t="shared" si="1"/>
        <v>-6.6666666666666714</v>
      </c>
      <c r="D5" s="26">
        <f t="shared" si="2"/>
        <v>44.444444444444507</v>
      </c>
      <c r="F5" s="4" t="s">
        <v>2</v>
      </c>
      <c r="G5" s="27">
        <f>AVERAGE(B2:B19)</f>
        <v>70.666666666666671</v>
      </c>
      <c r="H5" s="11" t="str">
        <f t="shared" ca="1" si="3"/>
        <v>=AVERAGE(B2:B19)</v>
      </c>
    </row>
    <row r="6" spans="1:8" ht="16.5" x14ac:dyDescent="0.3">
      <c r="A6" s="10">
        <f t="shared" ca="1" si="0"/>
        <v>81</v>
      </c>
      <c r="B6" s="1">
        <v>68</v>
      </c>
      <c r="C6" s="26">
        <f t="shared" si="1"/>
        <v>-2.6666666666666714</v>
      </c>
      <c r="D6" s="26">
        <f t="shared" si="2"/>
        <v>7.1111111111111365</v>
      </c>
      <c r="E6" s="1"/>
      <c r="F6" s="15" t="s">
        <v>3</v>
      </c>
      <c r="G6" s="16">
        <f>SUM(D2:D19)</f>
        <v>1878</v>
      </c>
      <c r="H6" s="11" t="str">
        <f t="shared" ca="1" si="3"/>
        <v>=SUM(D2:D19)</v>
      </c>
    </row>
    <row r="7" spans="1:8" ht="19.5" x14ac:dyDescent="0.3">
      <c r="A7" s="10">
        <f t="shared" ca="1" si="0"/>
        <v>60</v>
      </c>
      <c r="B7" s="1">
        <v>58</v>
      </c>
      <c r="C7" s="26">
        <f t="shared" si="1"/>
        <v>-12.666666666666671</v>
      </c>
      <c r="D7" s="26">
        <f t="shared" si="2"/>
        <v>160.44444444444457</v>
      </c>
      <c r="E7" s="1"/>
      <c r="F7" s="20" t="s">
        <v>28</v>
      </c>
      <c r="G7" s="21">
        <f>G6/(G2-1)</f>
        <v>110.47058823529412</v>
      </c>
      <c r="H7" s="11" t="str">
        <f t="shared" ca="1" si="3"/>
        <v>=G6/(G2-1)</v>
      </c>
    </row>
    <row r="8" spans="1:8" ht="16.5" x14ac:dyDescent="0.3">
      <c r="A8" s="10">
        <f t="shared" ca="1" si="0"/>
        <v>88</v>
      </c>
      <c r="B8" s="1">
        <v>64</v>
      </c>
      <c r="C8" s="26">
        <f t="shared" si="1"/>
        <v>-6.6666666666666714</v>
      </c>
      <c r="D8" s="26">
        <f t="shared" si="2"/>
        <v>44.444444444444507</v>
      </c>
      <c r="E8" s="1"/>
      <c r="F8" s="4" t="s">
        <v>4</v>
      </c>
      <c r="G8" s="27">
        <f>SQRT(G7)</f>
        <v>10.510498952727891</v>
      </c>
      <c r="H8" s="11" t="str">
        <f t="shared" ca="1" si="3"/>
        <v>=SQRT(G7)</v>
      </c>
    </row>
    <row r="9" spans="1:8" ht="16.5" x14ac:dyDescent="0.3">
      <c r="A9" s="10">
        <f t="shared" ca="1" si="0"/>
        <v>69</v>
      </c>
      <c r="B9" s="1">
        <v>75</v>
      </c>
      <c r="C9" s="26">
        <f t="shared" si="1"/>
        <v>4.3333333333333286</v>
      </c>
      <c r="D9" s="26">
        <f t="shared" si="2"/>
        <v>18.777777777777736</v>
      </c>
      <c r="E9" s="7"/>
      <c r="F9" s="4" t="s">
        <v>4</v>
      </c>
      <c r="G9" s="27">
        <f>_xlfn.STDEV.S(B2:B19)</f>
        <v>10.510498952727891</v>
      </c>
      <c r="H9" s="11" t="str">
        <f t="shared" ca="1" si="3"/>
        <v>=STDEV.S(B2:B19)</v>
      </c>
    </row>
    <row r="10" spans="1:8" ht="16.5" x14ac:dyDescent="0.3">
      <c r="A10" s="10">
        <f t="shared" ca="1" si="0"/>
        <v>87</v>
      </c>
      <c r="B10" s="1">
        <v>82</v>
      </c>
      <c r="C10" s="26">
        <f t="shared" si="1"/>
        <v>11.333333333333329</v>
      </c>
      <c r="D10" s="26">
        <f t="shared" si="2"/>
        <v>128.44444444444434</v>
      </c>
      <c r="F10" s="8" t="s">
        <v>5</v>
      </c>
      <c r="G10" s="27">
        <f>G8/G4</f>
        <v>0.1487334757461494</v>
      </c>
      <c r="H10" s="11" t="str">
        <f t="shared" ca="1" si="3"/>
        <v>=G8/G4</v>
      </c>
    </row>
    <row r="11" spans="1:8" ht="16.5" x14ac:dyDescent="0.3">
      <c r="A11" s="10">
        <f t="shared" ca="1" si="0"/>
        <v>53</v>
      </c>
      <c r="B11" s="1">
        <v>61</v>
      </c>
      <c r="C11" s="26">
        <f t="shared" si="1"/>
        <v>-9.6666666666666714</v>
      </c>
      <c r="D11" s="26">
        <f t="shared" si="2"/>
        <v>93.444444444444542</v>
      </c>
      <c r="F11" s="8" t="s">
        <v>8</v>
      </c>
      <c r="G11" s="27">
        <f>G4/G7</f>
        <v>0.63968761093361737</v>
      </c>
      <c r="H11" s="11" t="str">
        <f t="shared" ca="1" si="3"/>
        <v>=G4/G7</v>
      </c>
    </row>
    <row r="12" spans="1:8" ht="16.5" x14ac:dyDescent="0.3">
      <c r="A12" s="10">
        <f t="shared" ca="1" si="0"/>
        <v>66</v>
      </c>
      <c r="B12" s="1">
        <v>79</v>
      </c>
      <c r="C12" s="26">
        <f t="shared" si="1"/>
        <v>8.3333333333333286</v>
      </c>
      <c r="D12" s="26">
        <f t="shared" si="2"/>
        <v>69.444444444444372</v>
      </c>
      <c r="F12" s="8" t="s">
        <v>12</v>
      </c>
      <c r="G12" s="5">
        <f>MEDIAN(B2:B19)</f>
        <v>68</v>
      </c>
      <c r="H12" s="11" t="str">
        <f t="shared" ca="1" si="3"/>
        <v>=MEDIAN(B2:B19)</v>
      </c>
    </row>
    <row r="13" spans="1:8" ht="16.5" x14ac:dyDescent="0.3">
      <c r="A13" s="10">
        <f t="shared" ca="1" si="0"/>
        <v>63</v>
      </c>
      <c r="B13" s="1">
        <v>66</v>
      </c>
      <c r="C13" s="26">
        <f t="shared" si="1"/>
        <v>-4.6666666666666714</v>
      </c>
      <c r="D13" s="26">
        <f t="shared" si="2"/>
        <v>21.777777777777821</v>
      </c>
      <c r="F13" s="8" t="s">
        <v>13</v>
      </c>
      <c r="G13" s="5">
        <f>MAX(B2:B19)</f>
        <v>88</v>
      </c>
      <c r="H13" s="11" t="str">
        <f t="shared" ca="1" si="3"/>
        <v>=MAX(B2:B19)</v>
      </c>
    </row>
    <row r="14" spans="1:8" ht="16.5" x14ac:dyDescent="0.3">
      <c r="A14" s="10">
        <f t="shared" ca="1" si="0"/>
        <v>75</v>
      </c>
      <c r="B14" s="1">
        <v>52</v>
      </c>
      <c r="C14" s="26">
        <f t="shared" si="1"/>
        <v>-18.666666666666671</v>
      </c>
      <c r="D14" s="26">
        <f t="shared" si="2"/>
        <v>348.44444444444463</v>
      </c>
      <c r="F14" s="8" t="s">
        <v>14</v>
      </c>
      <c r="G14" s="5">
        <f>MIN(B2:B19)</f>
        <v>52</v>
      </c>
      <c r="H14" s="11" t="str">
        <f t="shared" ca="1" si="3"/>
        <v>=MIN(B2:B19)</v>
      </c>
    </row>
    <row r="15" spans="1:8" ht="16.5" x14ac:dyDescent="0.3">
      <c r="A15" s="10">
        <f t="shared" ca="1" si="0"/>
        <v>65</v>
      </c>
      <c r="B15" s="1">
        <v>88</v>
      </c>
      <c r="C15" s="26">
        <f t="shared" si="1"/>
        <v>17.333333333333329</v>
      </c>
      <c r="D15" s="26">
        <f t="shared" si="2"/>
        <v>300.44444444444429</v>
      </c>
      <c r="F15" s="8" t="s">
        <v>15</v>
      </c>
      <c r="G15" s="5">
        <f>G13-G14</f>
        <v>36</v>
      </c>
      <c r="H15" s="11" t="str">
        <f t="shared" ca="1" si="3"/>
        <v>=G13-G14</v>
      </c>
    </row>
    <row r="16" spans="1:8" ht="16.5" x14ac:dyDescent="0.3">
      <c r="A16" s="10">
        <f t="shared" ca="1" si="0"/>
        <v>89</v>
      </c>
      <c r="B16" s="1">
        <v>59</v>
      </c>
      <c r="C16" s="26">
        <f t="shared" si="1"/>
        <v>-11.666666666666671</v>
      </c>
      <c r="D16" s="26">
        <f t="shared" si="2"/>
        <v>136.11111111111123</v>
      </c>
      <c r="F16" s="8" t="s">
        <v>16</v>
      </c>
      <c r="G16" s="5">
        <f>G15/G12</f>
        <v>0.52941176470588236</v>
      </c>
      <c r="H16" s="11" t="str">
        <f t="shared" ca="1" si="3"/>
        <v>=G15/G12</v>
      </c>
    </row>
    <row r="17" spans="1:8" ht="17.25" thickBot="1" x14ac:dyDescent="0.3">
      <c r="A17" s="10">
        <f t="shared" ca="1" si="0"/>
        <v>96</v>
      </c>
      <c r="B17" s="1">
        <v>68</v>
      </c>
      <c r="C17" s="26">
        <f t="shared" si="1"/>
        <v>-2.6666666666666714</v>
      </c>
      <c r="D17" s="26">
        <f t="shared" si="2"/>
        <v>7.1111111111111365</v>
      </c>
    </row>
    <row r="18" spans="1:8" ht="19.5" thickBot="1" x14ac:dyDescent="0.35">
      <c r="A18" s="10">
        <f t="shared" ca="1" si="0"/>
        <v>66</v>
      </c>
      <c r="B18" s="1">
        <v>70</v>
      </c>
      <c r="C18" s="26">
        <f t="shared" si="1"/>
        <v>-0.6666666666666714</v>
      </c>
      <c r="D18" s="26">
        <f t="shared" si="2"/>
        <v>0.44444444444445075</v>
      </c>
      <c r="F18" s="23" t="s">
        <v>20</v>
      </c>
      <c r="G18" s="24" t="s">
        <v>19</v>
      </c>
      <c r="H18" s="25"/>
    </row>
    <row r="19" spans="1:8" ht="19.5" thickBot="1" x14ac:dyDescent="0.35">
      <c r="A19" s="10">
        <f t="shared" ca="1" si="0"/>
        <v>64</v>
      </c>
      <c r="B19" s="1">
        <v>84</v>
      </c>
      <c r="C19" s="26">
        <f t="shared" si="1"/>
        <v>13.333333333333329</v>
      </c>
      <c r="D19" s="26">
        <f t="shared" si="2"/>
        <v>177.77777777777766</v>
      </c>
      <c r="G19" s="28" t="s">
        <v>29</v>
      </c>
      <c r="H19" s="28"/>
    </row>
    <row r="21" spans="1:8" ht="16.5" x14ac:dyDescent="0.3">
      <c r="A21" s="12" t="s">
        <v>11</v>
      </c>
      <c r="B21" s="13"/>
      <c r="C21" s="13"/>
      <c r="D21" s="13"/>
      <c r="E21" s="13"/>
      <c r="F21" s="13"/>
      <c r="G21" s="13"/>
    </row>
    <row r="22" spans="1:8" ht="16.5" x14ac:dyDescent="0.25">
      <c r="A22" s="14" t="s">
        <v>17</v>
      </c>
      <c r="B22" s="14"/>
      <c r="C22" s="14"/>
      <c r="D22" s="14"/>
      <c r="E22" s="14"/>
      <c r="F22" s="14"/>
      <c r="G22" s="14"/>
    </row>
    <row r="24" spans="1:8" ht="16.5" x14ac:dyDescent="0.3">
      <c r="A24" s="22"/>
      <c r="B24" s="22"/>
      <c r="C24" s="22"/>
      <c r="D24" s="22"/>
      <c r="E24" s="22"/>
      <c r="F24" s="8" t="s">
        <v>22</v>
      </c>
      <c r="G24" s="5">
        <v>0.95</v>
      </c>
      <c r="H24" s="11"/>
    </row>
    <row r="25" spans="1:8" ht="16.5" x14ac:dyDescent="0.3">
      <c r="F25" s="8" t="s">
        <v>23</v>
      </c>
      <c r="G25" s="5">
        <f>1-G24</f>
        <v>5.0000000000000044E-2</v>
      </c>
    </row>
    <row r="26" spans="1:8" ht="16.5" x14ac:dyDescent="0.3">
      <c r="F26" s="8" t="s">
        <v>21</v>
      </c>
      <c r="G26" s="5">
        <f>_xlfn.CONFIDENCE.NORM(G25,G8,G2)</f>
        <v>4.8555135648029548</v>
      </c>
      <c r="H26" s="11" t="str">
        <f t="shared" ref="H26:H29" ca="1" si="4">_xlfn.FORMULATEXT(G26)</f>
        <v>=CONFIDENCE.NORM(G25,G8,G2)</v>
      </c>
    </row>
    <row r="27" spans="1:8" ht="16.5" x14ac:dyDescent="0.3">
      <c r="F27" s="8" t="s">
        <v>25</v>
      </c>
      <c r="G27" s="5">
        <f>$G$4+G26</f>
        <v>75.522180231469633</v>
      </c>
      <c r="H27" s="11" t="str">
        <f t="shared" ca="1" si="4"/>
        <v>=$G$4+G26</v>
      </c>
    </row>
    <row r="28" spans="1:8" ht="16.5" x14ac:dyDescent="0.3">
      <c r="F28" s="8" t="s">
        <v>24</v>
      </c>
      <c r="G28" s="5">
        <f>$G$4-G26</f>
        <v>65.811153101863709</v>
      </c>
      <c r="H28" s="11" t="str">
        <f t="shared" ca="1" si="4"/>
        <v>=$G$4-G26</v>
      </c>
    </row>
    <row r="29" spans="1:8" ht="16.5" x14ac:dyDescent="0.3">
      <c r="F29" s="8" t="s">
        <v>26</v>
      </c>
      <c r="G29" s="5" t="str">
        <f>ROUND(G28,2)&amp;" - "&amp;ROUND(G27,2)</f>
        <v>65.81 - 75.52</v>
      </c>
      <c r="H29" s="11" t="str">
        <f t="shared" ca="1" si="4"/>
        <v>=ROUND(G28,2)&amp;" - "&amp;ROUND(G27,2)</v>
      </c>
    </row>
    <row r="43" spans="9:9" ht="16.5" x14ac:dyDescent="0.25">
      <c r="I43" s="8"/>
    </row>
    <row r="44" spans="9:9" ht="16.5" x14ac:dyDescent="0.25">
      <c r="I44" s="8"/>
    </row>
    <row r="45" spans="9:9" ht="16.5" x14ac:dyDescent="0.25">
      <c r="I45" s="8"/>
    </row>
    <row r="46" spans="9:9" ht="16.5" x14ac:dyDescent="0.25">
      <c r="I46" s="8"/>
    </row>
  </sheetData>
  <hyperlinks>
    <hyperlink ref="G18" r:id="rId1" display="https://youtu.be/yIiBczkEBR0" xr:uid="{AF72F5BD-BFDB-44BF-970C-E30248B32FF3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1.Ave.Var.CV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2020-06-28T20:16:05Z</dcterms:created>
  <dcterms:modified xsi:type="dcterms:W3CDTF">2022-06-17T16:49:34Z</dcterms:modified>
</cp:coreProperties>
</file>