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DescriptiveSTAT\"/>
    </mc:Choice>
  </mc:AlternateContent>
  <xr:revisionPtr revIDLastSave="0" documentId="13_ncr:1_{F2B8B446-97F5-4D30-B38D-655DB0583764}" xr6:coauthVersionLast="47" xr6:coauthVersionMax="47" xr10:uidLastSave="{00000000-0000-0000-0000-000000000000}"/>
  <bookViews>
    <workbookView xWindow="6585" yWindow="1470" windowWidth="15360" windowHeight="11385" activeTab="2" xr2:uid="{00000000-000D-0000-FFFF-FFFF00000000}"/>
  </bookViews>
  <sheets>
    <sheet name="RelAbsMixed" sheetId="21" r:id="rId1"/>
    <sheet name="1.Ave.Var.CV" sheetId="24" r:id="rId2"/>
    <sheet name="1.DataAnal.DescStat" sheetId="22" r:id="rId3"/>
  </sheets>
  <externalReferences>
    <externalReference r:id="rId4"/>
  </externalReferences>
  <definedNames>
    <definedName name="FofX">OFFSET('[1]B(3)'!$B$6,0,0,'[1]B(3)'!$B$1+1,1)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ver" localSheetId="1" hidden="1">17</definedName>
    <definedName name="solver_ver" localSheetId="2" hidden="1">17</definedName>
    <definedName name="solver_ver" localSheetId="0" hidden="1">17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22" l="1"/>
  <c r="C34" i="22"/>
  <c r="C30" i="22"/>
  <c r="C29" i="22"/>
  <c r="C28" i="22"/>
  <c r="C27" i="22"/>
  <c r="C26" i="22"/>
  <c r="C25" i="22"/>
  <c r="C23" i="22"/>
  <c r="D19" i="22"/>
  <c r="D18" i="22"/>
  <c r="D17" i="22"/>
  <c r="D16" i="22"/>
  <c r="D15" i="22"/>
  <c r="D14" i="22"/>
  <c r="D13" i="22"/>
  <c r="D12" i="22"/>
  <c r="D11" i="22"/>
  <c r="D10" i="22"/>
  <c r="D9" i="22"/>
  <c r="D8" i="22"/>
  <c r="D7" i="22"/>
  <c r="D6" i="22"/>
  <c r="D5" i="22"/>
  <c r="D4" i="22"/>
  <c r="D3" i="22"/>
  <c r="D2" i="22"/>
  <c r="A2" i="24"/>
  <c r="G2" i="24"/>
  <c r="A3" i="24"/>
  <c r="G3" i="24"/>
  <c r="A4" i="24"/>
  <c r="C4" i="24"/>
  <c r="D4" i="24"/>
  <c r="G4" i="24"/>
  <c r="C2" i="24" s="1"/>
  <c r="D2" i="24" s="1"/>
  <c r="A5" i="24"/>
  <c r="G5" i="24"/>
  <c r="A6" i="24"/>
  <c r="C6" i="24"/>
  <c r="D6" i="24" s="1"/>
  <c r="A7" i="24"/>
  <c r="C7" i="24"/>
  <c r="D7" i="24"/>
  <c r="A8" i="24"/>
  <c r="C8" i="24"/>
  <c r="D8" i="24" s="1"/>
  <c r="A9" i="24"/>
  <c r="C9" i="24"/>
  <c r="D9" i="24" s="1"/>
  <c r="G9" i="24"/>
  <c r="A10" i="24"/>
  <c r="C10" i="24"/>
  <c r="D10" i="24"/>
  <c r="A11" i="24"/>
  <c r="C11" i="24"/>
  <c r="D11" i="24"/>
  <c r="A12" i="24"/>
  <c r="C12" i="24"/>
  <c r="D12" i="24"/>
  <c r="A13" i="24"/>
  <c r="C13" i="24"/>
  <c r="D13" i="24"/>
  <c r="A14" i="24"/>
  <c r="C14" i="24"/>
  <c r="D14" i="24"/>
  <c r="A15" i="24"/>
  <c r="C15" i="24"/>
  <c r="D15" i="24" s="1"/>
  <c r="A16" i="24"/>
  <c r="C16" i="24"/>
  <c r="D16" i="24"/>
  <c r="A17" i="24"/>
  <c r="C17" i="24"/>
  <c r="D17" i="24"/>
  <c r="A18" i="24"/>
  <c r="C18" i="24"/>
  <c r="D18" i="24"/>
  <c r="A19" i="24"/>
  <c r="C19" i="24"/>
  <c r="D19" i="24"/>
  <c r="A2" i="22"/>
  <c r="A3" i="22"/>
  <c r="E35" i="22"/>
  <c r="H3" i="24"/>
  <c r="H6" i="24"/>
  <c r="E28" i="22"/>
  <c r="H5" i="24"/>
  <c r="H11" i="24"/>
  <c r="H8" i="24"/>
  <c r="E29" i="22"/>
  <c r="E27" i="22"/>
  <c r="E30" i="22"/>
  <c r="H2" i="24"/>
  <c r="H10" i="24"/>
  <c r="E32" i="22"/>
  <c r="H7" i="24"/>
  <c r="E31" i="22"/>
  <c r="H9" i="24"/>
  <c r="E33" i="22"/>
  <c r="E34" i="22"/>
  <c r="E23" i="22"/>
  <c r="H4" i="24"/>
  <c r="D35" i="22" l="1"/>
  <c r="D34" i="22"/>
  <c r="C24" i="22"/>
  <c r="D32" i="22"/>
  <c r="D33" i="22"/>
  <c r="D27" i="22"/>
  <c r="D25" i="22"/>
  <c r="D26" i="22"/>
  <c r="D23" i="22"/>
  <c r="D30" i="22"/>
  <c r="D29" i="22"/>
  <c r="D28" i="22"/>
  <c r="C5" i="24"/>
  <c r="D5" i="24" s="1"/>
  <c r="C3" i="24"/>
  <c r="D3" i="24" s="1"/>
  <c r="G6" i="24" s="1"/>
  <c r="G7" i="24" s="1"/>
  <c r="A4" i="22"/>
  <c r="A5" i="22"/>
  <c r="A6" i="22"/>
  <c r="A7" i="22"/>
  <c r="E24" i="22"/>
  <c r="G27" i="22"/>
  <c r="E26" i="22"/>
  <c r="E25" i="22"/>
  <c r="D31" i="22" l="1"/>
  <c r="D24" i="22"/>
  <c r="G11" i="24"/>
  <c r="G8" i="24"/>
  <c r="G10" i="24" s="1"/>
  <c r="A8" i="22"/>
  <c r="F27" i="22"/>
  <c r="F28" i="22"/>
  <c r="G28" i="22"/>
  <c r="A9" i="22" l="1"/>
  <c r="A10" i="22"/>
  <c r="A11" i="22"/>
  <c r="A12" i="22"/>
  <c r="C32" i="22"/>
  <c r="A13" i="22"/>
  <c r="C33" i="22"/>
  <c r="A14" i="22"/>
  <c r="A15" i="22"/>
  <c r="A16" i="22"/>
  <c r="A17" i="22"/>
  <c r="A18" i="22"/>
  <c r="A19" i="22"/>
  <c r="C31" i="22" l="1"/>
  <c r="N2" i="21"/>
  <c r="O2" i="21"/>
  <c r="P2" i="21"/>
  <c r="Q2" i="21"/>
  <c r="R2" i="21"/>
  <c r="S2" i="21"/>
  <c r="T2" i="21"/>
  <c r="U2" i="21"/>
  <c r="V2" i="21"/>
  <c r="M2" i="21"/>
  <c r="I1" i="21"/>
  <c r="B4" i="21"/>
  <c r="B5" i="21"/>
  <c r="B6" i="21"/>
  <c r="B7" i="21"/>
  <c r="B8" i="21"/>
  <c r="B9" i="21"/>
  <c r="B10" i="21"/>
  <c r="B11" i="21"/>
  <c r="B12" i="21"/>
  <c r="B3" i="21"/>
  <c r="L12" i="21"/>
  <c r="L11" i="21"/>
  <c r="L10" i="21"/>
  <c r="L9" i="21"/>
  <c r="L8" i="21"/>
  <c r="L7" i="21"/>
  <c r="L6" i="21"/>
  <c r="L5" i="21"/>
  <c r="L4" i="21"/>
  <c r="L3" i="21"/>
  <c r="H12" i="21"/>
  <c r="H11" i="21"/>
  <c r="H10" i="21"/>
  <c r="H9" i="21"/>
  <c r="H8" i="21"/>
  <c r="H7" i="21"/>
  <c r="H6" i="21"/>
  <c r="H5" i="21"/>
  <c r="H4" i="21"/>
  <c r="H3" i="21"/>
  <c r="A4" i="21"/>
  <c r="A5" i="21"/>
  <c r="A6" i="21"/>
  <c r="A7" i="21"/>
  <c r="A8" i="21"/>
  <c r="A9" i="21"/>
  <c r="A10" i="21"/>
  <c r="A11" i="21"/>
  <c r="A12" i="21"/>
  <c r="A3" i="21"/>
  <c r="M4" i="21" l="1"/>
  <c r="M12" i="21"/>
  <c r="M8" i="21"/>
  <c r="S9" i="21"/>
  <c r="M3" i="21"/>
  <c r="N11" i="21"/>
  <c r="S11" i="21"/>
  <c r="O7" i="21"/>
  <c r="P6" i="21"/>
  <c r="S5" i="21"/>
  <c r="V11" i="21"/>
  <c r="P10" i="21"/>
  <c r="Q10" i="21"/>
  <c r="R9" i="21"/>
  <c r="O11" i="21"/>
  <c r="V7" i="21"/>
  <c r="T8" i="21"/>
  <c r="N7" i="21"/>
  <c r="Q6" i="21"/>
  <c r="R5" i="21"/>
  <c r="T12" i="21"/>
  <c r="S12" i="21"/>
  <c r="U11" i="21"/>
  <c r="M11" i="21"/>
  <c r="O10" i="21"/>
  <c r="Q9" i="21"/>
  <c r="S8" i="21"/>
  <c r="U7" i="21"/>
  <c r="M7" i="21"/>
  <c r="O6" i="21"/>
  <c r="Q5" i="21"/>
  <c r="S4" i="21"/>
  <c r="R12" i="21"/>
  <c r="T11" i="21"/>
  <c r="V10" i="21"/>
  <c r="N10" i="21"/>
  <c r="P9" i="21"/>
  <c r="R8" i="21"/>
  <c r="T7" i="21"/>
  <c r="V6" i="21"/>
  <c r="N6" i="21"/>
  <c r="P5" i="21"/>
  <c r="R4" i="21"/>
  <c r="T4" i="21"/>
  <c r="U3" i="21"/>
  <c r="Q12" i="21"/>
  <c r="U10" i="21"/>
  <c r="M10" i="21"/>
  <c r="O9" i="21"/>
  <c r="Q8" i="21"/>
  <c r="S7" i="21"/>
  <c r="U6" i="21"/>
  <c r="M6" i="21"/>
  <c r="O5" i="21"/>
  <c r="Q4" i="21"/>
  <c r="T3" i="21"/>
  <c r="P12" i="21"/>
  <c r="R11" i="21"/>
  <c r="T10" i="21"/>
  <c r="V9" i="21"/>
  <c r="N9" i="21"/>
  <c r="P8" i="21"/>
  <c r="R7" i="21"/>
  <c r="T6" i="21"/>
  <c r="V5" i="21"/>
  <c r="N5" i="21"/>
  <c r="P4" i="21"/>
  <c r="S3" i="21"/>
  <c r="O12" i="21"/>
  <c r="Q11" i="21"/>
  <c r="S10" i="21"/>
  <c r="U9" i="21"/>
  <c r="M9" i="21"/>
  <c r="O8" i="21"/>
  <c r="Q7" i="21"/>
  <c r="S6" i="21"/>
  <c r="U5" i="21"/>
  <c r="M5" i="21"/>
  <c r="O4" i="21"/>
  <c r="V12" i="21"/>
  <c r="N12" i="21"/>
  <c r="P11" i="21"/>
  <c r="R10" i="21"/>
  <c r="T9" i="21"/>
  <c r="V8" i="21"/>
  <c r="N8" i="21"/>
  <c r="P7" i="21"/>
  <c r="R6" i="21"/>
  <c r="T5" i="21"/>
  <c r="V4" i="21"/>
  <c r="N4" i="21"/>
  <c r="U12" i="21"/>
  <c r="U8" i="21"/>
  <c r="U4" i="21"/>
  <c r="R3" i="21"/>
  <c r="P3" i="21"/>
  <c r="Q3" i="21"/>
  <c r="O3" i="21"/>
  <c r="V3" i="21"/>
  <c r="N3" i="21"/>
  <c r="I7" i="21"/>
  <c r="I3" i="21"/>
  <c r="I11" i="21"/>
  <c r="I9" i="21"/>
  <c r="I10" i="21"/>
  <c r="I8" i="21"/>
  <c r="I6" i="21"/>
  <c r="I5" i="21"/>
  <c r="I12" i="21"/>
  <c r="I4" i="21"/>
  <c r="C5" i="21"/>
  <c r="C8" i="21"/>
  <c r="C11" i="21"/>
  <c r="C7" i="21"/>
  <c r="C10" i="21"/>
  <c r="C4" i="21"/>
  <c r="C12" i="21"/>
  <c r="C3" i="21"/>
  <c r="C9" i="21"/>
  <c r="C6" i="21"/>
  <c r="W13" i="21" l="1"/>
  <c r="I13" i="21"/>
  <c r="C13" i="21"/>
</calcChain>
</file>

<file path=xl/sharedStrings.xml><?xml version="1.0" encoding="utf-8"?>
<sst xmlns="http://schemas.openxmlformats.org/spreadsheetml/2006/main" count="48" uniqueCount="38">
  <si>
    <t>Range</t>
  </si>
  <si>
    <t>Count</t>
  </si>
  <si>
    <t>Mean</t>
  </si>
  <si>
    <t>StdDev</t>
  </si>
  <si>
    <t>CV</t>
  </si>
  <si>
    <t>Median</t>
  </si>
  <si>
    <t>Quantity Sold</t>
  </si>
  <si>
    <t>Price</t>
  </si>
  <si>
    <t>Compute the Total Revennue in the following three cares</t>
  </si>
  <si>
    <t>Revenue</t>
  </si>
  <si>
    <t>Price=</t>
  </si>
  <si>
    <t>Total Revenue</t>
  </si>
  <si>
    <t>Quantity</t>
  </si>
  <si>
    <t>Sum</t>
  </si>
  <si>
    <t>Maximum</t>
  </si>
  <si>
    <t>Minimum</t>
  </si>
  <si>
    <t>Skewness</t>
  </si>
  <si>
    <t>Kurtosis</t>
  </si>
  <si>
    <t>Sample Variance</t>
  </si>
  <si>
    <t>Standard Deviation</t>
  </si>
  <si>
    <t>Mode</t>
  </si>
  <si>
    <t>Standard Error</t>
  </si>
  <si>
    <t>Column1</t>
  </si>
  <si>
    <t>X</t>
  </si>
  <si>
    <t xml:space="preserve">A Sample is a representative of a population. </t>
  </si>
  <si>
    <t xml:space="preserve">Population. For example all incoming freshmen students to a college. </t>
  </si>
  <si>
    <t xml:space="preserve">Sample. For example  a small random fraction of them that we may ask to fill a short questionnaire. </t>
  </si>
  <si>
    <t>When there are RAND data, you can alsways create more problems by replaing the fixed data by random data</t>
  </si>
  <si>
    <t>If there are more than one Tab in an  Excel File, only loop into the Yellow Tabs.</t>
  </si>
  <si>
    <t>Mean/Variance</t>
  </si>
  <si>
    <r>
      <t>Variance = VAR= SUM(X-Xbar)</t>
    </r>
    <r>
      <rPr>
        <b/>
        <vertAlign val="superscript"/>
        <sz val="12"/>
        <color rgb="FFC00000"/>
        <rFont val="Book Antiqua"/>
        <family val="1"/>
      </rPr>
      <t>2</t>
    </r>
    <r>
      <rPr>
        <b/>
        <sz val="12"/>
        <color rgb="FFC00000"/>
        <rFont val="Book Antiqua"/>
        <family val="1"/>
      </rPr>
      <t>/(n-1)=</t>
    </r>
  </si>
  <si>
    <t>SUM(X-Xbar)2=</t>
  </si>
  <si>
    <t>Average=</t>
  </si>
  <si>
    <t>SUM</t>
  </si>
  <si>
    <t>Count=N=</t>
  </si>
  <si>
    <r>
      <t>(X-Xbar)</t>
    </r>
    <r>
      <rPr>
        <shadow/>
        <vertAlign val="superscript"/>
        <sz val="12"/>
        <rFont val="Book Antiqua"/>
        <family val="1"/>
      </rPr>
      <t>2</t>
    </r>
  </si>
  <si>
    <t>X-Xbar</t>
  </si>
  <si>
    <t>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</si>
</sst>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00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rgb="FFC00000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b/>
      <shadow/>
      <sz val="12"/>
      <color theme="0"/>
      <name val="Book Antiqua"/>
      <family val="1"/>
    </font>
    <font>
      <i/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2"/>
      <color rgb="FF002060"/>
      <name val="Book Antiqua"/>
      <family val="1"/>
    </font>
    <font>
      <b/>
      <sz val="12"/>
      <color rgb="FFC00000"/>
      <name val="Book Antiqua"/>
      <family val="1"/>
    </font>
    <font>
      <b/>
      <shadow/>
      <sz val="12"/>
      <color rgb="FFC00000"/>
      <name val="Book Antiqua"/>
      <family val="1"/>
    </font>
    <font>
      <b/>
      <vertAlign val="superscript"/>
      <sz val="12"/>
      <color rgb="FFC00000"/>
      <name val="Book Antiqua"/>
      <family val="1"/>
    </font>
    <font>
      <shadow/>
      <vertAlign val="superscript"/>
      <sz val="12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 vertical="center" readingOrder="1"/>
    </xf>
    <xf numFmtId="0" fontId="7" fillId="2" borderId="0" xfId="0" applyFont="1" applyFill="1" applyBorder="1" applyAlignment="1">
      <alignment horizontal="center" vertical="center" readingOrder="1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8" fillId="0" borderId="3" xfId="0" applyFont="1" applyFill="1" applyBorder="1" applyAlignment="1">
      <alignment horizontal="centerContinuous"/>
    </xf>
    <xf numFmtId="0" fontId="7" fillId="2" borderId="1" xfId="0" applyFont="1" applyFill="1" applyBorder="1" applyAlignment="1">
      <alignment horizontal="center" vertical="center" readingOrder="1"/>
    </xf>
    <xf numFmtId="0" fontId="5" fillId="0" borderId="0" xfId="0" applyFont="1" applyBorder="1"/>
    <xf numFmtId="0" fontId="9" fillId="0" borderId="0" xfId="0" applyFont="1" applyFill="1" applyBorder="1" applyAlignment="1"/>
    <xf numFmtId="0" fontId="7" fillId="2" borderId="0" xfId="0" applyFont="1" applyFill="1" applyAlignment="1">
      <alignment horizontal="left" vertical="center" readingOrder="1"/>
    </xf>
    <xf numFmtId="0" fontId="10" fillId="3" borderId="0" xfId="0" applyFont="1" applyFill="1"/>
    <xf numFmtId="0" fontId="11" fillId="3" borderId="0" xfId="0" applyFont="1" applyFill="1"/>
    <xf numFmtId="0" fontId="6" fillId="0" borderId="0" xfId="0" applyFont="1" applyAlignment="1">
      <alignment horizontal="center" vertical="center" readingOrder="1"/>
    </xf>
    <xf numFmtId="0" fontId="7" fillId="2" borderId="0" xfId="0" applyFont="1" applyFill="1" applyAlignment="1">
      <alignment horizontal="center" vertical="center" readingOrder="1"/>
    </xf>
    <xf numFmtId="0" fontId="12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right" vertical="center" readingOrder="1"/>
    </xf>
    <xf numFmtId="166" fontId="13" fillId="0" borderId="0" xfId="0" applyNumberFormat="1" applyFont="1" applyAlignment="1">
      <alignment horizontal="left"/>
    </xf>
    <xf numFmtId="0" fontId="13" fillId="0" borderId="0" xfId="0" applyFont="1" applyAlignment="1">
      <alignment horizontal="right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 readingOrder="1"/>
    </xf>
    <xf numFmtId="165" fontId="5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W13"/>
  <sheetViews>
    <sheetView workbookViewId="0">
      <selection activeCell="C1" sqref="C1"/>
    </sheetView>
  </sheetViews>
  <sheetFormatPr defaultRowHeight="16.5" x14ac:dyDescent="0.3"/>
  <cols>
    <col min="1" max="1" width="14.42578125" style="1" bestFit="1" customWidth="1"/>
    <col min="2" max="2" width="10" style="1" bestFit="1" customWidth="1"/>
    <col min="3" max="6" width="9.140625" style="1"/>
    <col min="7" max="7" width="14.42578125" style="1" bestFit="1" customWidth="1"/>
    <col min="8" max="16384" width="9.140625" style="1"/>
  </cols>
  <sheetData>
    <row r="1" spans="1:23" x14ac:dyDescent="0.3">
      <c r="A1" s="1" t="s">
        <v>8</v>
      </c>
      <c r="H1" s="1" t="s">
        <v>10</v>
      </c>
      <c r="I1" s="1">
        <f ca="1">RANDBETWEEN(10,30)</f>
        <v>10</v>
      </c>
      <c r="M1" s="27" t="s">
        <v>7</v>
      </c>
      <c r="N1" s="27"/>
      <c r="O1" s="27"/>
      <c r="P1" s="27"/>
      <c r="Q1" s="27"/>
      <c r="R1" s="27"/>
      <c r="S1" s="27"/>
      <c r="T1" s="27"/>
      <c r="U1" s="27"/>
      <c r="V1" s="27"/>
    </row>
    <row r="2" spans="1:23" x14ac:dyDescent="0.3">
      <c r="A2" s="1" t="s">
        <v>6</v>
      </c>
      <c r="B2" s="1" t="s">
        <v>7</v>
      </c>
      <c r="C2" s="1" t="s">
        <v>9</v>
      </c>
      <c r="H2" s="1" t="s">
        <v>6</v>
      </c>
      <c r="I2" s="1" t="s">
        <v>9</v>
      </c>
      <c r="M2" s="1">
        <f ca="1">RANDBETWEEN(10,30)</f>
        <v>30</v>
      </c>
      <c r="N2" s="1">
        <f t="shared" ref="N2:V2" ca="1" si="0">RANDBETWEEN(10,30)</f>
        <v>16</v>
      </c>
      <c r="O2" s="1">
        <f t="shared" ca="1" si="0"/>
        <v>10</v>
      </c>
      <c r="P2" s="1">
        <f t="shared" ca="1" si="0"/>
        <v>26</v>
      </c>
      <c r="Q2" s="1">
        <f t="shared" ca="1" si="0"/>
        <v>14</v>
      </c>
      <c r="R2" s="1">
        <f t="shared" ca="1" si="0"/>
        <v>21</v>
      </c>
      <c r="S2" s="1">
        <f t="shared" ca="1" si="0"/>
        <v>14</v>
      </c>
      <c r="T2" s="1">
        <f t="shared" ca="1" si="0"/>
        <v>28</v>
      </c>
      <c r="U2" s="1">
        <f t="shared" ca="1" si="0"/>
        <v>26</v>
      </c>
      <c r="V2" s="1">
        <f t="shared" ca="1" si="0"/>
        <v>12</v>
      </c>
    </row>
    <row r="3" spans="1:23" x14ac:dyDescent="0.3">
      <c r="A3" s="1">
        <f ca="1">RANDBETWEEN(1000,2000)</f>
        <v>1879</v>
      </c>
      <c r="B3" s="1">
        <f ca="1">RANDBETWEEN(10,30)</f>
        <v>30</v>
      </c>
      <c r="C3" s="1">
        <f ca="1">A3*B3</f>
        <v>56370</v>
      </c>
      <c r="H3" s="1">
        <f ca="1">RANDBETWEEN(1000,2000)</f>
        <v>1447</v>
      </c>
      <c r="I3" s="1">
        <f t="shared" ref="I3:I12" ca="1" si="1">$I$1*H3</f>
        <v>14470</v>
      </c>
      <c r="K3" s="28" t="s">
        <v>12</v>
      </c>
      <c r="L3" s="1">
        <f ca="1">RANDBETWEEN(1000,2000)</f>
        <v>1724</v>
      </c>
      <c r="M3" s="1">
        <f ca="1">$L3*M$2</f>
        <v>51720</v>
      </c>
      <c r="N3" s="1">
        <f t="shared" ref="N3:V12" ca="1" si="2">$L3*N$2</f>
        <v>27584</v>
      </c>
      <c r="O3" s="1">
        <f t="shared" ca="1" si="2"/>
        <v>17240</v>
      </c>
      <c r="P3" s="1">
        <f t="shared" ca="1" si="2"/>
        <v>44824</v>
      </c>
      <c r="Q3" s="1">
        <f t="shared" ca="1" si="2"/>
        <v>24136</v>
      </c>
      <c r="R3" s="1">
        <f t="shared" ca="1" si="2"/>
        <v>36204</v>
      </c>
      <c r="S3" s="1">
        <f t="shared" ca="1" si="2"/>
        <v>24136</v>
      </c>
      <c r="T3" s="1">
        <f t="shared" ca="1" si="2"/>
        <v>48272</v>
      </c>
      <c r="U3" s="1">
        <f t="shared" ca="1" si="2"/>
        <v>44824</v>
      </c>
      <c r="V3" s="1">
        <f t="shared" ca="1" si="2"/>
        <v>20688</v>
      </c>
    </row>
    <row r="4" spans="1:23" x14ac:dyDescent="0.3">
      <c r="A4" s="1">
        <f t="shared" ref="A4:A12" ca="1" si="3">RANDBETWEEN(1000,2000)</f>
        <v>1185</v>
      </c>
      <c r="B4" s="1">
        <f t="shared" ref="B4:B12" ca="1" si="4">RANDBETWEEN(10,30)</f>
        <v>16</v>
      </c>
      <c r="C4" s="1">
        <f t="shared" ref="C4:C12" ca="1" si="5">A4*B4</f>
        <v>18960</v>
      </c>
      <c r="H4" s="1">
        <f t="shared" ref="H4:H12" ca="1" si="6">RANDBETWEEN(1000,2000)</f>
        <v>1290</v>
      </c>
      <c r="I4" s="1">
        <f t="shared" ca="1" si="1"/>
        <v>12900</v>
      </c>
      <c r="K4" s="28"/>
      <c r="L4" s="1">
        <f t="shared" ref="L4:L12" ca="1" si="7">RANDBETWEEN(1000,2000)</f>
        <v>1948</v>
      </c>
      <c r="M4" s="1">
        <f t="shared" ref="M4:M12" ca="1" si="8">$L4*M$2</f>
        <v>58440</v>
      </c>
      <c r="N4" s="1">
        <f t="shared" ca="1" si="2"/>
        <v>31168</v>
      </c>
      <c r="O4" s="1">
        <f t="shared" ca="1" si="2"/>
        <v>19480</v>
      </c>
      <c r="P4" s="1">
        <f t="shared" ca="1" si="2"/>
        <v>50648</v>
      </c>
      <c r="Q4" s="1">
        <f t="shared" ca="1" si="2"/>
        <v>27272</v>
      </c>
      <c r="R4" s="1">
        <f t="shared" ca="1" si="2"/>
        <v>40908</v>
      </c>
      <c r="S4" s="1">
        <f t="shared" ca="1" si="2"/>
        <v>27272</v>
      </c>
      <c r="T4" s="1">
        <f t="shared" ca="1" si="2"/>
        <v>54544</v>
      </c>
      <c r="U4" s="1">
        <f t="shared" ca="1" si="2"/>
        <v>50648</v>
      </c>
      <c r="V4" s="1">
        <f t="shared" ca="1" si="2"/>
        <v>23376</v>
      </c>
    </row>
    <row r="5" spans="1:23" x14ac:dyDescent="0.3">
      <c r="A5" s="1">
        <f t="shared" ca="1" si="3"/>
        <v>1997</v>
      </c>
      <c r="B5" s="1">
        <f t="shared" ca="1" si="4"/>
        <v>27</v>
      </c>
      <c r="C5" s="1">
        <f t="shared" ca="1" si="5"/>
        <v>53919</v>
      </c>
      <c r="H5" s="1">
        <f t="shared" ca="1" si="6"/>
        <v>1588</v>
      </c>
      <c r="I5" s="1">
        <f t="shared" ca="1" si="1"/>
        <v>15880</v>
      </c>
      <c r="K5" s="28"/>
      <c r="L5" s="1">
        <f t="shared" ca="1" si="7"/>
        <v>1893</v>
      </c>
      <c r="M5" s="1">
        <f t="shared" ca="1" si="8"/>
        <v>56790</v>
      </c>
      <c r="N5" s="1">
        <f t="shared" ca="1" si="2"/>
        <v>30288</v>
      </c>
      <c r="O5" s="1">
        <f t="shared" ca="1" si="2"/>
        <v>18930</v>
      </c>
      <c r="P5" s="1">
        <f t="shared" ca="1" si="2"/>
        <v>49218</v>
      </c>
      <c r="Q5" s="1">
        <f t="shared" ca="1" si="2"/>
        <v>26502</v>
      </c>
      <c r="R5" s="1">
        <f t="shared" ca="1" si="2"/>
        <v>39753</v>
      </c>
      <c r="S5" s="1">
        <f t="shared" ca="1" si="2"/>
        <v>26502</v>
      </c>
      <c r="T5" s="1">
        <f t="shared" ca="1" si="2"/>
        <v>53004</v>
      </c>
      <c r="U5" s="1">
        <f t="shared" ca="1" si="2"/>
        <v>49218</v>
      </c>
      <c r="V5" s="1">
        <f t="shared" ca="1" si="2"/>
        <v>22716</v>
      </c>
    </row>
    <row r="6" spans="1:23" x14ac:dyDescent="0.3">
      <c r="A6" s="1">
        <f t="shared" ca="1" si="3"/>
        <v>1297</v>
      </c>
      <c r="B6" s="1">
        <f t="shared" ca="1" si="4"/>
        <v>29</v>
      </c>
      <c r="C6" s="1">
        <f t="shared" ca="1" si="5"/>
        <v>37613</v>
      </c>
      <c r="H6" s="1">
        <f t="shared" ca="1" si="6"/>
        <v>1669</v>
      </c>
      <c r="I6" s="1">
        <f t="shared" ca="1" si="1"/>
        <v>16690</v>
      </c>
      <c r="K6" s="28"/>
      <c r="L6" s="1">
        <f t="shared" ca="1" si="7"/>
        <v>1106</v>
      </c>
      <c r="M6" s="1">
        <f t="shared" ca="1" si="8"/>
        <v>33180</v>
      </c>
      <c r="N6" s="1">
        <f t="shared" ca="1" si="2"/>
        <v>17696</v>
      </c>
      <c r="O6" s="1">
        <f t="shared" ca="1" si="2"/>
        <v>11060</v>
      </c>
      <c r="P6" s="1">
        <f t="shared" ca="1" si="2"/>
        <v>28756</v>
      </c>
      <c r="Q6" s="1">
        <f t="shared" ca="1" si="2"/>
        <v>15484</v>
      </c>
      <c r="R6" s="1">
        <f t="shared" ca="1" si="2"/>
        <v>23226</v>
      </c>
      <c r="S6" s="1">
        <f t="shared" ca="1" si="2"/>
        <v>15484</v>
      </c>
      <c r="T6" s="1">
        <f t="shared" ca="1" si="2"/>
        <v>30968</v>
      </c>
      <c r="U6" s="1">
        <f t="shared" ca="1" si="2"/>
        <v>28756</v>
      </c>
      <c r="V6" s="1">
        <f t="shared" ca="1" si="2"/>
        <v>13272</v>
      </c>
    </row>
    <row r="7" spans="1:23" x14ac:dyDescent="0.3">
      <c r="A7" s="1">
        <f t="shared" ca="1" si="3"/>
        <v>1525</v>
      </c>
      <c r="B7" s="1">
        <f t="shared" ca="1" si="4"/>
        <v>19</v>
      </c>
      <c r="C7" s="1">
        <f t="shared" ca="1" si="5"/>
        <v>28975</v>
      </c>
      <c r="H7" s="1">
        <f t="shared" ca="1" si="6"/>
        <v>1543</v>
      </c>
      <c r="I7" s="1">
        <f t="shared" ca="1" si="1"/>
        <v>15430</v>
      </c>
      <c r="K7" s="28"/>
      <c r="L7" s="1">
        <f t="shared" ca="1" si="7"/>
        <v>1509</v>
      </c>
      <c r="M7" s="1">
        <f t="shared" ca="1" si="8"/>
        <v>45270</v>
      </c>
      <c r="N7" s="1">
        <f t="shared" ca="1" si="2"/>
        <v>24144</v>
      </c>
      <c r="O7" s="1">
        <f t="shared" ca="1" si="2"/>
        <v>15090</v>
      </c>
      <c r="P7" s="1">
        <f t="shared" ca="1" si="2"/>
        <v>39234</v>
      </c>
      <c r="Q7" s="1">
        <f t="shared" ca="1" si="2"/>
        <v>21126</v>
      </c>
      <c r="R7" s="1">
        <f t="shared" ca="1" si="2"/>
        <v>31689</v>
      </c>
      <c r="S7" s="1">
        <f t="shared" ca="1" si="2"/>
        <v>21126</v>
      </c>
      <c r="T7" s="1">
        <f t="shared" ca="1" si="2"/>
        <v>42252</v>
      </c>
      <c r="U7" s="1">
        <f t="shared" ca="1" si="2"/>
        <v>39234</v>
      </c>
      <c r="V7" s="1">
        <f t="shared" ca="1" si="2"/>
        <v>18108</v>
      </c>
    </row>
    <row r="8" spans="1:23" x14ac:dyDescent="0.3">
      <c r="A8" s="1">
        <f t="shared" ca="1" si="3"/>
        <v>1975</v>
      </c>
      <c r="B8" s="1">
        <f t="shared" ca="1" si="4"/>
        <v>16</v>
      </c>
      <c r="C8" s="1">
        <f t="shared" ca="1" si="5"/>
        <v>31600</v>
      </c>
      <c r="H8" s="1">
        <f t="shared" ca="1" si="6"/>
        <v>1081</v>
      </c>
      <c r="I8" s="1">
        <f t="shared" ca="1" si="1"/>
        <v>10810</v>
      </c>
      <c r="K8" s="28"/>
      <c r="L8" s="1">
        <f t="shared" ca="1" si="7"/>
        <v>1301</v>
      </c>
      <c r="M8" s="1">
        <f t="shared" ca="1" si="8"/>
        <v>39030</v>
      </c>
      <c r="N8" s="1">
        <f t="shared" ca="1" si="2"/>
        <v>20816</v>
      </c>
      <c r="O8" s="1">
        <f t="shared" ca="1" si="2"/>
        <v>13010</v>
      </c>
      <c r="P8" s="1">
        <f t="shared" ca="1" si="2"/>
        <v>33826</v>
      </c>
      <c r="Q8" s="1">
        <f t="shared" ca="1" si="2"/>
        <v>18214</v>
      </c>
      <c r="R8" s="1">
        <f t="shared" ca="1" si="2"/>
        <v>27321</v>
      </c>
      <c r="S8" s="1">
        <f t="shared" ca="1" si="2"/>
        <v>18214</v>
      </c>
      <c r="T8" s="1">
        <f t="shared" ca="1" si="2"/>
        <v>36428</v>
      </c>
      <c r="U8" s="1">
        <f t="shared" ca="1" si="2"/>
        <v>33826</v>
      </c>
      <c r="V8" s="1">
        <f t="shared" ca="1" si="2"/>
        <v>15612</v>
      </c>
    </row>
    <row r="9" spans="1:23" x14ac:dyDescent="0.3">
      <c r="A9" s="1">
        <f t="shared" ca="1" si="3"/>
        <v>1664</v>
      </c>
      <c r="B9" s="1">
        <f t="shared" ca="1" si="4"/>
        <v>28</v>
      </c>
      <c r="C9" s="1">
        <f t="shared" ca="1" si="5"/>
        <v>46592</v>
      </c>
      <c r="H9" s="1">
        <f t="shared" ca="1" si="6"/>
        <v>1152</v>
      </c>
      <c r="I9" s="1">
        <f t="shared" ca="1" si="1"/>
        <v>11520</v>
      </c>
      <c r="K9" s="28"/>
      <c r="L9" s="1">
        <f t="shared" ca="1" si="7"/>
        <v>1346</v>
      </c>
      <c r="M9" s="1">
        <f t="shared" ca="1" si="8"/>
        <v>40380</v>
      </c>
      <c r="N9" s="1">
        <f t="shared" ca="1" si="2"/>
        <v>21536</v>
      </c>
      <c r="O9" s="1">
        <f t="shared" ca="1" si="2"/>
        <v>13460</v>
      </c>
      <c r="P9" s="1">
        <f t="shared" ca="1" si="2"/>
        <v>34996</v>
      </c>
      <c r="Q9" s="1">
        <f t="shared" ca="1" si="2"/>
        <v>18844</v>
      </c>
      <c r="R9" s="1">
        <f t="shared" ca="1" si="2"/>
        <v>28266</v>
      </c>
      <c r="S9" s="1">
        <f t="shared" ca="1" si="2"/>
        <v>18844</v>
      </c>
      <c r="T9" s="1">
        <f t="shared" ca="1" si="2"/>
        <v>37688</v>
      </c>
      <c r="U9" s="1">
        <f t="shared" ca="1" si="2"/>
        <v>34996</v>
      </c>
      <c r="V9" s="1">
        <f t="shared" ca="1" si="2"/>
        <v>16152</v>
      </c>
    </row>
    <row r="10" spans="1:23" x14ac:dyDescent="0.3">
      <c r="A10" s="1">
        <f t="shared" ca="1" si="3"/>
        <v>1897</v>
      </c>
      <c r="B10" s="1">
        <f t="shared" ca="1" si="4"/>
        <v>28</v>
      </c>
      <c r="C10" s="1">
        <f t="shared" ca="1" si="5"/>
        <v>53116</v>
      </c>
      <c r="H10" s="1">
        <f t="shared" ca="1" si="6"/>
        <v>1149</v>
      </c>
      <c r="I10" s="1">
        <f t="shared" ca="1" si="1"/>
        <v>11490</v>
      </c>
      <c r="K10" s="28"/>
      <c r="L10" s="1">
        <f t="shared" ca="1" si="7"/>
        <v>1168</v>
      </c>
      <c r="M10" s="1">
        <f t="shared" ca="1" si="8"/>
        <v>35040</v>
      </c>
      <c r="N10" s="1">
        <f t="shared" ca="1" si="2"/>
        <v>18688</v>
      </c>
      <c r="O10" s="1">
        <f t="shared" ca="1" si="2"/>
        <v>11680</v>
      </c>
      <c r="P10" s="1">
        <f t="shared" ca="1" si="2"/>
        <v>30368</v>
      </c>
      <c r="Q10" s="1">
        <f t="shared" ca="1" si="2"/>
        <v>16352</v>
      </c>
      <c r="R10" s="1">
        <f t="shared" ca="1" si="2"/>
        <v>24528</v>
      </c>
      <c r="S10" s="1">
        <f t="shared" ca="1" si="2"/>
        <v>16352</v>
      </c>
      <c r="T10" s="1">
        <f t="shared" ca="1" si="2"/>
        <v>32704</v>
      </c>
      <c r="U10" s="1">
        <f t="shared" ca="1" si="2"/>
        <v>30368</v>
      </c>
      <c r="V10" s="1">
        <f t="shared" ca="1" si="2"/>
        <v>14016</v>
      </c>
    </row>
    <row r="11" spans="1:23" x14ac:dyDescent="0.3">
      <c r="A11" s="1">
        <f t="shared" ca="1" si="3"/>
        <v>1859</v>
      </c>
      <c r="B11" s="1">
        <f t="shared" ca="1" si="4"/>
        <v>12</v>
      </c>
      <c r="C11" s="1">
        <f t="shared" ca="1" si="5"/>
        <v>22308</v>
      </c>
      <c r="H11" s="1">
        <f t="shared" ca="1" si="6"/>
        <v>1680</v>
      </c>
      <c r="I11" s="1">
        <f t="shared" ca="1" si="1"/>
        <v>16800</v>
      </c>
      <c r="K11" s="28"/>
      <c r="L11" s="1">
        <f t="shared" ca="1" si="7"/>
        <v>1108</v>
      </c>
      <c r="M11" s="1">
        <f t="shared" ca="1" si="8"/>
        <v>33240</v>
      </c>
      <c r="N11" s="1">
        <f t="shared" ca="1" si="2"/>
        <v>17728</v>
      </c>
      <c r="O11" s="1">
        <f t="shared" ca="1" si="2"/>
        <v>11080</v>
      </c>
      <c r="P11" s="1">
        <f t="shared" ca="1" si="2"/>
        <v>28808</v>
      </c>
      <c r="Q11" s="1">
        <f t="shared" ca="1" si="2"/>
        <v>15512</v>
      </c>
      <c r="R11" s="1">
        <f t="shared" ca="1" si="2"/>
        <v>23268</v>
      </c>
      <c r="S11" s="1">
        <f ca="1">$L11*S$2</f>
        <v>15512</v>
      </c>
      <c r="T11" s="1">
        <f t="shared" ca="1" si="2"/>
        <v>31024</v>
      </c>
      <c r="U11" s="1">
        <f t="shared" ca="1" si="2"/>
        <v>28808</v>
      </c>
      <c r="V11" s="1">
        <f t="shared" ca="1" si="2"/>
        <v>13296</v>
      </c>
    </row>
    <row r="12" spans="1:23" x14ac:dyDescent="0.3">
      <c r="A12" s="1">
        <f t="shared" ca="1" si="3"/>
        <v>1679</v>
      </c>
      <c r="B12" s="1">
        <f t="shared" ca="1" si="4"/>
        <v>14</v>
      </c>
      <c r="C12" s="1">
        <f t="shared" ca="1" si="5"/>
        <v>23506</v>
      </c>
      <c r="H12" s="1">
        <f t="shared" ca="1" si="6"/>
        <v>1313</v>
      </c>
      <c r="I12" s="1">
        <f t="shared" ca="1" si="1"/>
        <v>13130</v>
      </c>
      <c r="K12" s="28"/>
      <c r="L12" s="1">
        <f t="shared" ca="1" si="7"/>
        <v>1290</v>
      </c>
      <c r="M12" s="1">
        <f t="shared" ca="1" si="8"/>
        <v>38700</v>
      </c>
      <c r="N12" s="1">
        <f t="shared" ca="1" si="2"/>
        <v>20640</v>
      </c>
      <c r="O12" s="1">
        <f t="shared" ca="1" si="2"/>
        <v>12900</v>
      </c>
      <c r="P12" s="1">
        <f t="shared" ca="1" si="2"/>
        <v>33540</v>
      </c>
      <c r="Q12" s="1">
        <f t="shared" ca="1" si="2"/>
        <v>18060</v>
      </c>
      <c r="R12" s="1">
        <f t="shared" ca="1" si="2"/>
        <v>27090</v>
      </c>
      <c r="S12" s="1">
        <f t="shared" ca="1" si="2"/>
        <v>18060</v>
      </c>
      <c r="T12" s="1">
        <f t="shared" ca="1" si="2"/>
        <v>36120</v>
      </c>
      <c r="U12" s="1">
        <f t="shared" ca="1" si="2"/>
        <v>33540</v>
      </c>
      <c r="V12" s="1">
        <f t="shared" ca="1" si="2"/>
        <v>15480</v>
      </c>
    </row>
    <row r="13" spans="1:23" x14ac:dyDescent="0.3">
      <c r="A13" s="2" t="s">
        <v>11</v>
      </c>
      <c r="B13" s="2"/>
      <c r="C13" s="2">
        <f ca="1">SUM(C3:C12)</f>
        <v>372959</v>
      </c>
      <c r="G13" s="2" t="s">
        <v>11</v>
      </c>
      <c r="H13" s="2"/>
      <c r="I13" s="2">
        <f ca="1">SUM(I3:I12)</f>
        <v>139120</v>
      </c>
      <c r="U13" s="2" t="s">
        <v>11</v>
      </c>
      <c r="W13" s="1">
        <f ca="1">SUM(M3:V12)</f>
        <v>2835421</v>
      </c>
    </row>
  </sheetData>
  <mergeCells count="2">
    <mergeCell ref="M1:V1"/>
    <mergeCell ref="K3:K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E6F1-5E67-4006-8B7C-D17E120B20CE}">
  <sheetPr>
    <tabColor rgb="FFFFFF00"/>
  </sheetPr>
  <dimension ref="A1:H22"/>
  <sheetViews>
    <sheetView topLeftCell="A2" zoomScale="118" zoomScaleNormal="118" workbookViewId="0">
      <selection activeCell="D30" sqref="D29:D30"/>
    </sheetView>
  </sheetViews>
  <sheetFormatPr defaultRowHeight="15.75" x14ac:dyDescent="0.25"/>
  <cols>
    <col min="1" max="1" width="9.140625" style="3"/>
    <col min="2" max="2" width="8.7109375" style="3" customWidth="1"/>
    <col min="3" max="3" width="15.28515625" style="3" bestFit="1" customWidth="1"/>
    <col min="4" max="4" width="14.5703125" style="3" bestFit="1" customWidth="1"/>
    <col min="5" max="5" width="2.28515625" style="3" customWidth="1"/>
    <col min="6" max="6" width="43.7109375" style="3" bestFit="1" customWidth="1"/>
    <col min="7" max="7" width="27.28515625" style="3" bestFit="1" customWidth="1"/>
    <col min="8" max="8" width="23.85546875" style="3" bestFit="1" customWidth="1"/>
    <col min="9" max="16384" width="9.140625" style="3"/>
  </cols>
  <sheetData>
    <row r="1" spans="1:8" ht="16.5" customHeight="1" x14ac:dyDescent="0.25">
      <c r="A1" s="9" t="s">
        <v>37</v>
      </c>
      <c r="B1" s="15" t="s">
        <v>23</v>
      </c>
      <c r="C1" s="25" t="s">
        <v>36</v>
      </c>
      <c r="D1" s="25" t="s">
        <v>35</v>
      </c>
      <c r="E1" s="25"/>
      <c r="F1" s="25"/>
      <c r="G1" s="25"/>
    </row>
    <row r="2" spans="1:8" ht="16.5" x14ac:dyDescent="0.3">
      <c r="A2" s="16">
        <f t="shared" ref="A2:A19" ca="1" si="0">ROUND(CHOOSE(RANDBETWEEN(1,2),_xlfn.NORM.INV(RAND(),85,5),_xlfn.NORM.INV(RAND(),65,5)),0)</f>
        <v>81</v>
      </c>
      <c r="B2" s="15">
        <v>81</v>
      </c>
      <c r="C2" s="15">
        <f t="shared" ref="C2:C19" si="1">B2-$G$4</f>
        <v>10.333333333333329</v>
      </c>
      <c r="D2" s="15">
        <f t="shared" ref="D2:D19" si="2">C2^2</f>
        <v>106.77777777777769</v>
      </c>
      <c r="E2" s="15"/>
      <c r="F2" s="20" t="s">
        <v>34</v>
      </c>
      <c r="G2" s="18">
        <f>COUNT(B2:B19)</f>
        <v>18</v>
      </c>
      <c r="H2" s="17" t="str">
        <f t="shared" ref="H2:H11" ca="1" si="3">_xlfn.FORMULATEXT(G2)</f>
        <v>=COUNT(B2:B19)</v>
      </c>
    </row>
    <row r="3" spans="1:8" ht="16.5" x14ac:dyDescent="0.3">
      <c r="A3" s="16">
        <f t="shared" ca="1" si="0"/>
        <v>59</v>
      </c>
      <c r="B3" s="15">
        <v>85</v>
      </c>
      <c r="C3" s="15">
        <f t="shared" si="1"/>
        <v>14.333333333333329</v>
      </c>
      <c r="D3" s="15">
        <f t="shared" si="2"/>
        <v>205.44444444444431</v>
      </c>
      <c r="E3" s="15"/>
      <c r="F3" s="20" t="s">
        <v>33</v>
      </c>
      <c r="G3" s="18">
        <f>SUM(B2:B19)</f>
        <v>1272</v>
      </c>
      <c r="H3" s="17" t="str">
        <f t="shared" ca="1" si="3"/>
        <v>=SUM(B2:B19)</v>
      </c>
    </row>
    <row r="4" spans="1:8" ht="16.5" x14ac:dyDescent="0.3">
      <c r="A4" s="16">
        <f t="shared" ca="1" si="0"/>
        <v>79</v>
      </c>
      <c r="B4" s="15">
        <v>68</v>
      </c>
      <c r="C4" s="15">
        <f t="shared" si="1"/>
        <v>-2.6666666666666714</v>
      </c>
      <c r="D4" s="15">
        <f t="shared" si="2"/>
        <v>7.1111111111111365</v>
      </c>
      <c r="E4" s="24"/>
      <c r="F4" s="20" t="s">
        <v>32</v>
      </c>
      <c r="G4" s="18">
        <f>G3/G2</f>
        <v>70.666666666666671</v>
      </c>
      <c r="H4" s="17" t="str">
        <f t="shared" ca="1" si="3"/>
        <v>=G3/G2</v>
      </c>
    </row>
    <row r="5" spans="1:8" ht="16.5" x14ac:dyDescent="0.3">
      <c r="A5" s="16">
        <f t="shared" ca="1" si="0"/>
        <v>64</v>
      </c>
      <c r="B5" s="15">
        <v>64</v>
      </c>
      <c r="C5" s="15">
        <f t="shared" si="1"/>
        <v>-6.6666666666666714</v>
      </c>
      <c r="D5" s="15">
        <f t="shared" si="2"/>
        <v>44.444444444444507</v>
      </c>
      <c r="F5" s="20" t="s">
        <v>32</v>
      </c>
      <c r="G5" s="18">
        <f>AVERAGE(B2:B19)</f>
        <v>70.666666666666671</v>
      </c>
      <c r="H5" s="17" t="str">
        <f t="shared" ca="1" si="3"/>
        <v>=AVERAGE(B2:B19)</v>
      </c>
    </row>
    <row r="6" spans="1:8" ht="16.5" x14ac:dyDescent="0.3">
      <c r="A6" s="16">
        <f t="shared" ca="1" si="0"/>
        <v>88</v>
      </c>
      <c r="B6" s="15">
        <v>68</v>
      </c>
      <c r="C6" s="15">
        <f t="shared" si="1"/>
        <v>-2.6666666666666714</v>
      </c>
      <c r="D6" s="15">
        <f t="shared" si="2"/>
        <v>7.1111111111111365</v>
      </c>
      <c r="E6" s="15"/>
      <c r="F6" s="20" t="s">
        <v>31</v>
      </c>
      <c r="G6" s="18">
        <f>SUM(D2:D19)</f>
        <v>1878</v>
      </c>
      <c r="H6" s="17" t="str">
        <f t="shared" ca="1" si="3"/>
        <v>=SUM(D2:D19)</v>
      </c>
    </row>
    <row r="7" spans="1:8" ht="19.5" x14ac:dyDescent="0.3">
      <c r="A7" s="16">
        <f t="shared" ca="1" si="0"/>
        <v>94</v>
      </c>
      <c r="B7" s="15">
        <v>58</v>
      </c>
      <c r="C7" s="15">
        <f t="shared" si="1"/>
        <v>-12.666666666666671</v>
      </c>
      <c r="D7" s="15">
        <f t="shared" si="2"/>
        <v>160.44444444444457</v>
      </c>
      <c r="E7" s="15"/>
      <c r="F7" s="23" t="s">
        <v>30</v>
      </c>
      <c r="G7" s="22">
        <f>G6/(G2-1)</f>
        <v>110.47058823529412</v>
      </c>
      <c r="H7" s="17" t="str">
        <f t="shared" ca="1" si="3"/>
        <v>=G6/(G2-1)</v>
      </c>
    </row>
    <row r="8" spans="1:8" ht="16.5" x14ac:dyDescent="0.3">
      <c r="A8" s="16">
        <f t="shared" ca="1" si="0"/>
        <v>63</v>
      </c>
      <c r="B8" s="15">
        <v>64</v>
      </c>
      <c r="C8" s="15">
        <f t="shared" si="1"/>
        <v>-6.6666666666666714</v>
      </c>
      <c r="D8" s="15">
        <f t="shared" si="2"/>
        <v>44.444444444444507</v>
      </c>
      <c r="E8" s="15"/>
      <c r="F8" s="20" t="s">
        <v>3</v>
      </c>
      <c r="G8" s="22">
        <f>SQRT(G7)</f>
        <v>10.510498952727891</v>
      </c>
      <c r="H8" s="17" t="str">
        <f t="shared" ca="1" si="3"/>
        <v>=SQRT(G7)</v>
      </c>
    </row>
    <row r="9" spans="1:8" ht="16.5" x14ac:dyDescent="0.3">
      <c r="A9" s="16">
        <f t="shared" ca="1" si="0"/>
        <v>71</v>
      </c>
      <c r="B9" s="15">
        <v>75</v>
      </c>
      <c r="C9" s="15">
        <f t="shared" si="1"/>
        <v>4.3333333333333286</v>
      </c>
      <c r="D9" s="15">
        <f t="shared" si="2"/>
        <v>18.777777777777736</v>
      </c>
      <c r="E9" s="21"/>
      <c r="F9" s="20" t="s">
        <v>3</v>
      </c>
      <c r="G9" s="18">
        <f>_xlfn.STDEV.S(B2:B19)</f>
        <v>10.510498952727891</v>
      </c>
      <c r="H9" s="17" t="str">
        <f t="shared" ca="1" si="3"/>
        <v>=STDEV.S(B2:B19)</v>
      </c>
    </row>
    <row r="10" spans="1:8" ht="16.5" x14ac:dyDescent="0.3">
      <c r="A10" s="16">
        <f t="shared" ca="1" si="0"/>
        <v>63</v>
      </c>
      <c r="B10" s="15">
        <v>82</v>
      </c>
      <c r="C10" s="15">
        <f t="shared" si="1"/>
        <v>11.333333333333329</v>
      </c>
      <c r="D10" s="15">
        <f t="shared" si="2"/>
        <v>128.44444444444434</v>
      </c>
      <c r="F10" s="19" t="s">
        <v>4</v>
      </c>
      <c r="G10" s="18">
        <f>G8/G4</f>
        <v>0.1487334757461494</v>
      </c>
      <c r="H10" s="17" t="str">
        <f t="shared" ca="1" si="3"/>
        <v>=G8/G4</v>
      </c>
    </row>
    <row r="11" spans="1:8" ht="16.5" x14ac:dyDescent="0.3">
      <c r="A11" s="16">
        <f t="shared" ca="1" si="0"/>
        <v>91</v>
      </c>
      <c r="B11" s="15">
        <v>61</v>
      </c>
      <c r="C11" s="15">
        <f t="shared" si="1"/>
        <v>-9.6666666666666714</v>
      </c>
      <c r="D11" s="15">
        <f t="shared" si="2"/>
        <v>93.444444444444542</v>
      </c>
      <c r="F11" s="19" t="s">
        <v>29</v>
      </c>
      <c r="G11" s="18">
        <f>G4/G7</f>
        <v>0.63968761093361737</v>
      </c>
      <c r="H11" s="17" t="str">
        <f t="shared" ca="1" si="3"/>
        <v>=G4/G7</v>
      </c>
    </row>
    <row r="12" spans="1:8" ht="16.5" x14ac:dyDescent="0.25">
      <c r="A12" s="16">
        <f t="shared" ca="1" si="0"/>
        <v>80</v>
      </c>
      <c r="B12" s="15">
        <v>79</v>
      </c>
      <c r="C12" s="15">
        <f t="shared" si="1"/>
        <v>8.3333333333333286</v>
      </c>
      <c r="D12" s="15">
        <f t="shared" si="2"/>
        <v>69.444444444444372</v>
      </c>
    </row>
    <row r="13" spans="1:8" ht="16.5" x14ac:dyDescent="0.25">
      <c r="A13" s="16">
        <f t="shared" ca="1" si="0"/>
        <v>77</v>
      </c>
      <c r="B13" s="15">
        <v>66</v>
      </c>
      <c r="C13" s="15">
        <f t="shared" si="1"/>
        <v>-4.6666666666666714</v>
      </c>
      <c r="D13" s="15">
        <f t="shared" si="2"/>
        <v>21.777777777777821</v>
      </c>
    </row>
    <row r="14" spans="1:8" ht="16.5" x14ac:dyDescent="0.25">
      <c r="A14" s="16">
        <f t="shared" ca="1" si="0"/>
        <v>63</v>
      </c>
      <c r="B14" s="15">
        <v>52</v>
      </c>
      <c r="C14" s="15">
        <f t="shared" si="1"/>
        <v>-18.666666666666671</v>
      </c>
      <c r="D14" s="15">
        <f t="shared" si="2"/>
        <v>348.44444444444463</v>
      </c>
    </row>
    <row r="15" spans="1:8" ht="16.5" x14ac:dyDescent="0.25">
      <c r="A15" s="16">
        <f t="shared" ca="1" si="0"/>
        <v>87</v>
      </c>
      <c r="B15" s="15">
        <v>88</v>
      </c>
      <c r="C15" s="15">
        <f t="shared" si="1"/>
        <v>17.333333333333329</v>
      </c>
      <c r="D15" s="15">
        <f t="shared" si="2"/>
        <v>300.44444444444429</v>
      </c>
    </row>
    <row r="16" spans="1:8" ht="16.5" x14ac:dyDescent="0.25">
      <c r="A16" s="16">
        <f t="shared" ca="1" si="0"/>
        <v>91</v>
      </c>
      <c r="B16" s="15">
        <v>59</v>
      </c>
      <c r="C16" s="15">
        <f t="shared" si="1"/>
        <v>-11.666666666666671</v>
      </c>
      <c r="D16" s="15">
        <f t="shared" si="2"/>
        <v>136.11111111111123</v>
      </c>
    </row>
    <row r="17" spans="1:7" ht="16.5" x14ac:dyDescent="0.25">
      <c r="A17" s="16">
        <f t="shared" ca="1" si="0"/>
        <v>80</v>
      </c>
      <c r="B17" s="15">
        <v>68</v>
      </c>
      <c r="C17" s="15">
        <f t="shared" si="1"/>
        <v>-2.6666666666666714</v>
      </c>
      <c r="D17" s="15">
        <f t="shared" si="2"/>
        <v>7.1111111111111365</v>
      </c>
    </row>
    <row r="18" spans="1:7" ht="16.5" x14ac:dyDescent="0.25">
      <c r="A18" s="16">
        <f t="shared" ca="1" si="0"/>
        <v>75</v>
      </c>
      <c r="B18" s="15">
        <v>70</v>
      </c>
      <c r="C18" s="15">
        <f t="shared" si="1"/>
        <v>-0.6666666666666714</v>
      </c>
      <c r="D18" s="15">
        <f t="shared" si="2"/>
        <v>0.44444444444445075</v>
      </c>
    </row>
    <row r="19" spans="1:7" ht="16.5" x14ac:dyDescent="0.25">
      <c r="A19" s="16">
        <f t="shared" ca="1" si="0"/>
        <v>71</v>
      </c>
      <c r="B19" s="15">
        <v>84</v>
      </c>
      <c r="C19" s="15">
        <f t="shared" si="1"/>
        <v>13.333333333333329</v>
      </c>
      <c r="D19" s="15">
        <f t="shared" si="2"/>
        <v>177.77777777777766</v>
      </c>
    </row>
    <row r="21" spans="1:7" ht="16.5" x14ac:dyDescent="0.3">
      <c r="A21" s="14" t="s">
        <v>28</v>
      </c>
      <c r="B21" s="13"/>
      <c r="C21" s="13"/>
      <c r="D21" s="13"/>
      <c r="E21" s="13"/>
      <c r="F21" s="13"/>
      <c r="G21" s="13"/>
    </row>
    <row r="22" spans="1:7" ht="16.5" x14ac:dyDescent="0.25">
      <c r="A22" s="12" t="s">
        <v>27</v>
      </c>
      <c r="B22" s="12"/>
      <c r="C22" s="12"/>
      <c r="D22" s="12"/>
      <c r="E22" s="12"/>
      <c r="F22" s="12"/>
      <c r="G22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5"/>
  <sheetViews>
    <sheetView tabSelected="1" zoomScale="118" zoomScaleNormal="118" workbookViewId="0">
      <selection activeCell="C40" sqref="C40"/>
    </sheetView>
  </sheetViews>
  <sheetFormatPr defaultRowHeight="15.75" x14ac:dyDescent="0.25"/>
  <cols>
    <col min="1" max="1" width="19.7109375" style="3" customWidth="1"/>
    <col min="2" max="2" width="12.140625" style="3" customWidth="1"/>
    <col min="3" max="3" width="14.140625" style="3" customWidth="1"/>
    <col min="4" max="4" width="18.140625" style="3" bestFit="1" customWidth="1"/>
    <col min="5" max="5" width="23.42578125" style="3" bestFit="1" customWidth="1"/>
    <col min="6" max="6" width="14.5703125" style="3" bestFit="1" customWidth="1"/>
    <col min="7" max="7" width="10.85546875" style="3" bestFit="1" customWidth="1"/>
    <col min="8" max="8" width="23.85546875" style="3" bestFit="1" customWidth="1"/>
    <col min="9" max="9" width="9.140625" style="3"/>
    <col min="10" max="10" width="20.85546875" style="3" bestFit="1" customWidth="1"/>
    <col min="11" max="16384" width="9.140625" style="3"/>
  </cols>
  <sheetData>
    <row r="1" spans="1:6" ht="16.5" customHeight="1" x14ac:dyDescent="0.3">
      <c r="A1" s="9" t="s">
        <v>23</v>
      </c>
      <c r="C1" s="4" t="s">
        <v>23</v>
      </c>
      <c r="D1" s="9" t="s">
        <v>23</v>
      </c>
      <c r="F1" s="11" t="s">
        <v>24</v>
      </c>
    </row>
    <row r="2" spans="1:6" ht="16.5" x14ac:dyDescent="0.25">
      <c r="A2" s="5">
        <f t="shared" ref="A2:A19" ca="1" si="0">ROUND(CHOOSE(RANDBETWEEN(1,2),_xlfn.NORM.INV(RAND(),85,5),_xlfn.NORM.INV(RAND(),65,5)),0)</f>
        <v>85</v>
      </c>
      <c r="C2" s="4">
        <v>81</v>
      </c>
      <c r="D2" s="5">
        <f t="shared" ref="D2:D19" ca="1" si="1">ROUND(CHOOSE(RANDBETWEEN(1,2),_xlfn.NORM.INV(RAND(),85,5),_xlfn.NORM.INV(RAND(),65,5)),0)</f>
        <v>90</v>
      </c>
      <c r="F2" s="10" t="s">
        <v>25</v>
      </c>
    </row>
    <row r="3" spans="1:6" ht="16.5" x14ac:dyDescent="0.25">
      <c r="A3" s="5">
        <f t="shared" ca="1" si="0"/>
        <v>55</v>
      </c>
      <c r="C3" s="4">
        <v>85</v>
      </c>
      <c r="D3" s="5">
        <f t="shared" ca="1" si="1"/>
        <v>90</v>
      </c>
      <c r="F3" s="3" t="s">
        <v>26</v>
      </c>
    </row>
    <row r="4" spans="1:6" ht="16.5" x14ac:dyDescent="0.25">
      <c r="A4" s="5">
        <f t="shared" ca="1" si="0"/>
        <v>97</v>
      </c>
      <c r="C4" s="4">
        <v>68</v>
      </c>
      <c r="D4" s="5">
        <f t="shared" ca="1" si="1"/>
        <v>88</v>
      </c>
    </row>
    <row r="5" spans="1:6" ht="16.5" x14ac:dyDescent="0.25">
      <c r="A5" s="5">
        <f t="shared" ca="1" si="0"/>
        <v>61</v>
      </c>
      <c r="C5" s="4">
        <v>64</v>
      </c>
      <c r="D5" s="5">
        <f t="shared" ca="1" si="1"/>
        <v>89</v>
      </c>
    </row>
    <row r="6" spans="1:6" ht="16.5" hidden="1" x14ac:dyDescent="0.25">
      <c r="A6" s="5">
        <f t="shared" ca="1" si="0"/>
        <v>72</v>
      </c>
      <c r="C6" s="4">
        <v>68</v>
      </c>
      <c r="D6" s="5">
        <f t="shared" ca="1" si="1"/>
        <v>77</v>
      </c>
    </row>
    <row r="7" spans="1:6" ht="16.5" hidden="1" x14ac:dyDescent="0.25">
      <c r="A7" s="5">
        <f t="shared" ca="1" si="0"/>
        <v>78</v>
      </c>
      <c r="C7" s="4">
        <v>58</v>
      </c>
      <c r="D7" s="5">
        <f t="shared" ca="1" si="1"/>
        <v>86</v>
      </c>
    </row>
    <row r="8" spans="1:6" ht="16.5" hidden="1" x14ac:dyDescent="0.25">
      <c r="A8" s="5">
        <f t="shared" ca="1" si="0"/>
        <v>68</v>
      </c>
      <c r="C8" s="4">
        <v>64</v>
      </c>
      <c r="D8" s="5">
        <f t="shared" ca="1" si="1"/>
        <v>93</v>
      </c>
    </row>
    <row r="9" spans="1:6" ht="16.5" hidden="1" x14ac:dyDescent="0.25">
      <c r="A9" s="5">
        <f t="shared" ca="1" si="0"/>
        <v>56</v>
      </c>
      <c r="C9" s="4">
        <v>75</v>
      </c>
      <c r="D9" s="5">
        <f t="shared" ca="1" si="1"/>
        <v>89</v>
      </c>
    </row>
    <row r="10" spans="1:6" ht="16.5" hidden="1" x14ac:dyDescent="0.25">
      <c r="A10" s="5">
        <f t="shared" ca="1" si="0"/>
        <v>69</v>
      </c>
      <c r="C10" s="4">
        <v>82</v>
      </c>
      <c r="D10" s="5">
        <f t="shared" ca="1" si="1"/>
        <v>72</v>
      </c>
    </row>
    <row r="11" spans="1:6" ht="16.5" hidden="1" x14ac:dyDescent="0.25">
      <c r="A11" s="5">
        <f t="shared" ca="1" si="0"/>
        <v>65</v>
      </c>
      <c r="C11" s="4">
        <v>61</v>
      </c>
      <c r="D11" s="5">
        <f t="shared" ca="1" si="1"/>
        <v>60</v>
      </c>
    </row>
    <row r="12" spans="1:6" ht="16.5" hidden="1" x14ac:dyDescent="0.25">
      <c r="A12" s="5">
        <f t="shared" ca="1" si="0"/>
        <v>63</v>
      </c>
      <c r="C12" s="4">
        <v>79</v>
      </c>
      <c r="D12" s="5">
        <f t="shared" ca="1" si="1"/>
        <v>69</v>
      </c>
    </row>
    <row r="13" spans="1:6" ht="16.5" hidden="1" x14ac:dyDescent="0.25">
      <c r="A13" s="5">
        <f t="shared" ca="1" si="0"/>
        <v>85</v>
      </c>
      <c r="C13" s="4">
        <v>66</v>
      </c>
      <c r="D13" s="5">
        <f t="shared" ca="1" si="1"/>
        <v>63</v>
      </c>
    </row>
    <row r="14" spans="1:6" ht="16.5" hidden="1" x14ac:dyDescent="0.25">
      <c r="A14" s="5">
        <f t="shared" ca="1" si="0"/>
        <v>83</v>
      </c>
      <c r="C14" s="4">
        <v>52</v>
      </c>
      <c r="D14" s="5">
        <f t="shared" ca="1" si="1"/>
        <v>89</v>
      </c>
    </row>
    <row r="15" spans="1:6" ht="16.5" hidden="1" x14ac:dyDescent="0.25">
      <c r="A15" s="5">
        <f t="shared" ca="1" si="0"/>
        <v>87</v>
      </c>
      <c r="C15" s="4">
        <v>88</v>
      </c>
      <c r="D15" s="5">
        <f t="shared" ca="1" si="1"/>
        <v>79</v>
      </c>
    </row>
    <row r="16" spans="1:6" ht="16.5" hidden="1" x14ac:dyDescent="0.3">
      <c r="A16" s="5">
        <f t="shared" ca="1" si="0"/>
        <v>84</v>
      </c>
      <c r="C16" s="4">
        <v>59</v>
      </c>
      <c r="D16" s="5">
        <f t="shared" ca="1" si="1"/>
        <v>82</v>
      </c>
      <c r="E16" s="1"/>
    </row>
    <row r="17" spans="1:7" ht="16.5" x14ac:dyDescent="0.25">
      <c r="A17" s="5">
        <f t="shared" ca="1" si="0"/>
        <v>82</v>
      </c>
      <c r="C17" s="4">
        <v>68</v>
      </c>
      <c r="D17" s="5">
        <f t="shared" ca="1" si="1"/>
        <v>77</v>
      </c>
    </row>
    <row r="18" spans="1:7" ht="16.5" x14ac:dyDescent="0.25">
      <c r="A18" s="5">
        <f t="shared" ca="1" si="0"/>
        <v>83</v>
      </c>
      <c r="C18" s="4">
        <v>70</v>
      </c>
      <c r="D18" s="5">
        <f t="shared" ca="1" si="1"/>
        <v>66</v>
      </c>
    </row>
    <row r="19" spans="1:7" ht="16.5" x14ac:dyDescent="0.25">
      <c r="A19" s="5">
        <f t="shared" ca="1" si="0"/>
        <v>67</v>
      </c>
      <c r="C19" s="4">
        <v>84</v>
      </c>
      <c r="D19" s="5">
        <f t="shared" ca="1" si="1"/>
        <v>68</v>
      </c>
    </row>
    <row r="20" spans="1:7" ht="16.5" thickBot="1" x14ac:dyDescent="0.3"/>
    <row r="21" spans="1:7" x14ac:dyDescent="0.25">
      <c r="A21" s="8" t="s">
        <v>22</v>
      </c>
      <c r="B21" s="8"/>
    </row>
    <row r="22" spans="1:7" ht="16.5" x14ac:dyDescent="0.3">
      <c r="A22" s="7"/>
      <c r="B22" s="7"/>
    </row>
    <row r="23" spans="1:7" ht="16.5" x14ac:dyDescent="0.3">
      <c r="A23" s="7" t="s">
        <v>2</v>
      </c>
      <c r="B23" s="7">
        <v>70.666666666666671</v>
      </c>
      <c r="C23" s="3">
        <f>AVERAGE(C2:C19)</f>
        <v>70.666666666666671</v>
      </c>
      <c r="D23" s="3">
        <f ca="1">AVERAGE(D2:D19)</f>
        <v>79.277777777777771</v>
      </c>
      <c r="E23" s="3" t="str">
        <f ca="1">_xlfn.FORMULATEXT(C23)</f>
        <v>=AVERAGE(C2:C19)</v>
      </c>
    </row>
    <row r="24" spans="1:7" ht="16.5" x14ac:dyDescent="0.3">
      <c r="A24" s="7" t="s">
        <v>21</v>
      </c>
      <c r="B24" s="7">
        <v>2.4773483610426661</v>
      </c>
      <c r="C24" s="3">
        <f>C27/SQRT(C35)</f>
        <v>2.4773483610426661</v>
      </c>
      <c r="D24" s="3">
        <f ca="1">D27/SQRT(D35)</f>
        <v>2.5176573242448801</v>
      </c>
      <c r="E24" s="3" t="str">
        <f ca="1">_xlfn.FORMULATEXT(C24)</f>
        <v>=C27/SQRT(C35)</v>
      </c>
    </row>
    <row r="25" spans="1:7" ht="16.5" x14ac:dyDescent="0.3">
      <c r="A25" s="7" t="s">
        <v>5</v>
      </c>
      <c r="B25" s="7">
        <v>68</v>
      </c>
      <c r="C25" s="3">
        <f>MEDIAN(C2:C19)</f>
        <v>68</v>
      </c>
      <c r="D25" s="3">
        <f ca="1">MEDIAN(D2:D19)</f>
        <v>80.5</v>
      </c>
      <c r="E25" s="3" t="str">
        <f ca="1">_xlfn.FORMULATEXT(C25)</f>
        <v>=MEDIAN(C2:C19)</v>
      </c>
    </row>
    <row r="26" spans="1:7" ht="16.5" x14ac:dyDescent="0.3">
      <c r="A26" s="7" t="s">
        <v>20</v>
      </c>
      <c r="B26" s="7">
        <v>68</v>
      </c>
      <c r="C26" s="3">
        <f>MODE(C2:C19)</f>
        <v>68</v>
      </c>
      <c r="D26" s="3">
        <f ca="1">MODE(D2:D19)</f>
        <v>89</v>
      </c>
      <c r="E26" s="3" t="str">
        <f ca="1">_xlfn.FORMULATEXT(C26)</f>
        <v>=MODE(C2:C19)</v>
      </c>
    </row>
    <row r="27" spans="1:7" ht="16.5" x14ac:dyDescent="0.3">
      <c r="A27" s="7" t="s">
        <v>19</v>
      </c>
      <c r="B27" s="7">
        <v>10.510498952727891</v>
      </c>
      <c r="C27" s="3">
        <f>_xlfn.STDEV.S(C2:C19)</f>
        <v>10.510498952727891</v>
      </c>
      <c r="D27" s="3">
        <f ca="1">_xlfn.STDEV.S(D2:D19)</f>
        <v>10.681515400065198</v>
      </c>
      <c r="E27" s="3" t="str">
        <f t="shared" ref="E27:E35" ca="1" si="2">_xlfn.FORMULATEXT(C27)</f>
        <v>=STDEV.S(C2:C19)</v>
      </c>
      <c r="F27" s="26">
        <f>SQRT(C28)</f>
        <v>10.510498952727891</v>
      </c>
      <c r="G27" s="3" t="str">
        <f ca="1">_xlfn.FORMULATEXT(C27)</f>
        <v>=STDEV.S(C2:C19)</v>
      </c>
    </row>
    <row r="28" spans="1:7" ht="16.5" x14ac:dyDescent="0.3">
      <c r="A28" s="7" t="s">
        <v>18</v>
      </c>
      <c r="B28" s="7">
        <v>110.47058823529412</v>
      </c>
      <c r="C28" s="3">
        <f>_xlfn.VAR.S(C2:C19)</f>
        <v>110.47058823529412</v>
      </c>
      <c r="D28" s="3">
        <f ca="1">_xlfn.VAR.S(D2:D19)</f>
        <v>114.09477124182997</v>
      </c>
      <c r="E28" s="3" t="str">
        <f t="shared" ca="1" si="2"/>
        <v>=VAR.S(C2:C19)</v>
      </c>
      <c r="F28" s="26">
        <f>C27^2</f>
        <v>110.4705882352941</v>
      </c>
      <c r="G28" s="3" t="str">
        <f ca="1">_xlfn.FORMULATEXT(C28)</f>
        <v>=VAR.S(C2:C19)</v>
      </c>
    </row>
    <row r="29" spans="1:7" ht="16.5" x14ac:dyDescent="0.3">
      <c r="A29" s="7" t="s">
        <v>17</v>
      </c>
      <c r="B29" s="7">
        <v>-1.028886660292768</v>
      </c>
      <c r="C29" s="3">
        <f>KURT(C2:C19)</f>
        <v>-1.028886660292768</v>
      </c>
      <c r="D29" s="3">
        <f ca="1">KURT(D2:D19)</f>
        <v>-1.2546288616174679</v>
      </c>
      <c r="E29" s="3" t="str">
        <f t="shared" ca="1" si="2"/>
        <v>=KURT(C2:C19)</v>
      </c>
    </row>
    <row r="30" spans="1:7" ht="16.5" x14ac:dyDescent="0.3">
      <c r="A30" s="7" t="s">
        <v>16</v>
      </c>
      <c r="B30" s="7">
        <v>0.11186137357780661</v>
      </c>
      <c r="C30" s="3">
        <f>SKEW(C2:C19)</f>
        <v>0.11186137357780661</v>
      </c>
      <c r="D30" s="3">
        <f ca="1">SKEW(D2:D19)</f>
        <v>-0.43189258186292689</v>
      </c>
      <c r="E30" s="3" t="str">
        <f t="shared" ca="1" si="2"/>
        <v>=SKEW(C2:C19)</v>
      </c>
    </row>
    <row r="31" spans="1:7" ht="16.5" x14ac:dyDescent="0.3">
      <c r="A31" s="7" t="s">
        <v>0</v>
      </c>
      <c r="B31" s="7">
        <v>36</v>
      </c>
      <c r="C31" s="3">
        <f>C32-C33</f>
        <v>36</v>
      </c>
      <c r="D31" s="3">
        <f ca="1">D32-D33</f>
        <v>33</v>
      </c>
      <c r="E31" s="3" t="str">
        <f t="shared" ca="1" si="2"/>
        <v>=C32-C33</v>
      </c>
    </row>
    <row r="32" spans="1:7" ht="16.5" x14ac:dyDescent="0.3">
      <c r="A32" s="7" t="s">
        <v>15</v>
      </c>
      <c r="B32" s="7">
        <v>52</v>
      </c>
      <c r="C32" s="3">
        <f>MAX(C2:C19)</f>
        <v>88</v>
      </c>
      <c r="D32" s="3">
        <f ca="1">MAX(D2:D19)</f>
        <v>93</v>
      </c>
      <c r="E32" s="3" t="str">
        <f t="shared" ca="1" si="2"/>
        <v>=MAX(C2:C19)</v>
      </c>
    </row>
    <row r="33" spans="1:5" ht="16.5" x14ac:dyDescent="0.3">
      <c r="A33" s="7" t="s">
        <v>14</v>
      </c>
      <c r="B33" s="7">
        <v>88</v>
      </c>
      <c r="C33" s="3">
        <f>MIN(C2:C19)</f>
        <v>52</v>
      </c>
      <c r="D33" s="3">
        <f ca="1">MIN(D2:D19)</f>
        <v>60</v>
      </c>
      <c r="E33" s="3" t="str">
        <f t="shared" ca="1" si="2"/>
        <v>=MIN(C2:C19)</v>
      </c>
    </row>
    <row r="34" spans="1:5" ht="16.5" x14ac:dyDescent="0.3">
      <c r="A34" s="7" t="s">
        <v>13</v>
      </c>
      <c r="B34" s="7">
        <v>1272</v>
      </c>
      <c r="C34" s="3">
        <f>SUM(C2:C19)</f>
        <v>1272</v>
      </c>
      <c r="D34" s="3">
        <f ca="1">SUM(D2:D19)</f>
        <v>1427</v>
      </c>
      <c r="E34" s="3" t="str">
        <f t="shared" ca="1" si="2"/>
        <v>=SUM(C2:C19)</v>
      </c>
    </row>
    <row r="35" spans="1:5" ht="17.25" thickBot="1" x14ac:dyDescent="0.35">
      <c r="A35" s="6" t="s">
        <v>1</v>
      </c>
      <c r="B35" s="6">
        <v>18</v>
      </c>
      <c r="C35" s="3">
        <f>COUNT(C2:C19)</f>
        <v>18</v>
      </c>
      <c r="D35" s="3">
        <f ca="1">COUNT(D2:D19)</f>
        <v>18</v>
      </c>
      <c r="E35" s="3" t="str">
        <f t="shared" ca="1" si="2"/>
        <v>=COUNT(C2:C19)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RelAbsMixed</vt:lpstr>
      <vt:lpstr>1.Ave.Var.CV</vt:lpstr>
      <vt:lpstr>1.DataAnal.DescStat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2022-06-17T16:36:57Z</dcterms:modified>
</cp:coreProperties>
</file>