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19440" windowHeight="85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0" i="1" l="1"/>
  <c r="D22" i="1" s="1"/>
  <c r="D23" i="1"/>
  <c r="C26" i="1"/>
  <c r="C23" i="1"/>
  <c r="D14" i="1"/>
  <c r="E14" i="1"/>
  <c r="D17" i="1"/>
  <c r="D16" i="1"/>
  <c r="D18" i="1"/>
  <c r="D19" i="1"/>
  <c r="D15" i="1"/>
  <c r="E15" i="1" s="1"/>
  <c r="C22" i="1" l="1"/>
  <c r="C24" i="1"/>
  <c r="F15" i="1"/>
  <c r="E23" i="1" s="1"/>
  <c r="D25" i="1"/>
  <c r="F19" i="1"/>
  <c r="E27" i="1" s="1"/>
  <c r="D26" i="1"/>
  <c r="D24" i="1"/>
  <c r="F17" i="1"/>
  <c r="E25" i="1" s="1"/>
  <c r="D27" i="1"/>
  <c r="F16" i="1"/>
  <c r="E24" i="1" s="1"/>
  <c r="C27" i="1"/>
  <c r="F14" i="1"/>
  <c r="E22" i="1" s="1"/>
  <c r="C25" i="1"/>
  <c r="F18" i="1"/>
  <c r="E26" i="1" s="1"/>
  <c r="E16" i="1"/>
  <c r="E17" i="1"/>
  <c r="E18" i="1"/>
  <c r="E19" i="1"/>
  <c r="C28" i="1" l="1"/>
  <c r="F23" i="1"/>
  <c r="E28" i="1"/>
  <c r="F27" i="1"/>
  <c r="F24" i="1"/>
  <c r="F26" i="1"/>
  <c r="F22" i="1"/>
  <c r="F25" i="1"/>
  <c r="G19" i="1"/>
  <c r="G18" i="1"/>
  <c r="G17" i="1"/>
  <c r="G14" i="1"/>
  <c r="G15" i="1"/>
  <c r="G16" i="1"/>
</calcChain>
</file>

<file path=xl/sharedStrings.xml><?xml version="1.0" encoding="utf-8"?>
<sst xmlns="http://schemas.openxmlformats.org/spreadsheetml/2006/main" count="24" uniqueCount="19">
  <si>
    <t>Change in Radians</t>
  </si>
  <si>
    <t>Total Radians</t>
  </si>
  <si>
    <t>Angle (Degrees)</t>
  </si>
  <si>
    <t>Tension (N)</t>
  </si>
  <si>
    <t>-</t>
  </si>
  <si>
    <t>Arm Length( m)</t>
  </si>
  <si>
    <t>Arm Length(cm)</t>
  </si>
  <si>
    <t>Change in Displacement (Arc Length) (m)</t>
  </si>
  <si>
    <t>Total Displacement (m)</t>
  </si>
  <si>
    <t>Change in Potential Energy (Nm)</t>
  </si>
  <si>
    <t>Total Potential Energy (Nm)</t>
  </si>
  <si>
    <t>Torque (Nm)</t>
  </si>
  <si>
    <t>Spring Constant (Nm)</t>
  </si>
  <si>
    <t>Avg.</t>
  </si>
  <si>
    <t>Lab 5:  All Wound Up</t>
  </si>
  <si>
    <t>Names:</t>
  </si>
  <si>
    <t>Team:</t>
  </si>
  <si>
    <t>Input values only into the red cells</t>
  </si>
  <si>
    <t>For the value at angle = 0, pull the lever until it has just lifted off the mousetrap.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</si>
</sst>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0" fillId="0" borderId="1" xfId="0" applyBorder="1" applyAlignment="1">
      <alignment horizontal="center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0" fillId="0" borderId="8" xfId="0" applyBorder="1"/>
    <xf numFmtId="0" fontId="0" fillId="0" borderId="8" xfId="0" applyBorder="1" applyAlignment="1">
      <alignment wrapText="1"/>
    </xf>
    <xf numFmtId="0" fontId="0" fillId="0" borderId="9" xfId="0" applyBorder="1"/>
    <xf numFmtId="0" fontId="2" fillId="0" borderId="10" xfId="0" applyFont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2" fillId="0" borderId="8" xfId="0" applyFont="1" applyBorder="1" applyAlignment="1">
      <alignment wrapText="1"/>
    </xf>
    <xf numFmtId="0" fontId="2" fillId="0" borderId="8" xfId="0" applyFont="1" applyBorder="1"/>
    <xf numFmtId="0" fontId="2" fillId="0" borderId="14" xfId="0" applyFont="1" applyBorder="1" applyAlignment="1">
      <alignment horizontal="center" wrapText="1"/>
    </xf>
    <xf numFmtId="0" fontId="2" fillId="0" borderId="9" xfId="0" applyFont="1" applyBorder="1" applyAlignment="1">
      <alignment horizontal="right"/>
    </xf>
    <xf numFmtId="0" fontId="2" fillId="0" borderId="16" xfId="0" applyFont="1" applyBorder="1"/>
    <xf numFmtId="164" fontId="0" fillId="0" borderId="12" xfId="0" applyNumberFormat="1" applyBorder="1"/>
    <xf numFmtId="164" fontId="0" fillId="0" borderId="2" xfId="0" applyNumberFormat="1" applyBorder="1"/>
    <xf numFmtId="164" fontId="2" fillId="0" borderId="12" xfId="0" applyNumberFormat="1" applyFont="1" applyBorder="1" applyAlignment="1">
      <alignment horizontal="right"/>
    </xf>
    <xf numFmtId="164" fontId="0" fillId="0" borderId="12" xfId="0" applyNumberFormat="1" applyFill="1" applyBorder="1"/>
    <xf numFmtId="2" fontId="0" fillId="0" borderId="7" xfId="0" applyNumberFormat="1" applyBorder="1" applyAlignment="1">
      <alignment wrapText="1"/>
    </xf>
    <xf numFmtId="2" fontId="0" fillId="0" borderId="7" xfId="0" applyNumberFormat="1" applyBorder="1"/>
    <xf numFmtId="2" fontId="0" fillId="0" borderId="0" xfId="0" applyNumberFormat="1" applyBorder="1"/>
    <xf numFmtId="2" fontId="0" fillId="0" borderId="15" xfId="0" applyNumberFormat="1" applyBorder="1"/>
    <xf numFmtId="2" fontId="0" fillId="0" borderId="13" xfId="0" applyNumberFormat="1" applyBorder="1"/>
    <xf numFmtId="2" fontId="0" fillId="0" borderId="17" xfId="0" applyNumberFormat="1" applyBorder="1"/>
    <xf numFmtId="2" fontId="0" fillId="0" borderId="11" xfId="0" applyNumberFormat="1" applyBorder="1" applyAlignment="1">
      <alignment wrapText="1"/>
    </xf>
    <xf numFmtId="2" fontId="0" fillId="0" borderId="1" xfId="0" applyNumberFormat="1" applyBorder="1" applyAlignment="1">
      <alignment wrapText="1"/>
    </xf>
    <xf numFmtId="2" fontId="0" fillId="0" borderId="11" xfId="0" applyNumberFormat="1" applyBorder="1"/>
    <xf numFmtId="2" fontId="0" fillId="0" borderId="1" xfId="0" applyNumberFormat="1" applyBorder="1"/>
    <xf numFmtId="2" fontId="0" fillId="0" borderId="12" xfId="0" applyNumberFormat="1" applyBorder="1"/>
    <xf numFmtId="2" fontId="0" fillId="0" borderId="12" xfId="0" applyNumberFormat="1" applyBorder="1" applyAlignment="1">
      <alignment wrapText="1"/>
    </xf>
    <xf numFmtId="2" fontId="0" fillId="0" borderId="2" xfId="0" applyNumberFormat="1" applyBorder="1"/>
    <xf numFmtId="0" fontId="4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Alignment="1"/>
    <xf numFmtId="0" fontId="3" fillId="0" borderId="0" xfId="0" applyFont="1"/>
    <xf numFmtId="0" fontId="3" fillId="0" borderId="0" xfId="0" applyFont="1" applyAlignment="1">
      <alignment horizontal="center"/>
    </xf>
    <xf numFmtId="164" fontId="0" fillId="0" borderId="0" xfId="0" applyNumberFormat="1"/>
    <xf numFmtId="0" fontId="1" fillId="0" borderId="11" xfId="0" applyFont="1" applyBorder="1" applyAlignment="1">
      <alignment horizontal="center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Pulling Force Vs. Displacement</c:v>
          </c:tx>
          <c:spPr>
            <a:ln w="28575">
              <a:noFill/>
            </a:ln>
          </c:spPr>
          <c:xVal>
            <c:numRef>
              <c:f>Sheet1!$G$14:$G$19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xVal>
          <c:yVal>
            <c:numRef>
              <c:f>Sheet1!$C$14:$C$19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6338560"/>
        <c:axId val="53805056"/>
      </c:scatterChart>
      <c:valAx>
        <c:axId val="106338560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crossAx val="53805056"/>
        <c:crosses val="autoZero"/>
        <c:crossBetween val="midCat"/>
      </c:valAx>
      <c:valAx>
        <c:axId val="5380505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0633856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Torque Vs. Angle in Radians</c:v>
          </c:tx>
          <c:spPr>
            <a:ln w="28575">
              <a:noFill/>
            </a:ln>
          </c:spPr>
          <c:xVal>
            <c:numRef>
              <c:f>Sheet1!$E$14:$E$19</c:f>
              <c:numCache>
                <c:formatCode>0.00</c:formatCode>
                <c:ptCount val="6"/>
                <c:pt idx="0">
                  <c:v>0.52359877500000007</c:v>
                </c:pt>
                <c:pt idx="1">
                  <c:v>1.0471975500000001</c:v>
                </c:pt>
                <c:pt idx="2">
                  <c:v>1.5707963250000003</c:v>
                </c:pt>
                <c:pt idx="3">
                  <c:v>2.0943951000000003</c:v>
                </c:pt>
                <c:pt idx="4">
                  <c:v>2.6179938750000002</c:v>
                </c:pt>
                <c:pt idx="5">
                  <c:v>3.1415926500000002</c:v>
                </c:pt>
              </c:numCache>
            </c:numRef>
          </c:xVal>
          <c:yVal>
            <c:numRef>
              <c:f>Sheet1!$D$22:$D$27</c:f>
              <c:numCache>
                <c:formatCode>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821440"/>
        <c:axId val="53822976"/>
      </c:scatterChart>
      <c:valAx>
        <c:axId val="53821440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crossAx val="53822976"/>
        <c:crosses val="autoZero"/>
        <c:crossBetween val="midCat"/>
      </c:valAx>
      <c:valAx>
        <c:axId val="5382297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53821440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9525</xdr:colOff>
      <xdr:row>4</xdr:row>
      <xdr:rowOff>133350</xdr:rowOff>
    </xdr:from>
    <xdr:to>
      <xdr:col>15</xdr:col>
      <xdr:colOff>314325</xdr:colOff>
      <xdr:row>18</xdr:row>
      <xdr:rowOff>190500</xdr:rowOff>
    </xdr:to>
    <xdr:graphicFrame macro="">
      <xdr:nvGraphicFramePr>
        <xdr:cNvPr id="6" name="Chart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28575</xdr:colOff>
      <xdr:row>20</xdr:row>
      <xdr:rowOff>19050</xdr:rowOff>
    </xdr:from>
    <xdr:to>
      <xdr:col>15</xdr:col>
      <xdr:colOff>333375</xdr:colOff>
      <xdr:row>32</xdr:row>
      <xdr:rowOff>76200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tabSelected="1" workbookViewId="0">
      <selection activeCell="H26" sqref="H26"/>
    </sheetView>
  </sheetViews>
  <sheetFormatPr defaultRowHeight="15" x14ac:dyDescent="0.25"/>
  <cols>
    <col min="2" max="2" width="14.7109375" customWidth="1"/>
    <col min="3" max="3" width="11.5703125" customWidth="1"/>
    <col min="4" max="4" width="13.28515625" customWidth="1"/>
    <col min="5" max="5" width="12.28515625" customWidth="1"/>
    <col min="6" max="6" width="14.28515625" customWidth="1"/>
    <col min="7" max="7" width="13.42578125" customWidth="1"/>
  </cols>
  <sheetData>
    <row r="1" spans="1:8" ht="23.25" x14ac:dyDescent="0.35">
      <c r="A1" s="45" t="s">
        <v>14</v>
      </c>
      <c r="B1" s="45"/>
      <c r="C1" s="45"/>
      <c r="D1" s="45"/>
      <c r="E1" s="45"/>
      <c r="F1" s="45"/>
      <c r="G1" s="45"/>
    </row>
    <row r="2" spans="1:8" ht="15" customHeight="1" x14ac:dyDescent="0.35">
      <c r="D2" s="35"/>
      <c r="E2" s="35"/>
      <c r="F2" s="35"/>
      <c r="G2" s="35"/>
    </row>
    <row r="3" spans="1:8" s="38" customFormat="1" ht="15" customHeight="1" x14ac:dyDescent="0.25">
      <c r="A3" s="36" t="s">
        <v>15</v>
      </c>
      <c r="B3" s="46"/>
      <c r="C3" s="46"/>
      <c r="D3" s="46"/>
      <c r="E3" s="46"/>
      <c r="F3" s="46"/>
      <c r="G3" s="46"/>
    </row>
    <row r="4" spans="1:8" s="38" customFormat="1" ht="15" customHeight="1" x14ac:dyDescent="0.25">
      <c r="A4" s="37" t="s">
        <v>16</v>
      </c>
      <c r="B4" s="46"/>
      <c r="C4" s="46"/>
      <c r="D4" s="46"/>
      <c r="E4" s="46"/>
      <c r="F4" s="46"/>
      <c r="G4" s="46"/>
    </row>
    <row r="5" spans="1:8" s="38" customFormat="1" ht="15" customHeight="1" x14ac:dyDescent="0.25">
      <c r="A5" s="37"/>
      <c r="B5" s="39"/>
      <c r="C5" s="39"/>
      <c r="D5" s="39"/>
      <c r="E5" s="39"/>
      <c r="F5" s="39"/>
      <c r="G5" s="39"/>
    </row>
    <row r="6" spans="1:8" s="38" customFormat="1" ht="15" customHeight="1" x14ac:dyDescent="0.25">
      <c r="A6" s="47" t="s">
        <v>17</v>
      </c>
      <c r="B6" s="47"/>
      <c r="C6" s="47"/>
      <c r="D6" s="39"/>
      <c r="E6" s="39"/>
      <c r="F6" s="39"/>
      <c r="G6" s="39"/>
    </row>
    <row r="7" spans="1:8" x14ac:dyDescent="0.25">
      <c r="A7" t="s">
        <v>18</v>
      </c>
    </row>
    <row r="9" spans="1:8" x14ac:dyDescent="0.25">
      <c r="B9" s="2" t="s">
        <v>6</v>
      </c>
      <c r="C9" s="44">
        <v>0</v>
      </c>
    </row>
    <row r="10" spans="1:8" x14ac:dyDescent="0.25">
      <c r="B10" s="2" t="s">
        <v>5</v>
      </c>
      <c r="C10" s="40">
        <f>C9*0.01</f>
        <v>0</v>
      </c>
    </row>
    <row r="11" spans="1:8" ht="15.75" thickBot="1" x14ac:dyDescent="0.3"/>
    <row r="12" spans="1:8" ht="60.75" thickBot="1" x14ac:dyDescent="0.3">
      <c r="B12" s="7" t="s">
        <v>2</v>
      </c>
      <c r="C12" s="11" t="s">
        <v>3</v>
      </c>
      <c r="D12" s="11" t="s">
        <v>0</v>
      </c>
      <c r="E12" s="11" t="s">
        <v>1</v>
      </c>
      <c r="F12" s="11" t="s">
        <v>7</v>
      </c>
      <c r="G12" s="5" t="s">
        <v>8</v>
      </c>
      <c r="H12" s="1"/>
    </row>
    <row r="13" spans="1:8" x14ac:dyDescent="0.25">
      <c r="B13" s="8">
        <v>0</v>
      </c>
      <c r="C13" s="41">
        <v>0</v>
      </c>
      <c r="D13" s="12" t="s">
        <v>4</v>
      </c>
      <c r="E13" s="12" t="s">
        <v>4</v>
      </c>
      <c r="F13" s="12" t="s">
        <v>4</v>
      </c>
      <c r="G13" s="3" t="s">
        <v>4</v>
      </c>
      <c r="H13" s="1"/>
    </row>
    <row r="14" spans="1:8" x14ac:dyDescent="0.25">
      <c r="B14" s="9">
        <v>30</v>
      </c>
      <c r="C14" s="42">
        <v>0</v>
      </c>
      <c r="D14" s="28">
        <f t="shared" ref="D14:D19" si="0">(B14-B13)*3.14159265/180</f>
        <v>0.52359877500000007</v>
      </c>
      <c r="E14" s="28">
        <f>D14</f>
        <v>0.52359877500000007</v>
      </c>
      <c r="F14" s="28">
        <f>D14*C10</f>
        <v>0</v>
      </c>
      <c r="G14" s="29">
        <f>F14</f>
        <v>0</v>
      </c>
    </row>
    <row r="15" spans="1:8" x14ac:dyDescent="0.25">
      <c r="B15" s="8">
        <v>60</v>
      </c>
      <c r="C15" s="42">
        <v>0</v>
      </c>
      <c r="D15" s="30">
        <f t="shared" si="0"/>
        <v>0.52359877500000007</v>
      </c>
      <c r="E15" s="30">
        <f>D15+D14</f>
        <v>1.0471975500000001</v>
      </c>
      <c r="F15" s="30">
        <f>D15*C10</f>
        <v>0</v>
      </c>
      <c r="G15" s="31">
        <f>F14+F15</f>
        <v>0</v>
      </c>
    </row>
    <row r="16" spans="1:8" x14ac:dyDescent="0.25">
      <c r="B16" s="8">
        <v>90</v>
      </c>
      <c r="C16" s="42">
        <v>0</v>
      </c>
      <c r="D16" s="30">
        <f t="shared" si="0"/>
        <v>0.52359877500000007</v>
      </c>
      <c r="E16" s="30">
        <f>D14+D15+D16</f>
        <v>1.5707963250000003</v>
      </c>
      <c r="F16" s="28">
        <f>D16*C10</f>
        <v>0</v>
      </c>
      <c r="G16" s="31">
        <f>F14+F15+F16</f>
        <v>0</v>
      </c>
    </row>
    <row r="17" spans="2:7" x14ac:dyDescent="0.25">
      <c r="B17" s="9">
        <v>120</v>
      </c>
      <c r="C17" s="42">
        <v>0</v>
      </c>
      <c r="D17" s="30">
        <f t="shared" si="0"/>
        <v>0.52359877500000007</v>
      </c>
      <c r="E17" s="30">
        <f>D14+D15+D16+D17</f>
        <v>2.0943951000000003</v>
      </c>
      <c r="F17" s="28">
        <f>D17*C10</f>
        <v>0</v>
      </c>
      <c r="G17" s="31">
        <f>F14+F15+F16+F17</f>
        <v>0</v>
      </c>
    </row>
    <row r="18" spans="2:7" x14ac:dyDescent="0.25">
      <c r="B18" s="8">
        <v>150</v>
      </c>
      <c r="C18" s="42">
        <v>0</v>
      </c>
      <c r="D18" s="30">
        <f t="shared" si="0"/>
        <v>0.52359877500000007</v>
      </c>
      <c r="E18" s="30">
        <f>D14+D15+D16+D17+D18</f>
        <v>2.6179938750000002</v>
      </c>
      <c r="F18" s="30">
        <f>D18*C10</f>
        <v>0</v>
      </c>
      <c r="G18" s="31">
        <f>F14+F15+F16+F17+F18</f>
        <v>0</v>
      </c>
    </row>
    <row r="19" spans="2:7" ht="15.75" thickBot="1" x14ac:dyDescent="0.3">
      <c r="B19" s="10">
        <v>180</v>
      </c>
      <c r="C19" s="43">
        <v>0</v>
      </c>
      <c r="D19" s="32">
        <f t="shared" si="0"/>
        <v>0.52359877500000007</v>
      </c>
      <c r="E19" s="32">
        <f>D14+D15+D16+D17+D18+D19</f>
        <v>3.1415926500000002</v>
      </c>
      <c r="F19" s="33">
        <f>D19*C10</f>
        <v>0</v>
      </c>
      <c r="G19" s="34">
        <f>F14+F15+F16+F17+F18+F19</f>
        <v>0</v>
      </c>
    </row>
    <row r="20" spans="2:7" ht="15.75" thickBot="1" x14ac:dyDescent="0.3"/>
    <row r="21" spans="2:7" ht="45.75" thickBot="1" x14ac:dyDescent="0.3">
      <c r="B21" s="7" t="s">
        <v>2</v>
      </c>
      <c r="C21" s="6" t="s">
        <v>12</v>
      </c>
      <c r="D21" s="6" t="s">
        <v>11</v>
      </c>
      <c r="E21" s="4" t="s">
        <v>9</v>
      </c>
      <c r="F21" s="15" t="s">
        <v>10</v>
      </c>
    </row>
    <row r="22" spans="2:7" x14ac:dyDescent="0.25">
      <c r="B22" s="13">
        <v>30</v>
      </c>
      <c r="C22" s="22">
        <f>(C14-C13)*C10/D14</f>
        <v>0</v>
      </c>
      <c r="D22" s="23">
        <f>(C14-C13)*C10</f>
        <v>0</v>
      </c>
      <c r="E22" s="24">
        <f>((C13+C14)/2)*F14</f>
        <v>0</v>
      </c>
      <c r="F22" s="25">
        <f>E22</f>
        <v>0</v>
      </c>
    </row>
    <row r="23" spans="2:7" x14ac:dyDescent="0.25">
      <c r="B23" s="14">
        <v>60</v>
      </c>
      <c r="C23" s="23">
        <f>(C15-C14)*C10/D15</f>
        <v>0</v>
      </c>
      <c r="D23" s="23">
        <f>(C15-C14)*C10</f>
        <v>0</v>
      </c>
      <c r="E23" s="24">
        <f>((C14+C15)/2)*F15</f>
        <v>0</v>
      </c>
      <c r="F23" s="25">
        <f>E22+E23</f>
        <v>0</v>
      </c>
    </row>
    <row r="24" spans="2:7" x14ac:dyDescent="0.25">
      <c r="B24" s="14">
        <v>90</v>
      </c>
      <c r="C24" s="23">
        <f>(C16-C15)*C10/D16</f>
        <v>0</v>
      </c>
      <c r="D24" s="23">
        <f>(C16-C15)*C10</f>
        <v>0</v>
      </c>
      <c r="E24" s="24">
        <f>((C15+C16)/2)*F16</f>
        <v>0</v>
      </c>
      <c r="F24" s="25">
        <f>E22+E23+E24</f>
        <v>0</v>
      </c>
    </row>
    <row r="25" spans="2:7" x14ac:dyDescent="0.25">
      <c r="B25" s="13">
        <v>120</v>
      </c>
      <c r="C25" s="22">
        <f>(C17-C16)*C10/D17</f>
        <v>0</v>
      </c>
      <c r="D25" s="23">
        <f>(C17-C16)*C10</f>
        <v>0</v>
      </c>
      <c r="E25" s="24">
        <f>((C16+C17)/2)*F17</f>
        <v>0</v>
      </c>
      <c r="F25" s="25">
        <f>E22+E23+E24+E25</f>
        <v>0</v>
      </c>
    </row>
    <row r="26" spans="2:7" x14ac:dyDescent="0.25">
      <c r="B26" s="14">
        <v>150</v>
      </c>
      <c r="C26" s="23">
        <f>(C18-C17)*C10/D18</f>
        <v>0</v>
      </c>
      <c r="D26" s="23">
        <f>(C18-C17)*C10</f>
        <v>0</v>
      </c>
      <c r="E26" s="24">
        <f>((C17+C18)/2)*F18</f>
        <v>0</v>
      </c>
      <c r="F26" s="25">
        <f>E22+E23+E24+E25+E26</f>
        <v>0</v>
      </c>
    </row>
    <row r="27" spans="2:7" x14ac:dyDescent="0.25">
      <c r="B27" s="17">
        <v>180</v>
      </c>
      <c r="C27" s="26">
        <f>(C19-C18)*C10/D19</f>
        <v>0</v>
      </c>
      <c r="D27" s="26">
        <f>(C19-C18)*C10</f>
        <v>0</v>
      </c>
      <c r="E27" s="26">
        <f>((C18+C119)/2)*F19</f>
        <v>0</v>
      </c>
      <c r="F27" s="27">
        <f>E22+E23+E24+E25+E26+E27</f>
        <v>0</v>
      </c>
    </row>
    <row r="28" spans="2:7" ht="15.75" thickBot="1" x14ac:dyDescent="0.3">
      <c r="B28" s="16" t="s">
        <v>13</v>
      </c>
      <c r="C28" s="18">
        <f>SUM(C22:C27)/6</f>
        <v>0</v>
      </c>
      <c r="D28" s="20" t="s">
        <v>13</v>
      </c>
      <c r="E28" s="21">
        <f>SUM(E22:E27)/6</f>
        <v>0</v>
      </c>
      <c r="F28" s="19"/>
    </row>
  </sheetData>
  <mergeCells count="4">
    <mergeCell ref="A1:G1"/>
    <mergeCell ref="B3:G3"/>
    <mergeCell ref="B4:G4"/>
    <mergeCell ref="A6:C6"/>
  </mergeCells>
  <pageMargins left="0.7" right="0.7" top="0.75" bottom="0.75" header="0.3" footer="0.3"/>
  <pageSetup orientation="portrait" horizontalDpi="4294967293" verticalDpi="0" r:id="rId1"/>
  <ignoredErrors>
    <ignoredError sqref="F14:F20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Austin Davis</dc:creator>
  <cp:lastModifiedBy>Ho, Nhut T</cp:lastModifiedBy>
  <dcterms:created xsi:type="dcterms:W3CDTF">2012-03-05T02:36:08Z</dcterms:created>
  <dcterms:modified xsi:type="dcterms:W3CDTF">2012-03-05T20:04:08Z</dcterms:modified>
</cp:coreProperties>
</file>