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SOC\SOC Worksheet\NEW\SOC Worksheet Template\"/>
    </mc:Choice>
  </mc:AlternateContent>
  <bookViews>
    <workbookView xWindow="210" yWindow="-150" windowWidth="15450" windowHeight="12390" activeTab="1"/>
  </bookViews>
  <sheets>
    <sheet name="Master" sheetId="5" r:id="rId1"/>
    <sheet name="Dept Summary Tbl" sheetId="7" r:id="rId2"/>
    <sheet name="FTEF Summary" sheetId="8" r:id="rId3"/>
    <sheet name="LOOKUPTBL" sheetId="6" r:id="rId4"/>
    <sheet name="COURSE LOOKUP" sheetId="12" r:id="rId5"/>
  </sheets>
  <externalReferences>
    <externalReference r:id="rId6"/>
  </externalReferences>
  <definedNames>
    <definedName name="coursetbl" localSheetId="4">'COURSE LOOKUP'!$A$2:$B$3172</definedName>
    <definedName name="coursetbl">#REF!</definedName>
    <definedName name="_xlnm.Print_Area" localSheetId="0">Master!$A$1:$AR$272</definedName>
    <definedName name="_xlnm.Print_Titles" localSheetId="0">Master!$1:$6</definedName>
    <definedName name="PROGTBL" localSheetId="4">'COURSE LOOKUP'!$A$1:$C$3172</definedName>
    <definedName name="ProgTbl">#REF!</definedName>
    <definedName name="WTU" localSheetId="4">'[1]Dept. SOC Spreadsheet example'!$K$5:$K$32</definedName>
    <definedName name="WTU">'[1]Dept. SOC Spreadsheet example'!$K$5:$K$32</definedName>
  </definedNames>
  <calcPr calcId="152511"/>
</workbook>
</file>

<file path=xl/calcChain.xml><?xml version="1.0" encoding="utf-8"?>
<calcChain xmlns="http://schemas.openxmlformats.org/spreadsheetml/2006/main">
  <c r="X8" i="5" l="1"/>
  <c r="Y8" i="5"/>
  <c r="Z8" i="5"/>
  <c r="AI8" i="5"/>
  <c r="AL8" i="5"/>
  <c r="X9" i="5"/>
  <c r="Y9" i="5"/>
  <c r="AK9" i="5" s="1"/>
  <c r="Z9" i="5"/>
  <c r="AA9" i="5" s="1"/>
  <c r="AC9" i="5" s="1"/>
  <c r="AB9" i="5"/>
  <c r="AD9" i="5" s="1"/>
  <c r="AI9" i="5"/>
  <c r="AL9" i="5"/>
  <c r="AN9" i="5" s="1"/>
  <c r="X10" i="5"/>
  <c r="Y10" i="5"/>
  <c r="AK10" i="5" s="1"/>
  <c r="Z10" i="5"/>
  <c r="AB10" i="5" s="1"/>
  <c r="AD10" i="5" s="1"/>
  <c r="AH10" i="5" s="1"/>
  <c r="AA10" i="5"/>
  <c r="AC10" i="5" s="1"/>
  <c r="AF10" i="5"/>
  <c r="AI10" i="5"/>
  <c r="AL10" i="5"/>
  <c r="X11" i="5"/>
  <c r="AJ11" i="5" s="1"/>
  <c r="Y11" i="5"/>
  <c r="Z11" i="5"/>
  <c r="AA11" i="5" s="1"/>
  <c r="AC11" i="5" s="1"/>
  <c r="AG11" i="5" s="1"/>
  <c r="AB11" i="5"/>
  <c r="AD11" i="5"/>
  <c r="AI11" i="5"/>
  <c r="AL11" i="5"/>
  <c r="X12" i="5"/>
  <c r="Y12" i="5"/>
  <c r="Z12" i="5"/>
  <c r="AA12" i="5"/>
  <c r="AC12" i="5" s="1"/>
  <c r="AB12" i="5"/>
  <c r="AD12" i="5" s="1"/>
  <c r="AI12" i="5"/>
  <c r="AL12" i="5"/>
  <c r="X13" i="5"/>
  <c r="Y13" i="5"/>
  <c r="Z13" i="5"/>
  <c r="AI13" i="5"/>
  <c r="AL13" i="5"/>
  <c r="X14" i="5"/>
  <c r="AJ14" i="5" s="1"/>
  <c r="Y14" i="5"/>
  <c r="Z14" i="5"/>
  <c r="AA14" i="5" s="1"/>
  <c r="AC14" i="5" s="1"/>
  <c r="AE14" i="5" s="1"/>
  <c r="AB14" i="5"/>
  <c r="AD14" i="5" s="1"/>
  <c r="AI14" i="5"/>
  <c r="AL14" i="5"/>
  <c r="AN14" i="5"/>
  <c r="X15" i="5"/>
  <c r="Y15" i="5"/>
  <c r="Z15" i="5"/>
  <c r="AI15" i="5"/>
  <c r="AL15" i="5"/>
  <c r="X16" i="5"/>
  <c r="Y16" i="5"/>
  <c r="Z16" i="5"/>
  <c r="AA16" i="5" s="1"/>
  <c r="AC16" i="5" s="1"/>
  <c r="AB16" i="5"/>
  <c r="AD16" i="5" s="1"/>
  <c r="AI16" i="5"/>
  <c r="AL16" i="5"/>
  <c r="X17" i="5"/>
  <c r="Y17" i="5"/>
  <c r="Z17" i="5"/>
  <c r="AA17" i="5" s="1"/>
  <c r="AC17" i="5" s="1"/>
  <c r="AB17" i="5"/>
  <c r="AD17" i="5" s="1"/>
  <c r="AI17" i="5"/>
  <c r="AJ17" i="5" s="1"/>
  <c r="AK17" i="5"/>
  <c r="AL17" i="5"/>
  <c r="X18" i="5"/>
  <c r="AM18" i="5" s="1"/>
  <c r="Y18" i="5"/>
  <c r="Z18" i="5"/>
  <c r="AA18" i="5"/>
  <c r="AC18" i="5" s="1"/>
  <c r="AB18" i="5"/>
  <c r="AD18" i="5" s="1"/>
  <c r="AI18" i="5"/>
  <c r="AL18" i="5"/>
  <c r="AN18" i="5" s="1"/>
  <c r="X19" i="5"/>
  <c r="AM19" i="5" s="1"/>
  <c r="Y19" i="5"/>
  <c r="Z19" i="5"/>
  <c r="AA19" i="5"/>
  <c r="AC19" i="5" s="1"/>
  <c r="AG19" i="5" s="1"/>
  <c r="AB19" i="5"/>
  <c r="AD19" i="5" s="1"/>
  <c r="AE19" i="5"/>
  <c r="AI19" i="5"/>
  <c r="AL19" i="5"/>
  <c r="X20" i="5"/>
  <c r="Y20" i="5"/>
  <c r="Z20" i="5"/>
  <c r="AA20" i="5"/>
  <c r="AC20" i="5" s="1"/>
  <c r="AB20" i="5"/>
  <c r="AD20" i="5" s="1"/>
  <c r="AI20" i="5"/>
  <c r="AL20" i="5"/>
  <c r="AM20" i="5" s="1"/>
  <c r="X21" i="5"/>
  <c r="Y21" i="5"/>
  <c r="AN21" i="5" s="1"/>
  <c r="Z21" i="5"/>
  <c r="AI21" i="5"/>
  <c r="AJ21" i="5" s="1"/>
  <c r="AL21" i="5"/>
  <c r="X22" i="5"/>
  <c r="Y22" i="5"/>
  <c r="AN22" i="5" s="1"/>
  <c r="Z22" i="5"/>
  <c r="AA22" i="5"/>
  <c r="AC22" i="5" s="1"/>
  <c r="AB22" i="5"/>
  <c r="AD22" i="5" s="1"/>
  <c r="AI22" i="5"/>
  <c r="AL22" i="5"/>
  <c r="X23" i="5"/>
  <c r="Y23" i="5"/>
  <c r="AN23" i="5" s="1"/>
  <c r="Z23" i="5"/>
  <c r="AA23" i="5"/>
  <c r="AC23" i="5" s="1"/>
  <c r="AB23" i="5"/>
  <c r="AD23" i="5" s="1"/>
  <c r="AI23" i="5"/>
  <c r="AL23" i="5"/>
  <c r="X24" i="5"/>
  <c r="Y24" i="5"/>
  <c r="AK24" i="5" s="1"/>
  <c r="Z24" i="5"/>
  <c r="AI24" i="5"/>
  <c r="AL24" i="5"/>
  <c r="X25" i="5"/>
  <c r="AJ25" i="5" s="1"/>
  <c r="Y25" i="5"/>
  <c r="Z25" i="5"/>
  <c r="AA25" i="5"/>
  <c r="AC25" i="5" s="1"/>
  <c r="AB25" i="5"/>
  <c r="AD25" i="5" s="1"/>
  <c r="AI25" i="5"/>
  <c r="AL25" i="5"/>
  <c r="X26" i="5"/>
  <c r="Y26" i="5"/>
  <c r="Z26" i="5"/>
  <c r="AI26" i="5"/>
  <c r="AJ26" i="5"/>
  <c r="AL26" i="5"/>
  <c r="AM26" i="5"/>
  <c r="X27" i="5"/>
  <c r="AM27" i="5" s="1"/>
  <c r="Y27" i="5"/>
  <c r="Z27" i="5"/>
  <c r="AA27" i="5"/>
  <c r="AC27" i="5" s="1"/>
  <c r="AB27" i="5"/>
  <c r="AD27" i="5" s="1"/>
  <c r="AI27" i="5"/>
  <c r="AK27" i="5" s="1"/>
  <c r="AL27" i="5"/>
  <c r="AN27" i="5" s="1"/>
  <c r="X28" i="5"/>
  <c r="Y28" i="5"/>
  <c r="Z28" i="5"/>
  <c r="AB28" i="5" s="1"/>
  <c r="AD28" i="5" s="1"/>
  <c r="AA28" i="5"/>
  <c r="AC28" i="5" s="1"/>
  <c r="AI28" i="5"/>
  <c r="AL28" i="5"/>
  <c r="X29" i="5"/>
  <c r="Y29" i="5"/>
  <c r="Z29" i="5"/>
  <c r="AI29" i="5"/>
  <c r="AL29" i="5"/>
  <c r="AN29" i="5"/>
  <c r="X30" i="5"/>
  <c r="Y30" i="5"/>
  <c r="Z30" i="5"/>
  <c r="AA30" i="5"/>
  <c r="AC30" i="5" s="1"/>
  <c r="AB30" i="5"/>
  <c r="AD30" i="5" s="1"/>
  <c r="AH30" i="5" s="1"/>
  <c r="AI30" i="5"/>
  <c r="AL30" i="5"/>
  <c r="AN30" i="5" s="1"/>
  <c r="X31" i="5"/>
  <c r="Y31" i="5"/>
  <c r="Z31" i="5"/>
  <c r="AA31" i="5"/>
  <c r="AC31" i="5" s="1"/>
  <c r="AB31" i="5"/>
  <c r="AD31" i="5" s="1"/>
  <c r="AI31" i="5"/>
  <c r="AL31" i="5"/>
  <c r="X32" i="5"/>
  <c r="AM32" i="5" s="1"/>
  <c r="Y32" i="5"/>
  <c r="Z32" i="5"/>
  <c r="AA32" i="5"/>
  <c r="AC32" i="5" s="1"/>
  <c r="AB32" i="5"/>
  <c r="AD32" i="5"/>
  <c r="AI32" i="5"/>
  <c r="AL32" i="5"/>
  <c r="X33" i="5"/>
  <c r="Y33" i="5"/>
  <c r="AN33" i="5" s="1"/>
  <c r="Z33" i="5"/>
  <c r="AI33" i="5"/>
  <c r="AL33" i="5"/>
  <c r="X34" i="5"/>
  <c r="Y34" i="5"/>
  <c r="Z34" i="5"/>
  <c r="AB34" i="5" s="1"/>
  <c r="AD34" i="5" s="1"/>
  <c r="AA34" i="5"/>
  <c r="AC34" i="5"/>
  <c r="AI34" i="5"/>
  <c r="AL34" i="5"/>
  <c r="X35" i="5"/>
  <c r="Y35" i="5"/>
  <c r="Z35" i="5"/>
  <c r="AI35" i="5"/>
  <c r="AL35" i="5"/>
  <c r="X36" i="5"/>
  <c r="Y36" i="5"/>
  <c r="Z36" i="5"/>
  <c r="AB36" i="5" s="1"/>
  <c r="AD36" i="5" s="1"/>
  <c r="AA36" i="5"/>
  <c r="AC36" i="5" s="1"/>
  <c r="AI36" i="5"/>
  <c r="AK36" i="5"/>
  <c r="AL36" i="5"/>
  <c r="X37" i="5"/>
  <c r="Y37" i="5"/>
  <c r="Z37" i="5"/>
  <c r="AA37" i="5" s="1"/>
  <c r="AC37" i="5" s="1"/>
  <c r="AB37" i="5"/>
  <c r="AD37" i="5" s="1"/>
  <c r="AI37" i="5"/>
  <c r="AL37" i="5"/>
  <c r="X38" i="5"/>
  <c r="AJ38" i="5" s="1"/>
  <c r="Y38" i="5"/>
  <c r="Z38" i="5"/>
  <c r="AI38" i="5"/>
  <c r="AL38" i="5"/>
  <c r="X39" i="5"/>
  <c r="AM39" i="5" s="1"/>
  <c r="Y39" i="5"/>
  <c r="Z39" i="5"/>
  <c r="AI39" i="5"/>
  <c r="AL39" i="5"/>
  <c r="X40" i="5"/>
  <c r="Y40" i="5"/>
  <c r="AK40" i="5" s="1"/>
  <c r="Z40" i="5"/>
  <c r="AA40" i="5"/>
  <c r="AC40" i="5" s="1"/>
  <c r="AB40" i="5"/>
  <c r="AD40" i="5"/>
  <c r="AI40" i="5"/>
  <c r="AL40" i="5"/>
  <c r="AM40" i="5" s="1"/>
  <c r="X41" i="5"/>
  <c r="Y41" i="5"/>
  <c r="Z41" i="5"/>
  <c r="AI41" i="5"/>
  <c r="AL41" i="5"/>
  <c r="X42" i="5"/>
  <c r="Y42" i="5"/>
  <c r="Z42" i="5"/>
  <c r="AA42" i="5"/>
  <c r="AC42" i="5" s="1"/>
  <c r="AB42" i="5"/>
  <c r="AD42" i="5" s="1"/>
  <c r="AI42" i="5"/>
  <c r="AK42" i="5" s="1"/>
  <c r="AL42" i="5"/>
  <c r="AN42" i="5" s="1"/>
  <c r="X43" i="5"/>
  <c r="Y43" i="5"/>
  <c r="Z43" i="5"/>
  <c r="AA43" i="5"/>
  <c r="AC43" i="5" s="1"/>
  <c r="AB43" i="5"/>
  <c r="AD43" i="5" s="1"/>
  <c r="AI43" i="5"/>
  <c r="AL43" i="5"/>
  <c r="X44" i="5"/>
  <c r="AM44" i="5" s="1"/>
  <c r="Y44" i="5"/>
  <c r="Z44" i="5"/>
  <c r="AA44" i="5"/>
  <c r="AC44" i="5" s="1"/>
  <c r="AB44" i="5"/>
  <c r="AD44" i="5" s="1"/>
  <c r="AI44" i="5"/>
  <c r="AL44" i="5"/>
  <c r="X45" i="5"/>
  <c r="Y45" i="5"/>
  <c r="Z45" i="5"/>
  <c r="AA45" i="5"/>
  <c r="AC45" i="5" s="1"/>
  <c r="AB45" i="5"/>
  <c r="AD45" i="5" s="1"/>
  <c r="AI45" i="5"/>
  <c r="AL45" i="5"/>
  <c r="X46" i="5"/>
  <c r="AJ46" i="5" s="1"/>
  <c r="Y46" i="5"/>
  <c r="Z46" i="5"/>
  <c r="AI46" i="5"/>
  <c r="AL46" i="5"/>
  <c r="X47" i="5"/>
  <c r="Y47" i="5"/>
  <c r="AK47" i="5" s="1"/>
  <c r="Z47" i="5"/>
  <c r="AA47" i="5" s="1"/>
  <c r="AC47" i="5" s="1"/>
  <c r="AB47" i="5"/>
  <c r="AD47" i="5"/>
  <c r="AI47" i="5"/>
  <c r="AL47" i="5"/>
  <c r="X48" i="5"/>
  <c r="Y48" i="5"/>
  <c r="Z48" i="5"/>
  <c r="AA48" i="5"/>
  <c r="AC48" i="5" s="1"/>
  <c r="AB48" i="5"/>
  <c r="AD48" i="5"/>
  <c r="AI48" i="5"/>
  <c r="AL48" i="5"/>
  <c r="AM48" i="5" s="1"/>
  <c r="X49" i="5"/>
  <c r="AJ49" i="5" s="1"/>
  <c r="Y49" i="5"/>
  <c r="Z49" i="5"/>
  <c r="AI49" i="5"/>
  <c r="AL49" i="5"/>
  <c r="X50" i="5"/>
  <c r="Y50" i="5"/>
  <c r="Z50" i="5"/>
  <c r="AA50" i="5" s="1"/>
  <c r="AC50" i="5" s="1"/>
  <c r="AB50" i="5"/>
  <c r="AD50" i="5" s="1"/>
  <c r="AI50" i="5"/>
  <c r="AL50" i="5"/>
  <c r="AM50" i="5" s="1"/>
  <c r="X51" i="5"/>
  <c r="Y51" i="5"/>
  <c r="Z51" i="5"/>
  <c r="AA51" i="5"/>
  <c r="AC51" i="5" s="1"/>
  <c r="AB51" i="5"/>
  <c r="AD51" i="5" s="1"/>
  <c r="AI51" i="5"/>
  <c r="AL51" i="5"/>
  <c r="X52" i="5"/>
  <c r="Y52" i="5"/>
  <c r="Z52" i="5"/>
  <c r="AI52" i="5"/>
  <c r="AL52" i="5"/>
  <c r="X53" i="5"/>
  <c r="Y53" i="5"/>
  <c r="Z53" i="5"/>
  <c r="AA53" i="5"/>
  <c r="AC53" i="5" s="1"/>
  <c r="AB53" i="5"/>
  <c r="AD53" i="5" s="1"/>
  <c r="AF53" i="5"/>
  <c r="AH53" i="5"/>
  <c r="AI53" i="5"/>
  <c r="AL53" i="5"/>
  <c r="X54" i="5"/>
  <c r="Y54" i="5"/>
  <c r="AN54" i="5" s="1"/>
  <c r="Z54" i="5"/>
  <c r="AA54" i="5"/>
  <c r="AC54" i="5" s="1"/>
  <c r="AB54" i="5"/>
  <c r="AD54" i="5" s="1"/>
  <c r="AI54" i="5"/>
  <c r="AL54" i="5"/>
  <c r="X55" i="5"/>
  <c r="AJ55" i="5" s="1"/>
  <c r="Y55" i="5"/>
  <c r="Z55" i="5"/>
  <c r="AI55" i="5"/>
  <c r="AL55" i="5"/>
  <c r="X56" i="5"/>
  <c r="Y56" i="5"/>
  <c r="Z56" i="5"/>
  <c r="AI56" i="5"/>
  <c r="AL56" i="5"/>
  <c r="X57" i="5"/>
  <c r="AM57" i="5" s="1"/>
  <c r="Y57" i="5"/>
  <c r="Z57" i="5"/>
  <c r="AA57" i="5"/>
  <c r="AC57" i="5" s="1"/>
  <c r="AE57" i="5" s="1"/>
  <c r="AB57" i="5"/>
  <c r="AD57" i="5" s="1"/>
  <c r="AI57" i="5"/>
  <c r="AL57" i="5"/>
  <c r="X58" i="5"/>
  <c r="Y58" i="5"/>
  <c r="Z58" i="5"/>
  <c r="AI58" i="5"/>
  <c r="AL58" i="5"/>
  <c r="X59" i="5"/>
  <c r="Y59" i="5"/>
  <c r="Z59" i="5"/>
  <c r="AI59" i="5"/>
  <c r="AK59" i="5" s="1"/>
  <c r="AL59" i="5"/>
  <c r="AM59" i="5"/>
  <c r="X60" i="5"/>
  <c r="Y60" i="5"/>
  <c r="AK60" i="5" s="1"/>
  <c r="Z60" i="5"/>
  <c r="AA60" i="5" s="1"/>
  <c r="AC60" i="5" s="1"/>
  <c r="AE60" i="5" s="1"/>
  <c r="AB60" i="5"/>
  <c r="AD60" i="5" s="1"/>
  <c r="AG60" i="5"/>
  <c r="AI60" i="5"/>
  <c r="AL60" i="5"/>
  <c r="X61" i="5"/>
  <c r="AJ61" i="5" s="1"/>
  <c r="Y61" i="5"/>
  <c r="Z61" i="5"/>
  <c r="AB61" i="5" s="1"/>
  <c r="AD61" i="5" s="1"/>
  <c r="AF61" i="5" s="1"/>
  <c r="AA61" i="5"/>
  <c r="AC61" i="5" s="1"/>
  <c r="AH61" i="5"/>
  <c r="AI61" i="5"/>
  <c r="AL61" i="5"/>
  <c r="X62" i="5"/>
  <c r="Y62" i="5"/>
  <c r="AN62" i="5" s="1"/>
  <c r="Z62" i="5"/>
  <c r="AA62" i="5"/>
  <c r="AC62" i="5" s="1"/>
  <c r="AB62" i="5"/>
  <c r="AD62" i="5" s="1"/>
  <c r="AI62" i="5"/>
  <c r="AL62" i="5"/>
  <c r="X63" i="5"/>
  <c r="Y63" i="5"/>
  <c r="Z63" i="5"/>
  <c r="AI63" i="5"/>
  <c r="AL63" i="5"/>
  <c r="AN63" i="5" s="1"/>
  <c r="X64" i="5"/>
  <c r="Y64" i="5"/>
  <c r="Z64" i="5"/>
  <c r="AA64" i="5" s="1"/>
  <c r="AC64" i="5" s="1"/>
  <c r="AB64" i="5"/>
  <c r="AD64" i="5" s="1"/>
  <c r="AI64" i="5"/>
  <c r="AL64" i="5"/>
  <c r="AM64" i="5" s="1"/>
  <c r="X65" i="5"/>
  <c r="Y65" i="5"/>
  <c r="Z65" i="5"/>
  <c r="AA65" i="5" s="1"/>
  <c r="AC65" i="5" s="1"/>
  <c r="AB65" i="5"/>
  <c r="AD65" i="5" s="1"/>
  <c r="AI65" i="5"/>
  <c r="AL65" i="5"/>
  <c r="X66" i="5"/>
  <c r="Y66" i="5"/>
  <c r="AN66" i="5" s="1"/>
  <c r="Z66" i="5"/>
  <c r="AA66" i="5"/>
  <c r="AC66" i="5" s="1"/>
  <c r="AB66" i="5"/>
  <c r="AD66" i="5" s="1"/>
  <c r="AI66" i="5"/>
  <c r="AL66" i="5"/>
  <c r="X67" i="5"/>
  <c r="Y67" i="5"/>
  <c r="Z67" i="5"/>
  <c r="AI67" i="5"/>
  <c r="AK67" i="5" s="1"/>
  <c r="AL67" i="5"/>
  <c r="AN67" i="5" s="1"/>
  <c r="X68" i="5"/>
  <c r="Y68" i="5"/>
  <c r="AK68" i="5" s="1"/>
  <c r="Z68" i="5"/>
  <c r="AA68" i="5"/>
  <c r="AC68" i="5" s="1"/>
  <c r="AB68" i="5"/>
  <c r="AD68" i="5" s="1"/>
  <c r="AI68" i="5"/>
  <c r="AL68" i="5"/>
  <c r="X69" i="5"/>
  <c r="Y69" i="5"/>
  <c r="Z69" i="5"/>
  <c r="AA69" i="5"/>
  <c r="AC69" i="5" s="1"/>
  <c r="AE69" i="5" s="1"/>
  <c r="AB69" i="5"/>
  <c r="AD69" i="5" s="1"/>
  <c r="AI69" i="5"/>
  <c r="AJ69" i="5" s="1"/>
  <c r="AL69" i="5"/>
  <c r="X70" i="5"/>
  <c r="Y70" i="5"/>
  <c r="Z70" i="5"/>
  <c r="AI70" i="5"/>
  <c r="AJ70" i="5" s="1"/>
  <c r="AL70" i="5"/>
  <c r="AM70" i="5" s="1"/>
  <c r="X71" i="5"/>
  <c r="Y71" i="5"/>
  <c r="Z71" i="5"/>
  <c r="AA71" i="5" s="1"/>
  <c r="AC71" i="5" s="1"/>
  <c r="AB71" i="5"/>
  <c r="AD71" i="5" s="1"/>
  <c r="AI71" i="5"/>
  <c r="AL71" i="5"/>
  <c r="X72" i="5"/>
  <c r="Y72" i="5"/>
  <c r="Z72" i="5"/>
  <c r="AI72" i="5"/>
  <c r="AL72" i="5"/>
  <c r="X73" i="5"/>
  <c r="AM73" i="5" s="1"/>
  <c r="Y73" i="5"/>
  <c r="Z73" i="5"/>
  <c r="AB73" i="5" s="1"/>
  <c r="AD73" i="5" s="1"/>
  <c r="AA73" i="5"/>
  <c r="AC73" i="5" s="1"/>
  <c r="AI73" i="5"/>
  <c r="AL73" i="5"/>
  <c r="X74" i="5"/>
  <c r="Y74" i="5"/>
  <c r="Z74" i="5"/>
  <c r="AA74" i="5" s="1"/>
  <c r="AC74" i="5" s="1"/>
  <c r="AB74" i="5"/>
  <c r="AD74" i="5" s="1"/>
  <c r="AI74" i="5"/>
  <c r="AL74" i="5"/>
  <c r="X75" i="5"/>
  <c r="Y75" i="5"/>
  <c r="Z75" i="5"/>
  <c r="AI75" i="5"/>
  <c r="AJ75" i="5" s="1"/>
  <c r="AL75" i="5"/>
  <c r="X76" i="5"/>
  <c r="Y76" i="5"/>
  <c r="Z76" i="5"/>
  <c r="AI76" i="5"/>
  <c r="AL76" i="5"/>
  <c r="X77" i="5"/>
  <c r="Y77" i="5"/>
  <c r="Z77" i="5"/>
  <c r="AA77" i="5"/>
  <c r="AC77" i="5" s="1"/>
  <c r="AB77" i="5"/>
  <c r="AD77" i="5" s="1"/>
  <c r="AI77" i="5"/>
  <c r="AJ77" i="5"/>
  <c r="AL77" i="5"/>
  <c r="X78" i="5"/>
  <c r="Y78" i="5"/>
  <c r="Z78" i="5"/>
  <c r="AA78" i="5" s="1"/>
  <c r="AC78" i="5" s="1"/>
  <c r="AB78" i="5"/>
  <c r="AD78" i="5" s="1"/>
  <c r="AI78" i="5"/>
  <c r="AL78" i="5"/>
  <c r="X79" i="5"/>
  <c r="Y79" i="5"/>
  <c r="Z79" i="5"/>
  <c r="AB79" i="5" s="1"/>
  <c r="AD79" i="5" s="1"/>
  <c r="AH79" i="5" s="1"/>
  <c r="AA79" i="5"/>
  <c r="AC79" i="5" s="1"/>
  <c r="AI79" i="5"/>
  <c r="AJ79" i="5" s="1"/>
  <c r="AL79" i="5"/>
  <c r="X80" i="5"/>
  <c r="Y80" i="5"/>
  <c r="Z80" i="5"/>
  <c r="AA80" i="5"/>
  <c r="AC80" i="5" s="1"/>
  <c r="AG80" i="5" s="1"/>
  <c r="AB80" i="5"/>
  <c r="AD80" i="5" s="1"/>
  <c r="AI80" i="5"/>
  <c r="AL80" i="5"/>
  <c r="AN80" i="5"/>
  <c r="X81" i="5"/>
  <c r="Y81" i="5"/>
  <c r="Z81" i="5"/>
  <c r="AA81" i="5" s="1"/>
  <c r="AC81" i="5" s="1"/>
  <c r="AB81" i="5"/>
  <c r="AD81" i="5" s="1"/>
  <c r="AF81" i="5" s="1"/>
  <c r="AI81" i="5"/>
  <c r="AL81" i="5"/>
  <c r="X82" i="5"/>
  <c r="Y82" i="5"/>
  <c r="Z82" i="5"/>
  <c r="AI82" i="5"/>
  <c r="AL82" i="5"/>
  <c r="X83" i="5"/>
  <c r="Y83" i="5"/>
  <c r="Z83" i="5"/>
  <c r="AA83" i="5" s="1"/>
  <c r="AC83" i="5" s="1"/>
  <c r="AG83" i="5" s="1"/>
  <c r="AB83" i="5"/>
  <c r="AD83" i="5" s="1"/>
  <c r="AE83" i="5"/>
  <c r="AI83" i="5"/>
  <c r="AL83" i="5"/>
  <c r="X84" i="5"/>
  <c r="Y84" i="5"/>
  <c r="Z84" i="5"/>
  <c r="AB84" i="5" s="1"/>
  <c r="AA84" i="5"/>
  <c r="AC84" i="5" s="1"/>
  <c r="AD84" i="5"/>
  <c r="AI84" i="5"/>
  <c r="AL84" i="5"/>
  <c r="AM84" i="5"/>
  <c r="X85" i="5"/>
  <c r="Y85" i="5"/>
  <c r="Z85" i="5"/>
  <c r="AB85" i="5" s="1"/>
  <c r="AD85" i="5" s="1"/>
  <c r="AA85" i="5"/>
  <c r="AC85" i="5" s="1"/>
  <c r="AI85" i="5"/>
  <c r="AL85" i="5"/>
  <c r="X86" i="5"/>
  <c r="Y86" i="5"/>
  <c r="AN86" i="5" s="1"/>
  <c r="Z86" i="5"/>
  <c r="AB86" i="5" s="1"/>
  <c r="AD86" i="5" s="1"/>
  <c r="AH86" i="5" s="1"/>
  <c r="AA86" i="5"/>
  <c r="AC86" i="5" s="1"/>
  <c r="AI86" i="5"/>
  <c r="AL86" i="5"/>
  <c r="X87" i="5"/>
  <c r="AM87" i="5" s="1"/>
  <c r="Y87" i="5"/>
  <c r="Z87" i="5"/>
  <c r="AB87" i="5" s="1"/>
  <c r="AD87" i="5" s="1"/>
  <c r="AI87" i="5"/>
  <c r="AJ87" i="5"/>
  <c r="AL87" i="5"/>
  <c r="X88" i="5"/>
  <c r="Y88" i="5"/>
  <c r="Z88" i="5"/>
  <c r="AB88" i="5" s="1"/>
  <c r="AD88" i="5" s="1"/>
  <c r="AA88" i="5"/>
  <c r="AC88" i="5" s="1"/>
  <c r="AI88" i="5"/>
  <c r="AL88" i="5"/>
  <c r="X89" i="5"/>
  <c r="Y89" i="5"/>
  <c r="Z89" i="5"/>
  <c r="AI89" i="5"/>
  <c r="AL89" i="5"/>
  <c r="X90" i="5"/>
  <c r="Y90" i="5"/>
  <c r="AN90" i="5" s="1"/>
  <c r="Z90" i="5"/>
  <c r="AI90" i="5"/>
  <c r="AL90" i="5"/>
  <c r="X91" i="5"/>
  <c r="Y91" i="5"/>
  <c r="AK91" i="5" s="1"/>
  <c r="Z91" i="5"/>
  <c r="AA91" i="5" s="1"/>
  <c r="AC91" i="5" s="1"/>
  <c r="AB91" i="5"/>
  <c r="AD91" i="5" s="1"/>
  <c r="AH91" i="5" s="1"/>
  <c r="AI91" i="5"/>
  <c r="AL91" i="5"/>
  <c r="X92" i="5"/>
  <c r="Y92" i="5"/>
  <c r="Z92" i="5"/>
  <c r="AB92" i="5" s="1"/>
  <c r="AD92" i="5" s="1"/>
  <c r="AH92" i="5" s="1"/>
  <c r="AA92" i="5"/>
  <c r="AC92" i="5" s="1"/>
  <c r="AG92" i="5" s="1"/>
  <c r="AI92" i="5"/>
  <c r="AK92" i="5"/>
  <c r="AL92" i="5"/>
  <c r="X93" i="5"/>
  <c r="Y93" i="5"/>
  <c r="Z93" i="5"/>
  <c r="AB93" i="5" s="1"/>
  <c r="AD93" i="5" s="1"/>
  <c r="AA93" i="5"/>
  <c r="AC93" i="5" s="1"/>
  <c r="AI93" i="5"/>
  <c r="AJ93" i="5" s="1"/>
  <c r="AL93" i="5"/>
  <c r="X94" i="5"/>
  <c r="AJ94" i="5" s="1"/>
  <c r="Y94" i="5"/>
  <c r="Z94" i="5"/>
  <c r="AA94" i="5"/>
  <c r="AC94" i="5" s="1"/>
  <c r="AB94" i="5"/>
  <c r="AD94" i="5" s="1"/>
  <c r="AF94" i="5" s="1"/>
  <c r="AI94" i="5"/>
  <c r="AL94" i="5"/>
  <c r="X95" i="5"/>
  <c r="Y95" i="5"/>
  <c r="AN95" i="5" s="1"/>
  <c r="Z95" i="5"/>
  <c r="AA95" i="5"/>
  <c r="AC95" i="5" s="1"/>
  <c r="AG95" i="5" s="1"/>
  <c r="AB95" i="5"/>
  <c r="AD95" i="5"/>
  <c r="AI95" i="5"/>
  <c r="AL95" i="5"/>
  <c r="AM95" i="5" s="1"/>
  <c r="X96" i="5"/>
  <c r="Y96" i="5"/>
  <c r="Z96" i="5"/>
  <c r="AA96" i="5"/>
  <c r="AC96" i="5" s="1"/>
  <c r="AG96" i="5" s="1"/>
  <c r="AB96" i="5"/>
  <c r="AD96" i="5" s="1"/>
  <c r="AE96" i="5"/>
  <c r="AI96" i="5"/>
  <c r="AJ96" i="5" s="1"/>
  <c r="AK96" i="5"/>
  <c r="AL96" i="5"/>
  <c r="AM96" i="5" s="1"/>
  <c r="X97" i="5"/>
  <c r="Y97" i="5"/>
  <c r="Z97" i="5"/>
  <c r="AA97" i="5"/>
  <c r="AC97" i="5" s="1"/>
  <c r="AB97" i="5"/>
  <c r="AD97" i="5" s="1"/>
  <c r="AI97" i="5"/>
  <c r="AJ97" i="5" s="1"/>
  <c r="AL97" i="5"/>
  <c r="X98" i="5"/>
  <c r="Y98" i="5"/>
  <c r="AN98" i="5" s="1"/>
  <c r="Z98" i="5"/>
  <c r="AI98" i="5"/>
  <c r="AL98" i="5"/>
  <c r="X99" i="5"/>
  <c r="AJ99" i="5" s="1"/>
  <c r="Y99" i="5"/>
  <c r="Z99" i="5"/>
  <c r="AA99" i="5"/>
  <c r="AC99" i="5" s="1"/>
  <c r="AG99" i="5" s="1"/>
  <c r="AB99" i="5"/>
  <c r="AD99" i="5" s="1"/>
  <c r="AE99" i="5"/>
  <c r="AI99" i="5"/>
  <c r="AL99" i="5"/>
  <c r="AM99" i="5" s="1"/>
  <c r="X100" i="5"/>
  <c r="Y100" i="5"/>
  <c r="AN100" i="5" s="1"/>
  <c r="Z100" i="5"/>
  <c r="AI100" i="5"/>
  <c r="AL100" i="5"/>
  <c r="X101" i="5"/>
  <c r="AM101" i="5" s="1"/>
  <c r="Y101" i="5"/>
  <c r="Z101" i="5"/>
  <c r="AA101" i="5"/>
  <c r="AC101" i="5" s="1"/>
  <c r="AB101" i="5"/>
  <c r="AD101" i="5" s="1"/>
  <c r="AI101" i="5"/>
  <c r="AL101" i="5"/>
  <c r="X102" i="5"/>
  <c r="Y102" i="5"/>
  <c r="Z102" i="5"/>
  <c r="AI102" i="5"/>
  <c r="AL102" i="5"/>
  <c r="AM102" i="5" s="1"/>
  <c r="X103" i="5"/>
  <c r="Y103" i="5"/>
  <c r="Z103" i="5"/>
  <c r="AI103" i="5"/>
  <c r="AL103" i="5"/>
  <c r="X104" i="5"/>
  <c r="Y104" i="5"/>
  <c r="AK104" i="5" s="1"/>
  <c r="Z104" i="5"/>
  <c r="AA104" i="5" s="1"/>
  <c r="AC104" i="5" s="1"/>
  <c r="AB104" i="5"/>
  <c r="AD104" i="5" s="1"/>
  <c r="AI104" i="5"/>
  <c r="AJ104" i="5"/>
  <c r="AL104" i="5"/>
  <c r="X105" i="5"/>
  <c r="Y105" i="5"/>
  <c r="Z105" i="5"/>
  <c r="AA105" i="5" s="1"/>
  <c r="AC105" i="5" s="1"/>
  <c r="AI105" i="5"/>
  <c r="AL105" i="5"/>
  <c r="X106" i="5"/>
  <c r="AJ106" i="5" s="1"/>
  <c r="Y106" i="5"/>
  <c r="Z106" i="5"/>
  <c r="AA106" i="5"/>
  <c r="AC106" i="5" s="1"/>
  <c r="AB106" i="5"/>
  <c r="AD106" i="5" s="1"/>
  <c r="AI106" i="5"/>
  <c r="AL106" i="5"/>
  <c r="AM106" i="5"/>
  <c r="X107" i="5"/>
  <c r="Y107" i="5"/>
  <c r="Z107" i="5"/>
  <c r="AA107" i="5"/>
  <c r="AC107" i="5" s="1"/>
  <c r="AB107" i="5"/>
  <c r="AD107" i="5" s="1"/>
  <c r="AI107" i="5"/>
  <c r="AJ107" i="5" s="1"/>
  <c r="AL107" i="5"/>
  <c r="X108" i="5"/>
  <c r="Y108" i="5"/>
  <c r="AK108" i="5" s="1"/>
  <c r="Z108" i="5"/>
  <c r="AB108" i="5" s="1"/>
  <c r="AD108" i="5" s="1"/>
  <c r="AA108" i="5"/>
  <c r="AC108" i="5" s="1"/>
  <c r="AI108" i="5"/>
  <c r="AL108" i="5"/>
  <c r="X109" i="5"/>
  <c r="Y109" i="5"/>
  <c r="Z109" i="5"/>
  <c r="AA109" i="5" s="1"/>
  <c r="AC109" i="5" s="1"/>
  <c r="AB109" i="5"/>
  <c r="AD109" i="5" s="1"/>
  <c r="AI109" i="5"/>
  <c r="AJ109" i="5" s="1"/>
  <c r="AL109" i="5"/>
  <c r="X110" i="5"/>
  <c r="Y110" i="5"/>
  <c r="AN110" i="5" s="1"/>
  <c r="Z110" i="5"/>
  <c r="AB110" i="5" s="1"/>
  <c r="AD110" i="5" s="1"/>
  <c r="AA110" i="5"/>
  <c r="AC110" i="5" s="1"/>
  <c r="AE110" i="5" s="1"/>
  <c r="AI110" i="5"/>
  <c r="AL110" i="5"/>
  <c r="X111" i="5"/>
  <c r="Y111" i="5"/>
  <c r="Z111" i="5"/>
  <c r="AA111" i="5" s="1"/>
  <c r="AC111" i="5" s="1"/>
  <c r="AB111" i="5"/>
  <c r="AD111" i="5" s="1"/>
  <c r="AF111" i="5" s="1"/>
  <c r="AI111" i="5"/>
  <c r="AK111" i="5" s="1"/>
  <c r="AL111" i="5"/>
  <c r="X112" i="5"/>
  <c r="AJ112" i="5" s="1"/>
  <c r="Y112" i="5"/>
  <c r="Z112" i="5"/>
  <c r="AA112" i="5"/>
  <c r="AC112" i="5" s="1"/>
  <c r="AB112" i="5"/>
  <c r="AD112" i="5" s="1"/>
  <c r="AI112" i="5"/>
  <c r="AL112" i="5"/>
  <c r="X113" i="5"/>
  <c r="Y113" i="5"/>
  <c r="AN113" i="5" s="1"/>
  <c r="Z113" i="5"/>
  <c r="AA113" i="5"/>
  <c r="AC113" i="5" s="1"/>
  <c r="AE113" i="5" s="1"/>
  <c r="AB113" i="5"/>
  <c r="AD113" i="5" s="1"/>
  <c r="AI113" i="5"/>
  <c r="AK113" i="5"/>
  <c r="AL113" i="5"/>
  <c r="X114" i="5"/>
  <c r="Y114" i="5"/>
  <c r="Z114" i="5"/>
  <c r="AA114" i="5" s="1"/>
  <c r="AC114" i="5" s="1"/>
  <c r="AB114" i="5"/>
  <c r="AD114" i="5" s="1"/>
  <c r="AI114" i="5"/>
  <c r="AJ114" i="5"/>
  <c r="AL114" i="5"/>
  <c r="AM114" i="5"/>
  <c r="X115" i="5"/>
  <c r="AM115" i="5" s="1"/>
  <c r="Y115" i="5"/>
  <c r="AN115" i="5" s="1"/>
  <c r="Z115" i="5"/>
  <c r="AB115" i="5" s="1"/>
  <c r="AD115" i="5" s="1"/>
  <c r="AF115" i="5" s="1"/>
  <c r="AA115" i="5"/>
  <c r="AC115" i="5" s="1"/>
  <c r="AH115" i="5"/>
  <c r="AI115" i="5"/>
  <c r="AL115" i="5"/>
  <c r="X116" i="5"/>
  <c r="Y116" i="5"/>
  <c r="AK116" i="5" s="1"/>
  <c r="Z116" i="5"/>
  <c r="AA116" i="5" s="1"/>
  <c r="AC116" i="5" s="1"/>
  <c r="AB116" i="5"/>
  <c r="AD116" i="5"/>
  <c r="AF116" i="5" s="1"/>
  <c r="AI116" i="5"/>
  <c r="AL116" i="5"/>
  <c r="X117" i="5"/>
  <c r="Y117" i="5"/>
  <c r="AN117" i="5" s="1"/>
  <c r="Z117" i="5"/>
  <c r="AA117" i="5" s="1"/>
  <c r="AB117" i="5"/>
  <c r="AD117" i="5" s="1"/>
  <c r="AC117" i="5"/>
  <c r="AI117" i="5"/>
  <c r="AL117" i="5"/>
  <c r="X118" i="5"/>
  <c r="AM118" i="5" s="1"/>
  <c r="Y118" i="5"/>
  <c r="Z118" i="5"/>
  <c r="AI118" i="5"/>
  <c r="AL118" i="5"/>
  <c r="X119" i="5"/>
  <c r="Y119" i="5"/>
  <c r="AN119" i="5" s="1"/>
  <c r="Z119" i="5"/>
  <c r="AI119" i="5"/>
  <c r="AL119" i="5"/>
  <c r="AM119" i="5"/>
  <c r="X120" i="5"/>
  <c r="Y120" i="5"/>
  <c r="AK120" i="5" s="1"/>
  <c r="Z120" i="5"/>
  <c r="AA120" i="5"/>
  <c r="AC120" i="5" s="1"/>
  <c r="AG120" i="5" s="1"/>
  <c r="AB120" i="5"/>
  <c r="AD120" i="5" s="1"/>
  <c r="AI120" i="5"/>
  <c r="AJ120" i="5"/>
  <c r="AL120" i="5"/>
  <c r="X121" i="5"/>
  <c r="Y121" i="5"/>
  <c r="Z121" i="5"/>
  <c r="AA121" i="5"/>
  <c r="AC121" i="5" s="1"/>
  <c r="AB121" i="5"/>
  <c r="AD121" i="5" s="1"/>
  <c r="AH121" i="5" s="1"/>
  <c r="AI121" i="5"/>
  <c r="AL121" i="5"/>
  <c r="X122" i="5"/>
  <c r="Y122" i="5"/>
  <c r="Z122" i="5"/>
  <c r="AA122" i="5"/>
  <c r="AC122" i="5" s="1"/>
  <c r="AB122" i="5"/>
  <c r="AD122" i="5" s="1"/>
  <c r="AH122" i="5" s="1"/>
  <c r="AF122" i="5"/>
  <c r="AI122" i="5"/>
  <c r="AK122" i="5"/>
  <c r="AL122" i="5"/>
  <c r="AN122" i="5"/>
  <c r="X123" i="5"/>
  <c r="Y123" i="5"/>
  <c r="Z123" i="5"/>
  <c r="AI123" i="5"/>
  <c r="AL123" i="5"/>
  <c r="X124" i="5"/>
  <c r="Y124" i="5"/>
  <c r="Z124" i="5"/>
  <c r="AB124" i="5" s="1"/>
  <c r="AD124" i="5" s="1"/>
  <c r="AA124" i="5"/>
  <c r="AC124" i="5" s="1"/>
  <c r="AI124" i="5"/>
  <c r="AL124" i="5"/>
  <c r="X125" i="5"/>
  <c r="Y125" i="5"/>
  <c r="AN125" i="5" s="1"/>
  <c r="Z125" i="5"/>
  <c r="AA125" i="5"/>
  <c r="AC125" i="5" s="1"/>
  <c r="AB125" i="5"/>
  <c r="AD125" i="5" s="1"/>
  <c r="AF125" i="5" s="1"/>
  <c r="AI125" i="5"/>
  <c r="AL125" i="5"/>
  <c r="X126" i="5"/>
  <c r="Y126" i="5"/>
  <c r="Z126" i="5"/>
  <c r="AA126" i="5"/>
  <c r="AC126" i="5" s="1"/>
  <c r="AE126" i="5" s="1"/>
  <c r="AB126" i="5"/>
  <c r="AD126" i="5" s="1"/>
  <c r="AH126" i="5" s="1"/>
  <c r="AI126" i="5"/>
  <c r="AL126" i="5"/>
  <c r="X127" i="5"/>
  <c r="Y127" i="5"/>
  <c r="Z127" i="5"/>
  <c r="AB127" i="5" s="1"/>
  <c r="AD127" i="5" s="1"/>
  <c r="AA127" i="5"/>
  <c r="AC127" i="5" s="1"/>
  <c r="AI127" i="5"/>
  <c r="AL127" i="5"/>
  <c r="X128" i="5"/>
  <c r="Y128" i="5"/>
  <c r="AK128" i="5" s="1"/>
  <c r="Z128" i="5"/>
  <c r="AA128" i="5" s="1"/>
  <c r="AC128" i="5" s="1"/>
  <c r="AB128" i="5"/>
  <c r="AD128" i="5" s="1"/>
  <c r="AF128" i="5" s="1"/>
  <c r="AI128" i="5"/>
  <c r="AL128" i="5"/>
  <c r="X129" i="5"/>
  <c r="Y129" i="5"/>
  <c r="Z129" i="5"/>
  <c r="AA129" i="5"/>
  <c r="AC129" i="5" s="1"/>
  <c r="AB129" i="5"/>
  <c r="AD129" i="5"/>
  <c r="AI129" i="5"/>
  <c r="AJ129" i="5"/>
  <c r="AL129" i="5"/>
  <c r="X130" i="5"/>
  <c r="Y130" i="5"/>
  <c r="AN130" i="5" s="1"/>
  <c r="Z130" i="5"/>
  <c r="AI130" i="5"/>
  <c r="AL130" i="5"/>
  <c r="X131" i="5"/>
  <c r="AJ131" i="5" s="1"/>
  <c r="Y131" i="5"/>
  <c r="Z131" i="5"/>
  <c r="AA131" i="5" s="1"/>
  <c r="AC131" i="5" s="1"/>
  <c r="AB131" i="5"/>
  <c r="AD131" i="5" s="1"/>
  <c r="AE131" i="5"/>
  <c r="AI131" i="5"/>
  <c r="AL131" i="5"/>
  <c r="X132" i="5"/>
  <c r="Y132" i="5"/>
  <c r="Z132" i="5"/>
  <c r="AI132" i="5"/>
  <c r="AK132" i="5"/>
  <c r="AL132" i="5"/>
  <c r="X133" i="5"/>
  <c r="Y133" i="5"/>
  <c r="Z133" i="5"/>
  <c r="AA133" i="5"/>
  <c r="AC133" i="5" s="1"/>
  <c r="AB133" i="5"/>
  <c r="AD133" i="5" s="1"/>
  <c r="AI133" i="5"/>
  <c r="AL133" i="5"/>
  <c r="X134" i="5"/>
  <c r="Y134" i="5"/>
  <c r="Z134" i="5"/>
  <c r="AI134" i="5"/>
  <c r="AL134" i="5"/>
  <c r="X135" i="5"/>
  <c r="Y135" i="5"/>
  <c r="Z135" i="5"/>
  <c r="AA135" i="5"/>
  <c r="AC135" i="5" s="1"/>
  <c r="AE135" i="5" s="1"/>
  <c r="AB135" i="5"/>
  <c r="AD135" i="5"/>
  <c r="AH135" i="5" s="1"/>
  <c r="AF135" i="5"/>
  <c r="AI135" i="5"/>
  <c r="AL135" i="5"/>
  <c r="AN135" i="5" s="1"/>
  <c r="X136" i="5"/>
  <c r="Y136" i="5"/>
  <c r="Z136" i="5"/>
  <c r="AA136" i="5"/>
  <c r="AC136" i="5" s="1"/>
  <c r="AB136" i="5"/>
  <c r="AD136" i="5" s="1"/>
  <c r="AI136" i="5"/>
  <c r="AL136" i="5"/>
  <c r="X137" i="5"/>
  <c r="Y137" i="5"/>
  <c r="Z137" i="5"/>
  <c r="AA137" i="5" s="1"/>
  <c r="AC137" i="5" s="1"/>
  <c r="AE137" i="5" s="1"/>
  <c r="AB137" i="5"/>
  <c r="AD137" i="5"/>
  <c r="AF137" i="5"/>
  <c r="AI137" i="5"/>
  <c r="AJ137" i="5"/>
  <c r="AL137" i="5"/>
  <c r="X138" i="5"/>
  <c r="AM138" i="5" s="1"/>
  <c r="Y138" i="5"/>
  <c r="Z138" i="5"/>
  <c r="AB138" i="5" s="1"/>
  <c r="AD138" i="5" s="1"/>
  <c r="AA138" i="5"/>
  <c r="AC138" i="5" s="1"/>
  <c r="AI138" i="5"/>
  <c r="AL138" i="5"/>
  <c r="AN138" i="5"/>
  <c r="X139" i="5"/>
  <c r="Y139" i="5"/>
  <c r="Z139" i="5"/>
  <c r="AA139" i="5"/>
  <c r="AC139" i="5" s="1"/>
  <c r="AG139" i="5" s="1"/>
  <c r="AB139" i="5"/>
  <c r="AD139" i="5" s="1"/>
  <c r="AF139" i="5" s="1"/>
  <c r="AH139" i="5"/>
  <c r="AI139" i="5"/>
  <c r="AL139" i="5"/>
  <c r="X140" i="5"/>
  <c r="Y140" i="5"/>
  <c r="AN140" i="5" s="1"/>
  <c r="Z140" i="5"/>
  <c r="AI140" i="5"/>
  <c r="AL140" i="5"/>
  <c r="X141" i="5"/>
  <c r="Y141" i="5"/>
  <c r="Z141" i="5"/>
  <c r="AA141" i="5"/>
  <c r="AC141" i="5" s="1"/>
  <c r="AE141" i="5" s="1"/>
  <c r="AB141" i="5"/>
  <c r="AD141" i="5" s="1"/>
  <c r="AF141" i="5" s="1"/>
  <c r="AH141" i="5"/>
  <c r="AI141" i="5"/>
  <c r="AJ141" i="5" s="1"/>
  <c r="AL141" i="5"/>
  <c r="X142" i="5"/>
  <c r="Y142" i="5"/>
  <c r="Z142" i="5"/>
  <c r="AA142" i="5"/>
  <c r="AC142" i="5" s="1"/>
  <c r="AB142" i="5"/>
  <c r="AD142" i="5" s="1"/>
  <c r="AI142" i="5"/>
  <c r="AL142" i="5"/>
  <c r="X143" i="5"/>
  <c r="AM143" i="5" s="1"/>
  <c r="Y143" i="5"/>
  <c r="Z143" i="5"/>
  <c r="AI143" i="5"/>
  <c r="AL143" i="5"/>
  <c r="X144" i="5"/>
  <c r="AM144" i="5" s="1"/>
  <c r="Y144" i="5"/>
  <c r="Z144" i="5"/>
  <c r="AI144" i="5"/>
  <c r="AJ144" i="5" s="1"/>
  <c r="AL144" i="5"/>
  <c r="X145" i="5"/>
  <c r="Y145" i="5"/>
  <c r="AN145" i="5" s="1"/>
  <c r="Z145" i="5"/>
  <c r="AA145" i="5"/>
  <c r="AC145" i="5" s="1"/>
  <c r="AB145" i="5"/>
  <c r="AD145" i="5" s="1"/>
  <c r="AH145" i="5" s="1"/>
  <c r="AI145" i="5"/>
  <c r="AL145" i="5"/>
  <c r="X146" i="5"/>
  <c r="Y146" i="5"/>
  <c r="Z146" i="5"/>
  <c r="AB146" i="5" s="1"/>
  <c r="AD146" i="5" s="1"/>
  <c r="AH146" i="5" s="1"/>
  <c r="AA146" i="5"/>
  <c r="AC146" i="5" s="1"/>
  <c r="AF146" i="5"/>
  <c r="AI146" i="5"/>
  <c r="AL146" i="5"/>
  <c r="AN146" i="5"/>
  <c r="X147" i="5"/>
  <c r="Y147" i="5"/>
  <c r="Z147" i="5"/>
  <c r="AA147" i="5"/>
  <c r="AC147" i="5" s="1"/>
  <c r="AE147" i="5" s="1"/>
  <c r="AB147" i="5"/>
  <c r="AD147" i="5" s="1"/>
  <c r="AI147" i="5"/>
  <c r="AL147" i="5"/>
  <c r="AM147" i="5"/>
  <c r="X148" i="5"/>
  <c r="Y148" i="5"/>
  <c r="Z148" i="5"/>
  <c r="AB148" i="5" s="1"/>
  <c r="AD148" i="5" s="1"/>
  <c r="AH148" i="5" s="1"/>
  <c r="AA148" i="5"/>
  <c r="AC148" i="5" s="1"/>
  <c r="AI148" i="5"/>
  <c r="AK148" i="5" s="1"/>
  <c r="AL148" i="5"/>
  <c r="X149" i="5"/>
  <c r="Y149" i="5"/>
  <c r="Z149" i="5"/>
  <c r="AI149" i="5"/>
  <c r="AL149" i="5"/>
  <c r="AN149" i="5"/>
  <c r="X150" i="5"/>
  <c r="Y150" i="5"/>
  <c r="Z150" i="5"/>
  <c r="AA150" i="5" s="1"/>
  <c r="AC150" i="5" s="1"/>
  <c r="AE150" i="5" s="1"/>
  <c r="AB150" i="5"/>
  <c r="AD150" i="5" s="1"/>
  <c r="AG150" i="5"/>
  <c r="AI150" i="5"/>
  <c r="AL150" i="5"/>
  <c r="X151" i="5"/>
  <c r="Y151" i="5"/>
  <c r="AN151" i="5" s="1"/>
  <c r="Z151" i="5"/>
  <c r="AA151" i="5"/>
  <c r="AC151" i="5" s="1"/>
  <c r="AB151" i="5"/>
  <c r="AD151" i="5"/>
  <c r="AI151" i="5"/>
  <c r="AL151" i="5"/>
  <c r="X152" i="5"/>
  <c r="AJ152" i="5" s="1"/>
  <c r="Y152" i="5"/>
  <c r="Z152" i="5"/>
  <c r="AI152" i="5"/>
  <c r="AK152" i="5"/>
  <c r="AL152" i="5"/>
  <c r="X153" i="5"/>
  <c r="Y153" i="5"/>
  <c r="Z153" i="5"/>
  <c r="AB153" i="5" s="1"/>
  <c r="AD153" i="5" s="1"/>
  <c r="AA153" i="5"/>
  <c r="AC153" i="5" s="1"/>
  <c r="AI153" i="5"/>
  <c r="AJ153" i="5"/>
  <c r="AK153" i="5"/>
  <c r="AL153" i="5"/>
  <c r="X154" i="5"/>
  <c r="Y154" i="5"/>
  <c r="AK154" i="5" s="1"/>
  <c r="Z154" i="5"/>
  <c r="AB154" i="5" s="1"/>
  <c r="AD154" i="5" s="1"/>
  <c r="AA154" i="5"/>
  <c r="AC154" i="5" s="1"/>
  <c r="AI154" i="5"/>
  <c r="AJ154" i="5" s="1"/>
  <c r="AL154" i="5"/>
  <c r="X155" i="5"/>
  <c r="AJ155" i="5" s="1"/>
  <c r="Y155" i="5"/>
  <c r="AK155" i="5" s="1"/>
  <c r="Z155" i="5"/>
  <c r="AA155" i="5"/>
  <c r="AC155" i="5" s="1"/>
  <c r="AE155" i="5" s="1"/>
  <c r="AB155" i="5"/>
  <c r="AD155" i="5" s="1"/>
  <c r="AG155" i="5"/>
  <c r="AI155" i="5"/>
  <c r="AL155" i="5"/>
  <c r="AM155" i="5" s="1"/>
  <c r="X156" i="5"/>
  <c r="Y156" i="5"/>
  <c r="Z156" i="5"/>
  <c r="AA156" i="5"/>
  <c r="AC156" i="5" s="1"/>
  <c r="AB156" i="5"/>
  <c r="AD156" i="5" s="1"/>
  <c r="AH156" i="5" s="1"/>
  <c r="AI156" i="5"/>
  <c r="AL156" i="5"/>
  <c r="AN156" i="5"/>
  <c r="X157" i="5"/>
  <c r="Y157" i="5"/>
  <c r="Z157" i="5"/>
  <c r="AA157" i="5"/>
  <c r="AC157" i="5" s="1"/>
  <c r="AG157" i="5" s="1"/>
  <c r="AB157" i="5"/>
  <c r="AD157" i="5" s="1"/>
  <c r="AI157" i="5"/>
  <c r="AJ157" i="5" s="1"/>
  <c r="AL157" i="5"/>
  <c r="AM157" i="5" s="1"/>
  <c r="X158" i="5"/>
  <c r="Y158" i="5"/>
  <c r="AK158" i="5" s="1"/>
  <c r="Z158" i="5"/>
  <c r="AA158" i="5" s="1"/>
  <c r="AC158" i="5" s="1"/>
  <c r="AB158" i="5"/>
  <c r="AD158" i="5"/>
  <c r="AI158" i="5"/>
  <c r="AL158" i="5"/>
  <c r="X159" i="5"/>
  <c r="Y159" i="5"/>
  <c r="AK159" i="5" s="1"/>
  <c r="Z159" i="5"/>
  <c r="AI159" i="5"/>
  <c r="AL159" i="5"/>
  <c r="X160" i="5"/>
  <c r="AM160" i="5" s="1"/>
  <c r="Y160" i="5"/>
  <c r="Z160" i="5"/>
  <c r="AI160" i="5"/>
  <c r="AJ160" i="5" s="1"/>
  <c r="AL160" i="5"/>
  <c r="X161" i="5"/>
  <c r="Y161" i="5"/>
  <c r="Z161" i="5"/>
  <c r="AB161" i="5" s="1"/>
  <c r="AD161" i="5" s="1"/>
  <c r="AA161" i="5"/>
  <c r="AC161" i="5" s="1"/>
  <c r="AI161" i="5"/>
  <c r="AL161" i="5"/>
  <c r="AN161" i="5"/>
  <c r="X162" i="5"/>
  <c r="Y162" i="5"/>
  <c r="Z162" i="5"/>
  <c r="AA162" i="5"/>
  <c r="AC162" i="5" s="1"/>
  <c r="AB162" i="5"/>
  <c r="AD162" i="5" s="1"/>
  <c r="AI162" i="5"/>
  <c r="AL162" i="5"/>
  <c r="AM162" i="5"/>
  <c r="X163" i="5"/>
  <c r="Y163" i="5"/>
  <c r="Z163" i="5"/>
  <c r="AA163" i="5"/>
  <c r="AC163" i="5" s="1"/>
  <c r="AB163" i="5"/>
  <c r="AD163" i="5" s="1"/>
  <c r="AF163" i="5" s="1"/>
  <c r="AE163" i="5"/>
  <c r="AI163" i="5"/>
  <c r="AL163" i="5"/>
  <c r="X164" i="5"/>
  <c r="Y164" i="5"/>
  <c r="Z164" i="5"/>
  <c r="AI164" i="5"/>
  <c r="AL164" i="5"/>
  <c r="X165" i="5"/>
  <c r="Y165" i="5"/>
  <c r="Z165" i="5"/>
  <c r="AA165" i="5"/>
  <c r="AC165" i="5" s="1"/>
  <c r="AB165" i="5"/>
  <c r="AD165" i="5" s="1"/>
  <c r="AF165" i="5" s="1"/>
  <c r="AI165" i="5"/>
  <c r="AJ165" i="5"/>
  <c r="AL165" i="5"/>
  <c r="AM165" i="5" s="1"/>
  <c r="X166" i="5"/>
  <c r="Y166" i="5"/>
  <c r="AK166" i="5" s="1"/>
  <c r="Z166" i="5"/>
  <c r="AB166" i="5" s="1"/>
  <c r="AD166" i="5" s="1"/>
  <c r="AA166" i="5"/>
  <c r="AC166" i="5" s="1"/>
  <c r="AE166" i="5" s="1"/>
  <c r="AI166" i="5"/>
  <c r="AL166" i="5"/>
  <c r="AM166" i="5" s="1"/>
  <c r="X167" i="5"/>
  <c r="Y167" i="5"/>
  <c r="AN167" i="5" s="1"/>
  <c r="Z167" i="5"/>
  <c r="AA167" i="5"/>
  <c r="AB167" i="5"/>
  <c r="AD167" i="5" s="1"/>
  <c r="AC167" i="5"/>
  <c r="AG167" i="5" s="1"/>
  <c r="AI167" i="5"/>
  <c r="AJ167" i="5"/>
  <c r="AL167" i="5"/>
  <c r="X168" i="5"/>
  <c r="Y168" i="5"/>
  <c r="Z168" i="5"/>
  <c r="AA168" i="5"/>
  <c r="AC168" i="5" s="1"/>
  <c r="AE168" i="5" s="1"/>
  <c r="AB168" i="5"/>
  <c r="AD168" i="5"/>
  <c r="AG168" i="5"/>
  <c r="AI168" i="5"/>
  <c r="AL168" i="5"/>
  <c r="AM168" i="5" s="1"/>
  <c r="X169" i="5"/>
  <c r="Y169" i="5"/>
  <c r="Z169" i="5"/>
  <c r="AA169" i="5"/>
  <c r="AC169" i="5" s="1"/>
  <c r="AE169" i="5" s="1"/>
  <c r="AB169" i="5"/>
  <c r="AD169" i="5" s="1"/>
  <c r="AI169" i="5"/>
  <c r="AJ169" i="5" s="1"/>
  <c r="AL169" i="5"/>
  <c r="X170" i="5"/>
  <c r="Y170" i="5"/>
  <c r="Z170" i="5"/>
  <c r="AA170" i="5"/>
  <c r="AC170" i="5" s="1"/>
  <c r="AE170" i="5" s="1"/>
  <c r="AB170" i="5"/>
  <c r="AD170" i="5" s="1"/>
  <c r="AF170" i="5" s="1"/>
  <c r="AI170" i="5"/>
  <c r="AL170" i="5"/>
  <c r="X171" i="5"/>
  <c r="Y171" i="5"/>
  <c r="AK171" i="5" s="1"/>
  <c r="Z171" i="5"/>
  <c r="AA171" i="5"/>
  <c r="AC171" i="5" s="1"/>
  <c r="AB171" i="5"/>
  <c r="AD171" i="5"/>
  <c r="AF171" i="5" s="1"/>
  <c r="AI171" i="5"/>
  <c r="AL171" i="5"/>
  <c r="X172" i="5"/>
  <c r="Y172" i="5"/>
  <c r="Z172" i="5"/>
  <c r="AA172" i="5"/>
  <c r="AC172" i="5" s="1"/>
  <c r="AB172" i="5"/>
  <c r="AD172" i="5" s="1"/>
  <c r="AI172" i="5"/>
  <c r="AK172" i="5" s="1"/>
  <c r="AL172" i="5"/>
  <c r="AM172" i="5"/>
  <c r="X173" i="5"/>
  <c r="Y173" i="5"/>
  <c r="Z173" i="5"/>
  <c r="AA173" i="5"/>
  <c r="AC173" i="5" s="1"/>
  <c r="AB173" i="5"/>
  <c r="AD173" i="5" s="1"/>
  <c r="AI173" i="5"/>
  <c r="AJ173" i="5" s="1"/>
  <c r="AL173" i="5"/>
  <c r="AM173" i="5" s="1"/>
  <c r="X174" i="5"/>
  <c r="Y174" i="5"/>
  <c r="Z174" i="5"/>
  <c r="AA174" i="5"/>
  <c r="AB174" i="5"/>
  <c r="AD174" i="5" s="1"/>
  <c r="AC174" i="5"/>
  <c r="AE174" i="5" s="1"/>
  <c r="AG174" i="5"/>
  <c r="AI174" i="5"/>
  <c r="AL174" i="5"/>
  <c r="X175" i="5"/>
  <c r="Y175" i="5"/>
  <c r="Z175" i="5"/>
  <c r="AA175" i="5"/>
  <c r="AB175" i="5"/>
  <c r="AD175" i="5" s="1"/>
  <c r="AF175" i="5" s="1"/>
  <c r="AC175" i="5"/>
  <c r="AI175" i="5"/>
  <c r="AL175" i="5"/>
  <c r="AM175" i="5"/>
  <c r="X176" i="5"/>
  <c r="AM176" i="5" s="1"/>
  <c r="Y176" i="5"/>
  <c r="Z176" i="5"/>
  <c r="AA176" i="5"/>
  <c r="AC176" i="5" s="1"/>
  <c r="AB176" i="5"/>
  <c r="AD176" i="5" s="1"/>
  <c r="AI176" i="5"/>
  <c r="AL176" i="5"/>
  <c r="X177" i="5"/>
  <c r="AJ177" i="5" s="1"/>
  <c r="Y177" i="5"/>
  <c r="AN177" i="5" s="1"/>
  <c r="Z177" i="5"/>
  <c r="AA177" i="5"/>
  <c r="AC177" i="5" s="1"/>
  <c r="AB177" i="5"/>
  <c r="AD177" i="5"/>
  <c r="AI177" i="5"/>
  <c r="AL177" i="5"/>
  <c r="X178" i="5"/>
  <c r="Y178" i="5"/>
  <c r="AK178" i="5" s="1"/>
  <c r="Z178" i="5"/>
  <c r="AA178" i="5"/>
  <c r="AC178" i="5" s="1"/>
  <c r="AE178" i="5" s="1"/>
  <c r="AB178" i="5"/>
  <c r="AD178" i="5" s="1"/>
  <c r="AH178" i="5" s="1"/>
  <c r="AF178" i="5"/>
  <c r="AI178" i="5"/>
  <c r="AL178" i="5"/>
  <c r="AN178" i="5"/>
  <c r="X179" i="5"/>
  <c r="AJ179" i="5" s="1"/>
  <c r="Y179" i="5"/>
  <c r="Z179" i="5"/>
  <c r="AA179" i="5"/>
  <c r="AC179" i="5" s="1"/>
  <c r="AB179" i="5"/>
  <c r="AD179" i="5" s="1"/>
  <c r="AH179" i="5" s="1"/>
  <c r="AI179" i="5"/>
  <c r="AL179" i="5"/>
  <c r="AN179" i="5" s="1"/>
  <c r="X180" i="5"/>
  <c r="Y180" i="5"/>
  <c r="AK180" i="5" s="1"/>
  <c r="Z180" i="5"/>
  <c r="AA180" i="5"/>
  <c r="AB180" i="5"/>
  <c r="AD180" i="5" s="1"/>
  <c r="AC180" i="5"/>
  <c r="AE180" i="5" s="1"/>
  <c r="AI180" i="5"/>
  <c r="AL180" i="5"/>
  <c r="X181" i="5"/>
  <c r="Y181" i="5"/>
  <c r="Z181" i="5"/>
  <c r="AA181" i="5"/>
  <c r="AC181" i="5" s="1"/>
  <c r="AE181" i="5" s="1"/>
  <c r="AB181" i="5"/>
  <c r="AD181" i="5" s="1"/>
  <c r="AH181" i="5" s="1"/>
  <c r="AI181" i="5"/>
  <c r="AK181" i="5"/>
  <c r="AL181" i="5"/>
  <c r="AN181" i="5" s="1"/>
  <c r="X182" i="5"/>
  <c r="Y182" i="5"/>
  <c r="Z182" i="5"/>
  <c r="AA182" i="5"/>
  <c r="AC182" i="5" s="1"/>
  <c r="AG182" i="5" s="1"/>
  <c r="AB182" i="5"/>
  <c r="AD182" i="5" s="1"/>
  <c r="AH182" i="5" s="1"/>
  <c r="AF182" i="5"/>
  <c r="AI182" i="5"/>
  <c r="AL182" i="5"/>
  <c r="X183" i="5"/>
  <c r="Y183" i="5"/>
  <c r="Z183" i="5"/>
  <c r="AA183" i="5"/>
  <c r="AC183" i="5" s="1"/>
  <c r="AG183" i="5" s="1"/>
  <c r="AB183" i="5"/>
  <c r="AD183" i="5"/>
  <c r="AF183" i="5" s="1"/>
  <c r="AI183" i="5"/>
  <c r="AJ183" i="5" s="1"/>
  <c r="AL183" i="5"/>
  <c r="X184" i="5"/>
  <c r="AJ184" i="5" s="1"/>
  <c r="Y184" i="5"/>
  <c r="Z184" i="5"/>
  <c r="AA184" i="5"/>
  <c r="AC184" i="5" s="1"/>
  <c r="AE184" i="5" s="1"/>
  <c r="AB184" i="5"/>
  <c r="AD184" i="5"/>
  <c r="AG184" i="5"/>
  <c r="AI184" i="5"/>
  <c r="AL184" i="5"/>
  <c r="X185" i="5"/>
  <c r="Y185" i="5"/>
  <c r="AN185" i="5" s="1"/>
  <c r="Z185" i="5"/>
  <c r="AA185" i="5"/>
  <c r="AB185" i="5"/>
  <c r="AD185" i="5" s="1"/>
  <c r="AH185" i="5" s="1"/>
  <c r="AC185" i="5"/>
  <c r="AI185" i="5"/>
  <c r="AL185" i="5"/>
  <c r="X186" i="5"/>
  <c r="AM186" i="5" s="1"/>
  <c r="Y186" i="5"/>
  <c r="AN186" i="5" s="1"/>
  <c r="Z186" i="5"/>
  <c r="AA186" i="5"/>
  <c r="AC186" i="5" s="1"/>
  <c r="AG186" i="5" s="1"/>
  <c r="AB186" i="5"/>
  <c r="AD186" i="5" s="1"/>
  <c r="AI186" i="5"/>
  <c r="AL186" i="5"/>
  <c r="X187" i="5"/>
  <c r="Y187" i="5"/>
  <c r="Z187" i="5"/>
  <c r="AA187" i="5"/>
  <c r="AC187" i="5" s="1"/>
  <c r="AB187" i="5"/>
  <c r="AD187" i="5" s="1"/>
  <c r="AF187" i="5" s="1"/>
  <c r="AH187" i="5"/>
  <c r="AI187" i="5"/>
  <c r="AL187" i="5"/>
  <c r="AM187" i="5"/>
  <c r="X188" i="5"/>
  <c r="Y188" i="5"/>
  <c r="AK188" i="5" s="1"/>
  <c r="Z188" i="5"/>
  <c r="AA188" i="5"/>
  <c r="AB188" i="5"/>
  <c r="AD188" i="5" s="1"/>
  <c r="AF188" i="5" s="1"/>
  <c r="AC188" i="5"/>
  <c r="AE188" i="5" s="1"/>
  <c r="AI188" i="5"/>
  <c r="AL188" i="5"/>
  <c r="X189" i="5"/>
  <c r="Y189" i="5"/>
  <c r="Z189" i="5"/>
  <c r="AA189" i="5"/>
  <c r="AC189" i="5" s="1"/>
  <c r="AB189" i="5"/>
  <c r="AD189" i="5" s="1"/>
  <c r="AI189" i="5"/>
  <c r="AL189" i="5"/>
  <c r="X190" i="5"/>
  <c r="AJ190" i="5" s="1"/>
  <c r="Y190" i="5"/>
  <c r="Z190" i="5"/>
  <c r="AI190" i="5"/>
  <c r="AL190" i="5"/>
  <c r="X191" i="5"/>
  <c r="AM191" i="5" s="1"/>
  <c r="Y191" i="5"/>
  <c r="Z191" i="5"/>
  <c r="AA191" i="5"/>
  <c r="AC191" i="5" s="1"/>
  <c r="AB191" i="5"/>
  <c r="AD191" i="5"/>
  <c r="AF191" i="5" s="1"/>
  <c r="AI191" i="5"/>
  <c r="AL191" i="5"/>
  <c r="X192" i="5"/>
  <c r="Y192" i="5"/>
  <c r="Z192" i="5"/>
  <c r="AA192" i="5"/>
  <c r="AC192" i="5" s="1"/>
  <c r="AB192" i="5"/>
  <c r="AD192" i="5" s="1"/>
  <c r="AI192" i="5"/>
  <c r="AL192" i="5"/>
  <c r="X193" i="5"/>
  <c r="Y193" i="5"/>
  <c r="Z193" i="5"/>
  <c r="AA193" i="5"/>
  <c r="AC193" i="5" s="1"/>
  <c r="AE193" i="5" s="1"/>
  <c r="AB193" i="5"/>
  <c r="AD193" i="5" s="1"/>
  <c r="AF193" i="5" s="1"/>
  <c r="AI193" i="5"/>
  <c r="AL193" i="5"/>
  <c r="X194" i="5"/>
  <c r="AM194" i="5" s="1"/>
  <c r="Y194" i="5"/>
  <c r="Z194" i="5"/>
  <c r="AA194" i="5"/>
  <c r="AC194" i="5" s="1"/>
  <c r="AB194" i="5"/>
  <c r="AD194" i="5" s="1"/>
  <c r="AF194" i="5" s="1"/>
  <c r="AI194" i="5"/>
  <c r="AJ194" i="5" s="1"/>
  <c r="AL194" i="5"/>
  <c r="AN194" i="5"/>
  <c r="X195" i="5"/>
  <c r="Y195" i="5"/>
  <c r="Z195" i="5"/>
  <c r="AA195" i="5"/>
  <c r="AC195" i="5" s="1"/>
  <c r="AG195" i="5" s="1"/>
  <c r="AB195" i="5"/>
  <c r="AD195" i="5" s="1"/>
  <c r="AE195" i="5"/>
  <c r="AI195" i="5"/>
  <c r="AL195" i="5"/>
  <c r="X196" i="5"/>
  <c r="Y196" i="5"/>
  <c r="Z196" i="5"/>
  <c r="AI196" i="5"/>
  <c r="AL196" i="5"/>
  <c r="X197" i="5"/>
  <c r="Y197" i="5"/>
  <c r="Z197" i="5"/>
  <c r="AA197" i="5" s="1"/>
  <c r="AC197" i="5" s="1"/>
  <c r="AB197" i="5"/>
  <c r="AD197" i="5" s="1"/>
  <c r="AH197" i="5" s="1"/>
  <c r="AF197" i="5"/>
  <c r="AI197" i="5"/>
  <c r="AJ197" i="5" s="1"/>
  <c r="AL197" i="5"/>
  <c r="X198" i="5"/>
  <c r="Y198" i="5"/>
  <c r="AN198" i="5" s="1"/>
  <c r="Z198" i="5"/>
  <c r="AA198" i="5"/>
  <c r="AC198" i="5" s="1"/>
  <c r="AB198" i="5"/>
  <c r="AD198" i="5"/>
  <c r="AI198" i="5"/>
  <c r="AL198" i="5"/>
  <c r="X199" i="5"/>
  <c r="Y199" i="5"/>
  <c r="Z199" i="5"/>
  <c r="AA199" i="5"/>
  <c r="AC199" i="5" s="1"/>
  <c r="AB199" i="5"/>
  <c r="AD199" i="5" s="1"/>
  <c r="AF199" i="5" s="1"/>
  <c r="AE199" i="5"/>
  <c r="AH199" i="5"/>
  <c r="AI199" i="5"/>
  <c r="AL199" i="5"/>
  <c r="X200" i="5"/>
  <c r="Y200" i="5"/>
  <c r="AN200" i="5" s="1"/>
  <c r="Z200" i="5"/>
  <c r="AA200" i="5"/>
  <c r="AB200" i="5"/>
  <c r="AD200" i="5" s="1"/>
  <c r="AC200" i="5"/>
  <c r="AE200" i="5" s="1"/>
  <c r="AI200" i="5"/>
  <c r="AL200" i="5"/>
  <c r="X201" i="5"/>
  <c r="Y201" i="5"/>
  <c r="Z201" i="5"/>
  <c r="AI201" i="5"/>
  <c r="AL201" i="5"/>
  <c r="AN201" i="5" s="1"/>
  <c r="X202" i="5"/>
  <c r="Y202" i="5"/>
  <c r="Z202" i="5"/>
  <c r="AA202" i="5"/>
  <c r="AC202" i="5" s="1"/>
  <c r="AG202" i="5" s="1"/>
  <c r="AB202" i="5"/>
  <c r="AD202" i="5" s="1"/>
  <c r="AI202" i="5"/>
  <c r="AJ202" i="5" s="1"/>
  <c r="AL202" i="5"/>
  <c r="X203" i="5"/>
  <c r="Y203" i="5"/>
  <c r="Z203" i="5"/>
  <c r="AA203" i="5" s="1"/>
  <c r="AC203" i="5" s="1"/>
  <c r="AE203" i="5" s="1"/>
  <c r="AI203" i="5"/>
  <c r="AL203" i="5"/>
  <c r="AM203" i="5"/>
  <c r="X204" i="5"/>
  <c r="Y204" i="5"/>
  <c r="Z204" i="5"/>
  <c r="AA204" i="5"/>
  <c r="AC204" i="5" s="1"/>
  <c r="AE204" i="5" s="1"/>
  <c r="AB204" i="5"/>
  <c r="AD204" i="5" s="1"/>
  <c r="AH204" i="5" s="1"/>
  <c r="AG204" i="5"/>
  <c r="AI204" i="5"/>
  <c r="AK204" i="5" s="1"/>
  <c r="AL204" i="5"/>
  <c r="AN204" i="5" s="1"/>
  <c r="X205" i="5"/>
  <c r="Y205" i="5"/>
  <c r="Z205" i="5"/>
  <c r="AB205" i="5" s="1"/>
  <c r="AD205" i="5" s="1"/>
  <c r="AH205" i="5" s="1"/>
  <c r="AA205" i="5"/>
  <c r="AC205" i="5" s="1"/>
  <c r="AE205" i="5" s="1"/>
  <c r="AI205" i="5"/>
  <c r="AL205" i="5"/>
  <c r="AM205" i="5" s="1"/>
  <c r="X206" i="5"/>
  <c r="Y206" i="5"/>
  <c r="Z206" i="5"/>
  <c r="AA206" i="5"/>
  <c r="AC206" i="5" s="1"/>
  <c r="AB206" i="5"/>
  <c r="AD206" i="5"/>
  <c r="AE206" i="5"/>
  <c r="AI206" i="5"/>
  <c r="AL206" i="5"/>
  <c r="X207" i="5"/>
  <c r="Y207" i="5"/>
  <c r="Z207" i="5"/>
  <c r="AA207" i="5"/>
  <c r="AC207" i="5" s="1"/>
  <c r="AB207" i="5"/>
  <c r="AD207" i="5" s="1"/>
  <c r="AI207" i="5"/>
  <c r="AL207" i="5"/>
  <c r="X208" i="5"/>
  <c r="Y208" i="5"/>
  <c r="Z208" i="5"/>
  <c r="AI208" i="5"/>
  <c r="AL208" i="5"/>
  <c r="X209" i="5"/>
  <c r="AJ209" i="5" s="1"/>
  <c r="Y209" i="5"/>
  <c r="AK209" i="5" s="1"/>
  <c r="Z209" i="5"/>
  <c r="AA209" i="5"/>
  <c r="AC209" i="5" s="1"/>
  <c r="AE209" i="5" s="1"/>
  <c r="AB209" i="5"/>
  <c r="AD209" i="5" s="1"/>
  <c r="AI209" i="5"/>
  <c r="AL209" i="5"/>
  <c r="X210" i="5"/>
  <c r="Y210" i="5"/>
  <c r="AK210" i="5" s="1"/>
  <c r="Z210" i="5"/>
  <c r="AA210" i="5"/>
  <c r="AC210" i="5" s="1"/>
  <c r="AG210" i="5" s="1"/>
  <c r="AB210" i="5"/>
  <c r="AD210" i="5" s="1"/>
  <c r="AF210" i="5" s="1"/>
  <c r="AE210" i="5"/>
  <c r="AI210" i="5"/>
  <c r="AJ210" i="5"/>
  <c r="AL210" i="5"/>
  <c r="AM210" i="5"/>
  <c r="AN210" i="5"/>
  <c r="X211" i="5"/>
  <c r="AJ211" i="5" s="1"/>
  <c r="Y211" i="5"/>
  <c r="Z211" i="5"/>
  <c r="AA211" i="5"/>
  <c r="AC211" i="5" s="1"/>
  <c r="AB211" i="5"/>
  <c r="AD211" i="5"/>
  <c r="AF211" i="5" s="1"/>
  <c r="AE211" i="5"/>
  <c r="AG211" i="5"/>
  <c r="AH211" i="5"/>
  <c r="AI211" i="5"/>
  <c r="AL211" i="5"/>
  <c r="AM211" i="5" s="1"/>
  <c r="X212" i="5"/>
  <c r="Y212" i="5"/>
  <c r="Z212" i="5"/>
  <c r="AA212" i="5"/>
  <c r="AB212" i="5"/>
  <c r="AC212" i="5"/>
  <c r="AE212" i="5" s="1"/>
  <c r="AD212" i="5"/>
  <c r="AF212" i="5" s="1"/>
  <c r="AH212" i="5"/>
  <c r="AI212" i="5"/>
  <c r="AK212" i="5"/>
  <c r="AL212" i="5"/>
  <c r="AN212" i="5"/>
  <c r="X213" i="5"/>
  <c r="AJ213" i="5" s="1"/>
  <c r="Y213" i="5"/>
  <c r="Z213" i="5"/>
  <c r="AA213" i="5"/>
  <c r="AB213" i="5"/>
  <c r="AD213" i="5" s="1"/>
  <c r="AH213" i="5" s="1"/>
  <c r="AC213" i="5"/>
  <c r="AE213" i="5"/>
  <c r="AF213" i="5"/>
  <c r="AG213" i="5"/>
  <c r="AI213" i="5"/>
  <c r="AK213" i="5"/>
  <c r="AL213" i="5"/>
  <c r="AN213" i="5"/>
  <c r="X214" i="5"/>
  <c r="AM214" i="5" s="1"/>
  <c r="Y214" i="5"/>
  <c r="Z214" i="5"/>
  <c r="AA214" i="5"/>
  <c r="AC214" i="5" s="1"/>
  <c r="AG214" i="5" s="1"/>
  <c r="AB214" i="5"/>
  <c r="AD214" i="5" s="1"/>
  <c r="AH214" i="5" s="1"/>
  <c r="AI214" i="5"/>
  <c r="AK214" i="5" s="1"/>
  <c r="AL214" i="5"/>
  <c r="AN214" i="5"/>
  <c r="X215" i="5"/>
  <c r="Y215" i="5"/>
  <c r="Z215" i="5"/>
  <c r="AA215" i="5"/>
  <c r="AC215" i="5" s="1"/>
  <c r="AG215" i="5" s="1"/>
  <c r="AB215" i="5"/>
  <c r="AD215" i="5"/>
  <c r="AI215" i="5"/>
  <c r="AJ215" i="5" s="1"/>
  <c r="AK215" i="5"/>
  <c r="AL215" i="5"/>
  <c r="AM215" i="5"/>
  <c r="X216" i="5"/>
  <c r="Y216" i="5"/>
  <c r="Z216" i="5"/>
  <c r="AA216" i="5"/>
  <c r="AB216" i="5"/>
  <c r="AD216" i="5" s="1"/>
  <c r="AC216" i="5"/>
  <c r="AE216" i="5" s="1"/>
  <c r="AI216" i="5"/>
  <c r="AJ216" i="5"/>
  <c r="AL216" i="5"/>
  <c r="X217" i="5"/>
  <c r="AM217" i="5" s="1"/>
  <c r="Y217" i="5"/>
  <c r="AN217" i="5" s="1"/>
  <c r="Z217" i="5"/>
  <c r="AA217" i="5"/>
  <c r="AB217" i="5"/>
  <c r="AD217" i="5" s="1"/>
  <c r="AC217" i="5"/>
  <c r="AE217" i="5" s="1"/>
  <c r="AG217" i="5"/>
  <c r="AI217" i="5"/>
  <c r="AJ217" i="5" s="1"/>
  <c r="AL217" i="5"/>
  <c r="X218" i="5"/>
  <c r="AJ218" i="5" s="1"/>
  <c r="Y218" i="5"/>
  <c r="Z218" i="5"/>
  <c r="AA218" i="5"/>
  <c r="AC218" i="5" s="1"/>
  <c r="AG218" i="5" s="1"/>
  <c r="AB218" i="5"/>
  <c r="AD218" i="5" s="1"/>
  <c r="AF218" i="5" s="1"/>
  <c r="AH218" i="5"/>
  <c r="AI218" i="5"/>
  <c r="AL218" i="5"/>
  <c r="AM218" i="5"/>
  <c r="AN218" i="5"/>
  <c r="X219" i="5"/>
  <c r="AJ219" i="5" s="1"/>
  <c r="Y219" i="5"/>
  <c r="Z219" i="5"/>
  <c r="AA219" i="5"/>
  <c r="AC219" i="5" s="1"/>
  <c r="AB219" i="5"/>
  <c r="AD219" i="5"/>
  <c r="AF219" i="5" s="1"/>
  <c r="AE219" i="5"/>
  <c r="AG219" i="5"/>
  <c r="AH219" i="5"/>
  <c r="AI219" i="5"/>
  <c r="AL219" i="5"/>
  <c r="AM219" i="5"/>
  <c r="X220" i="5"/>
  <c r="Y220" i="5"/>
  <c r="Z220" i="5"/>
  <c r="AA220" i="5"/>
  <c r="AB220" i="5"/>
  <c r="AC220" i="5"/>
  <c r="AE220" i="5" s="1"/>
  <c r="AD220" i="5"/>
  <c r="AF220" i="5"/>
  <c r="AG220" i="5"/>
  <c r="AH220" i="5"/>
  <c r="AI220" i="5"/>
  <c r="AK220" i="5"/>
  <c r="AL220" i="5"/>
  <c r="X221" i="5"/>
  <c r="AJ221" i="5" s="1"/>
  <c r="Y221" i="5"/>
  <c r="Z221" i="5"/>
  <c r="AA221" i="5"/>
  <c r="AB221" i="5"/>
  <c r="AD221" i="5" s="1"/>
  <c r="AC221" i="5"/>
  <c r="AE221" i="5"/>
  <c r="AG221" i="5"/>
  <c r="AI221" i="5"/>
  <c r="AK221" i="5"/>
  <c r="AL221" i="5"/>
  <c r="AN221" i="5"/>
  <c r="X222" i="5"/>
  <c r="Y222" i="5"/>
  <c r="Z222" i="5"/>
  <c r="AA222" i="5"/>
  <c r="AC222" i="5" s="1"/>
  <c r="AG222" i="5" s="1"/>
  <c r="AB222" i="5"/>
  <c r="AD222" i="5"/>
  <c r="AH222" i="5" s="1"/>
  <c r="AE222" i="5"/>
  <c r="AI222" i="5"/>
  <c r="AK222" i="5" s="1"/>
  <c r="AJ222" i="5"/>
  <c r="AL222" i="5"/>
  <c r="AM222" i="5" s="1"/>
  <c r="X223" i="5"/>
  <c r="Y223" i="5"/>
  <c r="AN223" i="5" s="1"/>
  <c r="Z223" i="5"/>
  <c r="AA223" i="5"/>
  <c r="AB223" i="5"/>
  <c r="AC223" i="5"/>
  <c r="AG223" i="5" s="1"/>
  <c r="AD223" i="5"/>
  <c r="AF223" i="5" s="1"/>
  <c r="AH223" i="5"/>
  <c r="AI223" i="5"/>
  <c r="AJ223" i="5" s="1"/>
  <c r="AL223" i="5"/>
  <c r="AM223" i="5"/>
  <c r="X224" i="5"/>
  <c r="AM224" i="5" s="1"/>
  <c r="Y224" i="5"/>
  <c r="Z224" i="5"/>
  <c r="AA224" i="5"/>
  <c r="AB224" i="5"/>
  <c r="AD224" i="5" s="1"/>
  <c r="AF224" i="5" s="1"/>
  <c r="AC224" i="5"/>
  <c r="AE224" i="5" s="1"/>
  <c r="AG224" i="5"/>
  <c r="AH224" i="5"/>
  <c r="AI224" i="5"/>
  <c r="AJ224" i="5"/>
  <c r="AK224" i="5"/>
  <c r="AL224" i="5"/>
  <c r="X225" i="5"/>
  <c r="Y225" i="5"/>
  <c r="Z225" i="5"/>
  <c r="AA225" i="5"/>
  <c r="AB225" i="5"/>
  <c r="AD225" i="5" s="1"/>
  <c r="AH225" i="5" s="1"/>
  <c r="AC225" i="5"/>
  <c r="AE225" i="5" s="1"/>
  <c r="AF225" i="5"/>
  <c r="AI225" i="5"/>
  <c r="AK225" i="5" s="1"/>
  <c r="AL225" i="5"/>
  <c r="AN225" i="5"/>
  <c r="X226" i="5"/>
  <c r="AM226" i="5" s="1"/>
  <c r="Y226" i="5"/>
  <c r="AK226" i="5" s="1"/>
  <c r="Z226" i="5"/>
  <c r="AA226" i="5"/>
  <c r="AC226" i="5" s="1"/>
  <c r="AG226" i="5" s="1"/>
  <c r="AB226" i="5"/>
  <c r="AD226" i="5" s="1"/>
  <c r="AF226" i="5"/>
  <c r="AH226" i="5"/>
  <c r="AI226" i="5"/>
  <c r="AJ226" i="5"/>
  <c r="AL226" i="5"/>
  <c r="AN226" i="5"/>
  <c r="X227" i="5"/>
  <c r="Y227" i="5"/>
  <c r="Z227" i="5"/>
  <c r="AA227" i="5"/>
  <c r="AC227" i="5" s="1"/>
  <c r="AG227" i="5" s="1"/>
  <c r="AB227" i="5"/>
  <c r="AD227" i="5"/>
  <c r="AF227" i="5" s="1"/>
  <c r="AH227" i="5"/>
  <c r="AI227" i="5"/>
  <c r="AL227" i="5"/>
  <c r="AM227" i="5"/>
  <c r="X228" i="5"/>
  <c r="Y228" i="5"/>
  <c r="AK228" i="5" s="1"/>
  <c r="Z228" i="5"/>
  <c r="AA228" i="5"/>
  <c r="AB228" i="5"/>
  <c r="AC228" i="5"/>
  <c r="AE228" i="5" s="1"/>
  <c r="AD228" i="5"/>
  <c r="AF228" i="5"/>
  <c r="AG228" i="5"/>
  <c r="AH228" i="5"/>
  <c r="AI228" i="5"/>
  <c r="AL228" i="5"/>
  <c r="X229" i="5"/>
  <c r="AM229" i="5" s="1"/>
  <c r="Y229" i="5"/>
  <c r="AN229" i="5" s="1"/>
  <c r="Z229" i="5"/>
  <c r="AA229" i="5"/>
  <c r="AB229" i="5"/>
  <c r="AD229" i="5" s="1"/>
  <c r="AH229" i="5" s="1"/>
  <c r="AC229" i="5"/>
  <c r="AE229" i="5"/>
  <c r="AG229" i="5"/>
  <c r="AI229" i="5"/>
  <c r="AJ229" i="5"/>
  <c r="AK229" i="5"/>
  <c r="AL229" i="5"/>
  <c r="X230" i="5"/>
  <c r="AJ230" i="5" s="1"/>
  <c r="Y230" i="5"/>
  <c r="Z230" i="5"/>
  <c r="AA230" i="5"/>
  <c r="AC230" i="5" s="1"/>
  <c r="AB230" i="5"/>
  <c r="AD230" i="5"/>
  <c r="AH230" i="5" s="1"/>
  <c r="AF230" i="5"/>
  <c r="AI230" i="5"/>
  <c r="AK230" i="5" s="1"/>
  <c r="AL230" i="5"/>
  <c r="AN230" i="5" s="1"/>
  <c r="AM230" i="5"/>
  <c r="X231" i="5"/>
  <c r="Y231" i="5"/>
  <c r="Z231" i="5"/>
  <c r="AA231" i="5"/>
  <c r="AC231" i="5" s="1"/>
  <c r="AB231" i="5"/>
  <c r="AD231" i="5"/>
  <c r="AF231" i="5" s="1"/>
  <c r="AI231" i="5"/>
  <c r="AJ231" i="5" s="1"/>
  <c r="AK231" i="5"/>
  <c r="AL231" i="5"/>
  <c r="AM231" i="5" s="1"/>
  <c r="X232" i="5"/>
  <c r="AM232" i="5" s="1"/>
  <c r="Y232" i="5"/>
  <c r="AN232" i="5" s="1"/>
  <c r="Z232" i="5"/>
  <c r="AA232" i="5"/>
  <c r="AB232" i="5"/>
  <c r="AC232" i="5"/>
  <c r="AD232" i="5"/>
  <c r="AF232" i="5" s="1"/>
  <c r="AH232" i="5"/>
  <c r="AI232" i="5"/>
  <c r="AJ232" i="5"/>
  <c r="AK232" i="5"/>
  <c r="AL232" i="5"/>
  <c r="X233" i="5"/>
  <c r="AM233" i="5" s="1"/>
  <c r="Y233" i="5"/>
  <c r="AK233" i="5" s="1"/>
  <c r="Z233" i="5"/>
  <c r="AA233" i="5"/>
  <c r="AC233" i="5" s="1"/>
  <c r="AB233" i="5"/>
  <c r="AD233" i="5" s="1"/>
  <c r="AH233" i="5" s="1"/>
  <c r="AF233" i="5"/>
  <c r="AI233" i="5"/>
  <c r="AJ233" i="5"/>
  <c r="AL233" i="5"/>
  <c r="AN233" i="5"/>
  <c r="X234" i="5"/>
  <c r="AJ234" i="5" s="1"/>
  <c r="Y234" i="5"/>
  <c r="Z234" i="5"/>
  <c r="AA234" i="5"/>
  <c r="AC234" i="5" s="1"/>
  <c r="AB234" i="5"/>
  <c r="AD234" i="5" s="1"/>
  <c r="AF234" i="5"/>
  <c r="AH234" i="5"/>
  <c r="AI234" i="5"/>
  <c r="AL234" i="5"/>
  <c r="AN234" i="5"/>
  <c r="X235" i="5"/>
  <c r="Y235" i="5"/>
  <c r="Z235" i="5"/>
  <c r="AA235" i="5"/>
  <c r="AC235" i="5" s="1"/>
  <c r="AE235" i="5" s="1"/>
  <c r="AB235" i="5"/>
  <c r="AD235" i="5"/>
  <c r="AF235" i="5" s="1"/>
  <c r="AH235" i="5"/>
  <c r="AI235" i="5"/>
  <c r="AL235" i="5"/>
  <c r="AM235" i="5"/>
  <c r="X236" i="5"/>
  <c r="Y236" i="5"/>
  <c r="Z236" i="5"/>
  <c r="AA236" i="5"/>
  <c r="AB236" i="5"/>
  <c r="AC236" i="5"/>
  <c r="AE236" i="5" s="1"/>
  <c r="AD236" i="5"/>
  <c r="AH236" i="5" s="1"/>
  <c r="AF236" i="5"/>
  <c r="AG236" i="5"/>
  <c r="AI236" i="5"/>
  <c r="AK236" i="5"/>
  <c r="AL236" i="5"/>
  <c r="AN236" i="5"/>
  <c r="X237" i="5"/>
  <c r="Y237" i="5"/>
  <c r="Z237" i="5"/>
  <c r="AA237" i="5"/>
  <c r="AB237" i="5"/>
  <c r="AD237" i="5" s="1"/>
  <c r="AH237" i="5" s="1"/>
  <c r="AC237" i="5"/>
  <c r="AE237" i="5" s="1"/>
  <c r="AF237" i="5"/>
  <c r="AI237" i="5"/>
  <c r="AJ237" i="5"/>
  <c r="AL237" i="5"/>
  <c r="AM237" i="5"/>
  <c r="X238" i="5"/>
  <c r="Y238" i="5"/>
  <c r="Z238" i="5"/>
  <c r="AA238" i="5"/>
  <c r="AC238" i="5" s="1"/>
  <c r="AG238" i="5" s="1"/>
  <c r="AB238" i="5"/>
  <c r="AD238" i="5"/>
  <c r="AE238" i="5"/>
  <c r="AI238" i="5"/>
  <c r="AK238" i="5" s="1"/>
  <c r="AL238" i="5"/>
  <c r="AN238" i="5" s="1"/>
  <c r="AM238" i="5"/>
  <c r="X239" i="5"/>
  <c r="Y239" i="5"/>
  <c r="Z239" i="5"/>
  <c r="AA239" i="5"/>
  <c r="AC239" i="5" s="1"/>
  <c r="AB239" i="5"/>
  <c r="AD239" i="5"/>
  <c r="AF239" i="5" s="1"/>
  <c r="AH239" i="5"/>
  <c r="AI239" i="5"/>
  <c r="AL239" i="5"/>
  <c r="AM239" i="5"/>
  <c r="X240" i="5"/>
  <c r="AM240" i="5" s="1"/>
  <c r="Y240" i="5"/>
  <c r="AN240" i="5" s="1"/>
  <c r="Z240" i="5"/>
  <c r="AA240" i="5"/>
  <c r="AB240" i="5"/>
  <c r="AD240" i="5" s="1"/>
  <c r="AC240" i="5"/>
  <c r="AE240" i="5" s="1"/>
  <c r="AG240" i="5"/>
  <c r="AI240" i="5"/>
  <c r="AJ240" i="5"/>
  <c r="AL240" i="5"/>
  <c r="X241" i="5"/>
  <c r="AM241" i="5" s="1"/>
  <c r="Y241" i="5"/>
  <c r="Z241" i="5"/>
  <c r="AA241" i="5"/>
  <c r="AC241" i="5" s="1"/>
  <c r="AE241" i="5" s="1"/>
  <c r="AB241" i="5"/>
  <c r="AD241" i="5" s="1"/>
  <c r="AH241" i="5" s="1"/>
  <c r="AI241" i="5"/>
  <c r="AJ241" i="5"/>
  <c r="AK241" i="5"/>
  <c r="AL241" i="5"/>
  <c r="AN241" i="5"/>
  <c r="X242" i="5"/>
  <c r="Y242" i="5"/>
  <c r="AK242" i="5" s="1"/>
  <c r="Z242" i="5"/>
  <c r="AA242" i="5"/>
  <c r="AC242" i="5" s="1"/>
  <c r="AG242" i="5" s="1"/>
  <c r="AB242" i="5"/>
  <c r="AD242" i="5" s="1"/>
  <c r="AE242" i="5"/>
  <c r="AF242" i="5"/>
  <c r="AH242" i="5"/>
  <c r="AI242" i="5"/>
  <c r="AJ242" i="5"/>
  <c r="AL242" i="5"/>
  <c r="AM242" i="5"/>
  <c r="AN242" i="5"/>
  <c r="X243" i="5"/>
  <c r="Y243" i="5"/>
  <c r="Z243" i="5"/>
  <c r="AA243" i="5"/>
  <c r="AC243" i="5" s="1"/>
  <c r="AB243" i="5"/>
  <c r="AD243" i="5"/>
  <c r="AF243" i="5" s="1"/>
  <c r="AE243" i="5"/>
  <c r="AG243" i="5"/>
  <c r="AH243" i="5"/>
  <c r="AI243" i="5"/>
  <c r="AL243" i="5"/>
  <c r="AM243" i="5" s="1"/>
  <c r="X244" i="5"/>
  <c r="Y244" i="5"/>
  <c r="AN244" i="5" s="1"/>
  <c r="Z244" i="5"/>
  <c r="AA244" i="5"/>
  <c r="AB244" i="5"/>
  <c r="AC244" i="5"/>
  <c r="AE244" i="5" s="1"/>
  <c r="AD244" i="5"/>
  <c r="AF244" i="5" s="1"/>
  <c r="AG244" i="5"/>
  <c r="AH244" i="5"/>
  <c r="AI244" i="5"/>
  <c r="AK244" i="5"/>
  <c r="AL244" i="5"/>
  <c r="X245" i="5"/>
  <c r="AM245" i="5" s="1"/>
  <c r="Y245" i="5"/>
  <c r="Z245" i="5"/>
  <c r="AA245" i="5"/>
  <c r="AB245" i="5"/>
  <c r="AD245" i="5" s="1"/>
  <c r="AH245" i="5" s="1"/>
  <c r="AC245" i="5"/>
  <c r="AE245" i="5"/>
  <c r="AF245" i="5"/>
  <c r="AG245" i="5"/>
  <c r="AI245" i="5"/>
  <c r="AJ245" i="5"/>
  <c r="AK245" i="5"/>
  <c r="AL245" i="5"/>
  <c r="AN245" i="5"/>
  <c r="X246" i="5"/>
  <c r="Y246" i="5"/>
  <c r="Z246" i="5"/>
  <c r="AA246" i="5"/>
  <c r="AC246" i="5" s="1"/>
  <c r="AG246" i="5" s="1"/>
  <c r="AB246" i="5"/>
  <c r="AD246" i="5" s="1"/>
  <c r="AH246" i="5" s="1"/>
  <c r="AI246" i="5"/>
  <c r="AK246" i="5" s="1"/>
  <c r="AL246" i="5"/>
  <c r="AM246" i="5"/>
  <c r="AN246" i="5"/>
  <c r="X247" i="5"/>
  <c r="Y247" i="5"/>
  <c r="Z247" i="5"/>
  <c r="AA247" i="5"/>
  <c r="AC247" i="5" s="1"/>
  <c r="AG247" i="5" s="1"/>
  <c r="AB247" i="5"/>
  <c r="AD247" i="5"/>
  <c r="AE247" i="5"/>
  <c r="AI247" i="5"/>
  <c r="AJ247" i="5" s="1"/>
  <c r="AK247" i="5"/>
  <c r="AL247" i="5"/>
  <c r="AM247" i="5"/>
  <c r="X248" i="5"/>
  <c r="Y248" i="5"/>
  <c r="Z248" i="5"/>
  <c r="AA248" i="5"/>
  <c r="AB248" i="5"/>
  <c r="AD248" i="5" s="1"/>
  <c r="AC248" i="5"/>
  <c r="AE248" i="5" s="1"/>
  <c r="AI248" i="5"/>
  <c r="AJ248" i="5"/>
  <c r="AL248" i="5"/>
  <c r="X249" i="5"/>
  <c r="AM249" i="5" s="1"/>
  <c r="Y249" i="5"/>
  <c r="AN249" i="5" s="1"/>
  <c r="Z249" i="5"/>
  <c r="AA249" i="5"/>
  <c r="AB249" i="5"/>
  <c r="AD249" i="5" s="1"/>
  <c r="AC249" i="5"/>
  <c r="AE249" i="5" s="1"/>
  <c r="AI249" i="5"/>
  <c r="AL249" i="5"/>
  <c r="X250" i="5"/>
  <c r="AJ250" i="5" s="1"/>
  <c r="Y250" i="5"/>
  <c r="Z250" i="5"/>
  <c r="AA250" i="5"/>
  <c r="AC250" i="5" s="1"/>
  <c r="AG250" i="5" s="1"/>
  <c r="AB250" i="5"/>
  <c r="AD250" i="5" s="1"/>
  <c r="AF250" i="5" s="1"/>
  <c r="AE250" i="5"/>
  <c r="AH250" i="5"/>
  <c r="AI250" i="5"/>
  <c r="AL250" i="5"/>
  <c r="AM250" i="5"/>
  <c r="AN250" i="5"/>
  <c r="X251" i="5"/>
  <c r="AJ251" i="5" s="1"/>
  <c r="Y251" i="5"/>
  <c r="Z251" i="5"/>
  <c r="AA251" i="5"/>
  <c r="AC251" i="5" s="1"/>
  <c r="AE251" i="5" s="1"/>
  <c r="AB251" i="5"/>
  <c r="AD251" i="5"/>
  <c r="AF251" i="5" s="1"/>
  <c r="AH251" i="5"/>
  <c r="AI251" i="5"/>
  <c r="AL251" i="5"/>
  <c r="AM251" i="5"/>
  <c r="AF96" i="5" l="1"/>
  <c r="AH96" i="5"/>
  <c r="AG154" i="5"/>
  <c r="AE154" i="5"/>
  <c r="AG197" i="5"/>
  <c r="AE197" i="5"/>
  <c r="AE37" i="5"/>
  <c r="AG37" i="5"/>
  <c r="AH161" i="5"/>
  <c r="AF161" i="5"/>
  <c r="AE109" i="5"/>
  <c r="AG109" i="5"/>
  <c r="AF68" i="5"/>
  <c r="AH68" i="5"/>
  <c r="AF124" i="5"/>
  <c r="AH124" i="5"/>
  <c r="AH194" i="5"/>
  <c r="AK192" i="5"/>
  <c r="AM174" i="5"/>
  <c r="AK173" i="5"/>
  <c r="AK164" i="5"/>
  <c r="AM139" i="5"/>
  <c r="AM137" i="5"/>
  <c r="AJ126" i="5"/>
  <c r="AN84" i="5"/>
  <c r="AM83" i="5"/>
  <c r="AN81" i="5"/>
  <c r="AM72" i="5"/>
  <c r="AJ57" i="5"/>
  <c r="AK56" i="5"/>
  <c r="AN53" i="5"/>
  <c r="AN209" i="5"/>
  <c r="AF204" i="5"/>
  <c r="AH191" i="5"/>
  <c r="AF181" i="5"/>
  <c r="AK177" i="5"/>
  <c r="AJ175" i="5"/>
  <c r="AM170" i="5"/>
  <c r="AJ166" i="5"/>
  <c r="AK160" i="5"/>
  <c r="AN158" i="5"/>
  <c r="AK149" i="5"/>
  <c r="AJ128" i="5"/>
  <c r="AM122" i="5"/>
  <c r="AK121" i="5"/>
  <c r="AM109" i="5"/>
  <c r="AN92" i="5"/>
  <c r="AM91" i="5"/>
  <c r="AJ83" i="5"/>
  <c r="AK75" i="5"/>
  <c r="AN71" i="5"/>
  <c r="AK64" i="5"/>
  <c r="AG57" i="5"/>
  <c r="AK53" i="5"/>
  <c r="AM46" i="5"/>
  <c r="AJ35" i="5"/>
  <c r="AF30" i="5"/>
  <c r="AK21" i="5"/>
  <c r="AM14" i="5"/>
  <c r="AN169" i="5"/>
  <c r="AH163" i="5"/>
  <c r="AK162" i="5"/>
  <c r="AM134" i="5"/>
  <c r="AM124" i="5"/>
  <c r="AJ115" i="5"/>
  <c r="AM112" i="5"/>
  <c r="AN102" i="5"/>
  <c r="AM98" i="5"/>
  <c r="AJ85" i="5"/>
  <c r="AJ73" i="5"/>
  <c r="AM58" i="5"/>
  <c r="AM52" i="5"/>
  <c r="AN50" i="5"/>
  <c r="AN34" i="5"/>
  <c r="AK33" i="5"/>
  <c r="AK26" i="5"/>
  <c r="AJ22" i="5"/>
  <c r="AM200" i="5"/>
  <c r="AM195" i="5"/>
  <c r="AM185" i="5"/>
  <c r="AM169" i="5"/>
  <c r="AK161" i="5"/>
  <c r="AN152" i="5"/>
  <c r="AN148" i="5"/>
  <c r="AK140" i="5"/>
  <c r="AF126" i="5"/>
  <c r="AM120" i="5"/>
  <c r="AJ118" i="5"/>
  <c r="AH116" i="5"/>
  <c r="AM93" i="5"/>
  <c r="AK86" i="5"/>
  <c r="AK77" i="5"/>
  <c r="AM68" i="5"/>
  <c r="AJ58" i="5"/>
  <c r="AJ52" i="5"/>
  <c r="AK34" i="5"/>
  <c r="AN26" i="5"/>
  <c r="AK20" i="5"/>
  <c r="AM13" i="5"/>
  <c r="AN10" i="5"/>
  <c r="AM207" i="5"/>
  <c r="AK200" i="5"/>
  <c r="AJ198" i="5"/>
  <c r="AG170" i="5"/>
  <c r="AE157" i="5"/>
  <c r="AG141" i="5"/>
  <c r="AF121" i="5"/>
  <c r="AG113" i="5"/>
  <c r="AJ105" i="5"/>
  <c r="AK100" i="5"/>
  <c r="AF92" i="5"/>
  <c r="AF86" i="5"/>
  <c r="AK76" i="5"/>
  <c r="AK74" i="5"/>
  <c r="AG69" i="5"/>
  <c r="AN55" i="5"/>
  <c r="AM36" i="5"/>
  <c r="AJ27" i="5"/>
  <c r="AJ208" i="5"/>
  <c r="AN202" i="5"/>
  <c r="AN193" i="5"/>
  <c r="AJ192" i="5"/>
  <c r="AM183" i="5"/>
  <c r="AG169" i="5"/>
  <c r="AJ168" i="5"/>
  <c r="AF156" i="5"/>
  <c r="AM154" i="5"/>
  <c r="AF148" i="5"/>
  <c r="AM133" i="5"/>
  <c r="AH111" i="5"/>
  <c r="AE92" i="5"/>
  <c r="AF91" i="5"/>
  <c r="AK87" i="5"/>
  <c r="AE80" i="5"/>
  <c r="AF79" i="5"/>
  <c r="AJ67" i="5"/>
  <c r="AN59" i="5"/>
  <c r="AK52" i="5"/>
  <c r="AN19" i="5"/>
  <c r="AK14" i="5"/>
  <c r="AJ12" i="5"/>
  <c r="AK8" i="5"/>
  <c r="AF145" i="5"/>
  <c r="AM63" i="5"/>
  <c r="AF16" i="5"/>
  <c r="AH16" i="5"/>
  <c r="AF12" i="5"/>
  <c r="AH12" i="5"/>
  <c r="AA208" i="5"/>
  <c r="AC208" i="5" s="1"/>
  <c r="AB208" i="5"/>
  <c r="AD208" i="5" s="1"/>
  <c r="AH208" i="5" s="1"/>
  <c r="AF147" i="5"/>
  <c r="AH147" i="5"/>
  <c r="AE142" i="5"/>
  <c r="AG142" i="5"/>
  <c r="AB134" i="5"/>
  <c r="AD134" i="5" s="1"/>
  <c r="AH134" i="5" s="1"/>
  <c r="AA134" i="5"/>
  <c r="AC134" i="5" s="1"/>
  <c r="AJ110" i="5"/>
  <c r="AM110" i="5"/>
  <c r="AN78" i="5"/>
  <c r="AK78" i="5"/>
  <c r="AN65" i="5"/>
  <c r="AK65" i="5"/>
  <c r="AH47" i="5"/>
  <c r="AF47" i="5"/>
  <c r="AA21" i="5"/>
  <c r="AC21" i="5" s="1"/>
  <c r="AB21" i="5"/>
  <c r="AD21" i="5" s="1"/>
  <c r="AH177" i="5"/>
  <c r="AF177" i="5"/>
  <c r="AJ156" i="5"/>
  <c r="AM156" i="5"/>
  <c r="AE153" i="5"/>
  <c r="AG153" i="5"/>
  <c r="AH151" i="5"/>
  <c r="AF151" i="5"/>
  <c r="AB203" i="5"/>
  <c r="AD203" i="5" s="1"/>
  <c r="AA201" i="5"/>
  <c r="AC201" i="5" s="1"/>
  <c r="AG201" i="5" s="1"/>
  <c r="AB201" i="5"/>
  <c r="AD201" i="5" s="1"/>
  <c r="AH201" i="5" s="1"/>
  <c r="AK196" i="5"/>
  <c r="AN196" i="5"/>
  <c r="AJ191" i="5"/>
  <c r="AK191" i="5"/>
  <c r="AG181" i="5"/>
  <c r="AN170" i="5"/>
  <c r="AK170" i="5"/>
  <c r="AK144" i="5"/>
  <c r="AJ133" i="5"/>
  <c r="AB130" i="5"/>
  <c r="AD130" i="5" s="1"/>
  <c r="AA130" i="5"/>
  <c r="AC130" i="5" s="1"/>
  <c r="AG130" i="5" s="1"/>
  <c r="AN123" i="5"/>
  <c r="AA118" i="5"/>
  <c r="AC118" i="5" s="1"/>
  <c r="AB118" i="5"/>
  <c r="AD118" i="5" s="1"/>
  <c r="AE112" i="5"/>
  <c r="AG112" i="5"/>
  <c r="AB105" i="5"/>
  <c r="AD105" i="5" s="1"/>
  <c r="AA87" i="5"/>
  <c r="AC87" i="5" s="1"/>
  <c r="AE86" i="5"/>
  <c r="AG86" i="5"/>
  <c r="AA76" i="5"/>
  <c r="AC76" i="5" s="1"/>
  <c r="AG76" i="5" s="1"/>
  <c r="AB76" i="5"/>
  <c r="AD76" i="5" s="1"/>
  <c r="AA72" i="5"/>
  <c r="AC72" i="5" s="1"/>
  <c r="AB72" i="5"/>
  <c r="AD72" i="5" s="1"/>
  <c r="AF60" i="5"/>
  <c r="AH60" i="5"/>
  <c r="AA35" i="5"/>
  <c r="AC35" i="5" s="1"/>
  <c r="AB35" i="5"/>
  <c r="AD35" i="5" s="1"/>
  <c r="AF35" i="5" s="1"/>
  <c r="AG27" i="5"/>
  <c r="AE27" i="5"/>
  <c r="AJ200" i="5"/>
  <c r="AA190" i="5"/>
  <c r="AC190" i="5" s="1"/>
  <c r="AB190" i="5"/>
  <c r="AD190" i="5" s="1"/>
  <c r="AH190" i="5" s="1"/>
  <c r="AE179" i="5"/>
  <c r="AG179" i="5"/>
  <c r="AM163" i="5"/>
  <c r="AG163" i="5"/>
  <c r="AA140" i="5"/>
  <c r="AC140" i="5" s="1"/>
  <c r="AE140" i="5" s="1"/>
  <c r="AB140" i="5"/>
  <c r="AD140" i="5" s="1"/>
  <c r="AH140" i="5" s="1"/>
  <c r="AJ111" i="5"/>
  <c r="AM111" i="5"/>
  <c r="AA102" i="5"/>
  <c r="AC102" i="5" s="1"/>
  <c r="AE102" i="5" s="1"/>
  <c r="AB102" i="5"/>
  <c r="AD102" i="5" s="1"/>
  <c r="AE93" i="5"/>
  <c r="AG93" i="5"/>
  <c r="AA67" i="5"/>
  <c r="AC67" i="5" s="1"/>
  <c r="AG67" i="5" s="1"/>
  <c r="AB67" i="5"/>
  <c r="AD67" i="5" s="1"/>
  <c r="AK58" i="5"/>
  <c r="AN58" i="5"/>
  <c r="AK38" i="5"/>
  <c r="AN38" i="5"/>
  <c r="AN37" i="5"/>
  <c r="AK37" i="5"/>
  <c r="AM209" i="5"/>
  <c r="AN206" i="5"/>
  <c r="AM206" i="5"/>
  <c r="AJ199" i="5"/>
  <c r="AK199" i="5"/>
  <c r="AJ189" i="5"/>
  <c r="AM189" i="5"/>
  <c r="AF176" i="5"/>
  <c r="AH176" i="5"/>
  <c r="AH169" i="5"/>
  <c r="AF169" i="5"/>
  <c r="AH150" i="5"/>
  <c r="AF150" i="5"/>
  <c r="AA143" i="5"/>
  <c r="AC143" i="5" s="1"/>
  <c r="AB143" i="5"/>
  <c r="AD143" i="5" s="1"/>
  <c r="AF143" i="5" s="1"/>
  <c r="AM131" i="5"/>
  <c r="AE117" i="5"/>
  <c r="AG117" i="5"/>
  <c r="AB90" i="5"/>
  <c r="AD90" i="5" s="1"/>
  <c r="AA90" i="5"/>
  <c r="AC90" i="5" s="1"/>
  <c r="AG84" i="5"/>
  <c r="AE84" i="5"/>
  <c r="AK82" i="5"/>
  <c r="AN82" i="5"/>
  <c r="AA75" i="5"/>
  <c r="AC75" i="5" s="1"/>
  <c r="AG75" i="5" s="1"/>
  <c r="AB75" i="5"/>
  <c r="AD75" i="5" s="1"/>
  <c r="AM74" i="5"/>
  <c r="AJ74" i="5"/>
  <c r="AN69" i="5"/>
  <c r="AK69" i="5"/>
  <c r="AB55" i="5"/>
  <c r="AD55" i="5" s="1"/>
  <c r="AF55" i="5" s="1"/>
  <c r="AA55" i="5"/>
  <c r="AC55" i="5" s="1"/>
  <c r="AB49" i="5"/>
  <c r="AD49" i="5" s="1"/>
  <c r="AF49" i="5" s="1"/>
  <c r="AA49" i="5"/>
  <c r="AC49" i="5" s="1"/>
  <c r="AA39" i="5"/>
  <c r="AC39" i="5" s="1"/>
  <c r="AB39" i="5"/>
  <c r="AD39" i="5" s="1"/>
  <c r="AB33" i="5"/>
  <c r="AD33" i="5" s="1"/>
  <c r="AA33" i="5"/>
  <c r="AC33" i="5" s="1"/>
  <c r="AF202" i="5"/>
  <c r="AH202" i="5"/>
  <c r="AN197" i="5"/>
  <c r="AK197" i="5"/>
  <c r="AA196" i="5"/>
  <c r="AC196" i="5" s="1"/>
  <c r="AE196" i="5" s="1"/>
  <c r="AB196" i="5"/>
  <c r="AD196" i="5" s="1"/>
  <c r="AE187" i="5"/>
  <c r="AG187" i="5"/>
  <c r="AM167" i="5"/>
  <c r="AA152" i="5"/>
  <c r="AC152" i="5" s="1"/>
  <c r="AB152" i="5"/>
  <c r="AD152" i="5" s="1"/>
  <c r="AF152" i="5" s="1"/>
  <c r="AA149" i="5"/>
  <c r="AC149" i="5" s="1"/>
  <c r="AB149" i="5"/>
  <c r="AD149" i="5" s="1"/>
  <c r="AE145" i="5"/>
  <c r="AG145" i="5"/>
  <c r="AA144" i="5"/>
  <c r="AC144" i="5" s="1"/>
  <c r="AE144" i="5" s="1"/>
  <c r="AB144" i="5"/>
  <c r="AD144" i="5" s="1"/>
  <c r="AF144" i="5" s="1"/>
  <c r="AK143" i="5"/>
  <c r="AN143" i="5"/>
  <c r="AJ142" i="5"/>
  <c r="AM142" i="5"/>
  <c r="AN137" i="5"/>
  <c r="AK137" i="5"/>
  <c r="AM136" i="5"/>
  <c r="AJ136" i="5"/>
  <c r="AA123" i="5"/>
  <c r="AC123" i="5" s="1"/>
  <c r="AB123" i="5"/>
  <c r="AD123" i="5" s="1"/>
  <c r="AF123" i="5" s="1"/>
  <c r="AH117" i="5"/>
  <c r="AF117" i="5"/>
  <c r="AA103" i="5"/>
  <c r="AC103" i="5" s="1"/>
  <c r="AE103" i="5" s="1"/>
  <c r="AB103" i="5"/>
  <c r="AD103" i="5" s="1"/>
  <c r="AE94" i="5"/>
  <c r="AG94" i="5"/>
  <c r="AA59" i="5"/>
  <c r="AC59" i="5" s="1"/>
  <c r="AB59" i="5"/>
  <c r="AD59" i="5" s="1"/>
  <c r="AF59" i="5" s="1"/>
  <c r="AK46" i="5"/>
  <c r="AN46" i="5"/>
  <c r="AH206" i="5"/>
  <c r="AK201" i="5"/>
  <c r="AH193" i="5"/>
  <c r="AF192" i="5"/>
  <c r="AH192" i="5"/>
  <c r="AH188" i="5"/>
  <c r="AM171" i="5"/>
  <c r="AG165" i="5"/>
  <c r="AE165" i="5"/>
  <c r="AF162" i="5"/>
  <c r="AH162" i="5"/>
  <c r="AA159" i="5"/>
  <c r="AC159" i="5" s="1"/>
  <c r="AG159" i="5" s="1"/>
  <c r="AB159" i="5"/>
  <c r="AD159" i="5" s="1"/>
  <c r="AH159" i="5" s="1"/>
  <c r="AM123" i="5"/>
  <c r="AH109" i="5"/>
  <c r="AF109" i="5"/>
  <c r="AG107" i="5"/>
  <c r="AE107" i="5"/>
  <c r="AJ101" i="5"/>
  <c r="AM92" i="5"/>
  <c r="AJ92" i="5"/>
  <c r="AE88" i="5"/>
  <c r="AG88" i="5"/>
  <c r="AH87" i="5"/>
  <c r="AF87" i="5"/>
  <c r="AE78" i="5"/>
  <c r="AG78" i="5"/>
  <c r="AK66" i="5"/>
  <c r="AH65" i="5"/>
  <c r="AM53" i="5"/>
  <c r="AJ53" i="5"/>
  <c r="AF51" i="5"/>
  <c r="AH51" i="5"/>
  <c r="AG50" i="5"/>
  <c r="AE50" i="5"/>
  <c r="AE17" i="5"/>
  <c r="AG17" i="5"/>
  <c r="AE11" i="5"/>
  <c r="AA8" i="5"/>
  <c r="AC8" i="5" s="1"/>
  <c r="AB8" i="5"/>
  <c r="AD8" i="5" s="1"/>
  <c r="AF205" i="5"/>
  <c r="AM201" i="5"/>
  <c r="AJ201" i="5"/>
  <c r="AG199" i="5"/>
  <c r="AG188" i="5"/>
  <c r="AJ187" i="5"/>
  <c r="AK183" i="5"/>
  <c r="AN182" i="5"/>
  <c r="AH180" i="5"/>
  <c r="AF180" i="5"/>
  <c r="AK175" i="5"/>
  <c r="AJ171" i="5"/>
  <c r="AA164" i="5"/>
  <c r="AC164" i="5" s="1"/>
  <c r="AB164" i="5"/>
  <c r="AD164" i="5" s="1"/>
  <c r="AH164" i="5" s="1"/>
  <c r="AE156" i="5"/>
  <c r="AG156" i="5"/>
  <c r="AH133" i="5"/>
  <c r="AF133" i="5"/>
  <c r="AA119" i="5"/>
  <c r="AC119" i="5" s="1"/>
  <c r="AG119" i="5" s="1"/>
  <c r="AB119" i="5"/>
  <c r="AD119" i="5" s="1"/>
  <c r="AH88" i="5"/>
  <c r="AF88" i="5"/>
  <c r="AH81" i="5"/>
  <c r="AE73" i="5"/>
  <c r="AG73" i="5"/>
  <c r="AH66" i="5"/>
  <c r="AF66" i="5"/>
  <c r="AG51" i="5"/>
  <c r="AE51" i="5"/>
  <c r="AE36" i="5"/>
  <c r="AG36" i="5"/>
  <c r="AG206" i="5"/>
  <c r="AM202" i="5"/>
  <c r="AG189" i="5"/>
  <c r="AE189" i="5"/>
  <c r="AH171" i="5"/>
  <c r="AA160" i="5"/>
  <c r="AC160" i="5" s="1"/>
  <c r="AB160" i="5"/>
  <c r="AD160" i="5" s="1"/>
  <c r="AF160" i="5" s="1"/>
  <c r="AM158" i="5"/>
  <c r="AJ158" i="5"/>
  <c r="AK151" i="5"/>
  <c r="AF136" i="5"/>
  <c r="AH136" i="5"/>
  <c r="AN126" i="5"/>
  <c r="AM126" i="5"/>
  <c r="AH101" i="5"/>
  <c r="AF101" i="5"/>
  <c r="AM86" i="5"/>
  <c r="AJ86" i="5"/>
  <c r="AN75" i="5"/>
  <c r="AJ56" i="5"/>
  <c r="AM56" i="5"/>
  <c r="AK182" i="5"/>
  <c r="AN141" i="5"/>
  <c r="AK141" i="5"/>
  <c r="AH137" i="5"/>
  <c r="AN134" i="5"/>
  <c r="AG127" i="5"/>
  <c r="AJ123" i="5"/>
  <c r="AK119" i="5"/>
  <c r="AN114" i="5"/>
  <c r="AK114" i="5"/>
  <c r="AJ82" i="5"/>
  <c r="AM82" i="5"/>
  <c r="AA41" i="5"/>
  <c r="AC41" i="5" s="1"/>
  <c r="AB41" i="5"/>
  <c r="AD41" i="5" s="1"/>
  <c r="AF41" i="5" s="1"/>
  <c r="AM37" i="5"/>
  <c r="AJ37" i="5"/>
  <c r="AH14" i="5"/>
  <c r="AF14" i="5"/>
  <c r="AK206" i="5"/>
  <c r="AM199" i="5"/>
  <c r="AM197" i="5"/>
  <c r="AN175" i="5"/>
  <c r="AG171" i="5"/>
  <c r="AJ164" i="5"/>
  <c r="AM164" i="5"/>
  <c r="AN155" i="5"/>
  <c r="AM141" i="5"/>
  <c r="AK135" i="5"/>
  <c r="AJ135" i="5"/>
  <c r="AM135" i="5"/>
  <c r="AB132" i="5"/>
  <c r="AD132" i="5" s="1"/>
  <c r="AF132" i="5" s="1"/>
  <c r="AA132" i="5"/>
  <c r="AC132" i="5" s="1"/>
  <c r="AE132" i="5" s="1"/>
  <c r="AG131" i="5"/>
  <c r="AJ130" i="5"/>
  <c r="AM130" i="5"/>
  <c r="AK129" i="5"/>
  <c r="AN129" i="5"/>
  <c r="AJ122" i="5"/>
  <c r="AN121" i="5"/>
  <c r="AG110" i="5"/>
  <c r="AK103" i="5"/>
  <c r="AN96" i="5"/>
  <c r="AN76" i="5"/>
  <c r="AM67" i="5"/>
  <c r="AN51" i="5"/>
  <c r="AM51" i="5"/>
  <c r="AK41" i="5"/>
  <c r="AN41" i="5"/>
  <c r="AB29" i="5"/>
  <c r="AD29" i="5" s="1"/>
  <c r="AA29" i="5"/>
  <c r="AC29" i="5" s="1"/>
  <c r="AE29" i="5" s="1"/>
  <c r="AE25" i="5"/>
  <c r="AG25" i="5"/>
  <c r="AA24" i="5"/>
  <c r="AC24" i="5" s="1"/>
  <c r="AB24" i="5"/>
  <c r="AD24" i="5" s="1"/>
  <c r="AH24" i="5" s="1"/>
  <c r="AJ205" i="5"/>
  <c r="AK194" i="5"/>
  <c r="AN191" i="5"/>
  <c r="AK184" i="5"/>
  <c r="AN172" i="5"/>
  <c r="AN154" i="5"/>
  <c r="AM113" i="5"/>
  <c r="AF107" i="5"/>
  <c r="AH107" i="5"/>
  <c r="AH94" i="5"/>
  <c r="AJ91" i="5"/>
  <c r="AA58" i="5"/>
  <c r="AC58" i="5" s="1"/>
  <c r="AB58" i="5"/>
  <c r="AD58" i="5" s="1"/>
  <c r="AH58" i="5" s="1"/>
  <c r="AG43" i="5"/>
  <c r="AE43" i="5"/>
  <c r="AB26" i="5"/>
  <c r="AD26" i="5" s="1"/>
  <c r="AH26" i="5" s="1"/>
  <c r="AA26" i="5"/>
  <c r="AC26" i="5" s="1"/>
  <c r="AA15" i="5"/>
  <c r="AC15" i="5" s="1"/>
  <c r="AB15" i="5"/>
  <c r="AD15" i="5" s="1"/>
  <c r="AF15" i="5" s="1"/>
  <c r="AN150" i="5"/>
  <c r="AJ147" i="5"/>
  <c r="AN105" i="5"/>
  <c r="AK105" i="5"/>
  <c r="AA98" i="5"/>
  <c r="AC98" i="5" s="1"/>
  <c r="AG98" i="5" s="1"/>
  <c r="AB98" i="5"/>
  <c r="AD98" i="5" s="1"/>
  <c r="AG79" i="5"/>
  <c r="AE79" i="5"/>
  <c r="AA63" i="5"/>
  <c r="AC63" i="5" s="1"/>
  <c r="AE63" i="5" s="1"/>
  <c r="AB63" i="5"/>
  <c r="AD63" i="5" s="1"/>
  <c r="AG54" i="5"/>
  <c r="AE54" i="5"/>
  <c r="AG47" i="5"/>
  <c r="AE47" i="5"/>
  <c r="AH37" i="5"/>
  <c r="AF37" i="5"/>
  <c r="AM33" i="5"/>
  <c r="AJ33" i="5"/>
  <c r="AG18" i="5"/>
  <c r="AE18" i="5"/>
  <c r="AN207" i="5"/>
  <c r="AK198" i="5"/>
  <c r="AK193" i="5"/>
  <c r="AK190" i="5"/>
  <c r="AK189" i="5"/>
  <c r="AM182" i="5"/>
  <c r="AE171" i="5"/>
  <c r="AK167" i="5"/>
  <c r="AN159" i="5"/>
  <c r="AK156" i="5"/>
  <c r="AK146" i="5"/>
  <c r="AK142" i="5"/>
  <c r="AN142" i="5"/>
  <c r="AG137" i="5"/>
  <c r="AG135" i="5"/>
  <c r="AK130" i="5"/>
  <c r="AH128" i="5"/>
  <c r="AE127" i="5"/>
  <c r="AE120" i="5"/>
  <c r="AK117" i="5"/>
  <c r="AE116" i="5"/>
  <c r="AG116" i="5"/>
  <c r="AM107" i="5"/>
  <c r="AN106" i="5"/>
  <c r="AK101" i="5"/>
  <c r="AN101" i="5"/>
  <c r="AE95" i="5"/>
  <c r="AM94" i="5"/>
  <c r="AB89" i="5"/>
  <c r="AD89" i="5" s="1"/>
  <c r="AA89" i="5"/>
  <c r="AC89" i="5" s="1"/>
  <c r="AE89" i="5" s="1"/>
  <c r="AM88" i="5"/>
  <c r="AJ88" i="5"/>
  <c r="AK61" i="5"/>
  <c r="AN61" i="5"/>
  <c r="AB52" i="5"/>
  <c r="AD52" i="5" s="1"/>
  <c r="AF52" i="5" s="1"/>
  <c r="AA52" i="5"/>
  <c r="AC52" i="5" s="1"/>
  <c r="AE52" i="5" s="1"/>
  <c r="AA46" i="5"/>
  <c r="AC46" i="5" s="1"/>
  <c r="AG46" i="5" s="1"/>
  <c r="AB46" i="5"/>
  <c r="AD46" i="5" s="1"/>
  <c r="AA38" i="5"/>
  <c r="AC38" i="5" s="1"/>
  <c r="AB38" i="5"/>
  <c r="AD38" i="5" s="1"/>
  <c r="AE22" i="5"/>
  <c r="AG22" i="5"/>
  <c r="AA13" i="5"/>
  <c r="AC13" i="5" s="1"/>
  <c r="AE13" i="5" s="1"/>
  <c r="AB13" i="5"/>
  <c r="AD13" i="5" s="1"/>
  <c r="AE9" i="5"/>
  <c r="AG9" i="5"/>
  <c r="AK106" i="5"/>
  <c r="AM104" i="5"/>
  <c r="AB100" i="5"/>
  <c r="AD100" i="5" s="1"/>
  <c r="AA100" i="5"/>
  <c r="AC100" i="5" s="1"/>
  <c r="AE100" i="5" s="1"/>
  <c r="AK81" i="5"/>
  <c r="AM80" i="5"/>
  <c r="AM79" i="5"/>
  <c r="AB70" i="5"/>
  <c r="AD70" i="5" s="1"/>
  <c r="AA70" i="5"/>
  <c r="AC70" i="5" s="1"/>
  <c r="AG66" i="5"/>
  <c r="AE66" i="5"/>
  <c r="AE64" i="5"/>
  <c r="AG64" i="5"/>
  <c r="AB56" i="5"/>
  <c r="AD56" i="5" s="1"/>
  <c r="AF56" i="5" s="1"/>
  <c r="AA56" i="5"/>
  <c r="AC56" i="5" s="1"/>
  <c r="AE56" i="5" s="1"/>
  <c r="AN35" i="5"/>
  <c r="AM35" i="5"/>
  <c r="AJ28" i="5"/>
  <c r="AJ16" i="5"/>
  <c r="AM16" i="5"/>
  <c r="AN164" i="5"/>
  <c r="AJ162" i="5"/>
  <c r="AM159" i="5"/>
  <c r="AM152" i="5"/>
  <c r="AJ139" i="5"/>
  <c r="AN127" i="5"/>
  <c r="AK125" i="5"/>
  <c r="AN109" i="5"/>
  <c r="AK109" i="5"/>
  <c r="AM85" i="5"/>
  <c r="AN83" i="5"/>
  <c r="AA82" i="5"/>
  <c r="AC82" i="5" s="1"/>
  <c r="AB82" i="5"/>
  <c r="AD82" i="5" s="1"/>
  <c r="AG74" i="5"/>
  <c r="AE74" i="5"/>
  <c r="AM71" i="5"/>
  <c r="AJ65" i="5"/>
  <c r="AM62" i="5"/>
  <c r="AJ59" i="5"/>
  <c r="AF48" i="5"/>
  <c r="AH48" i="5"/>
  <c r="AK43" i="5"/>
  <c r="AJ43" i="5"/>
  <c r="AH42" i="5"/>
  <c r="AF42" i="5"/>
  <c r="AE40" i="5"/>
  <c r="AG40" i="5"/>
  <c r="AF28" i="5"/>
  <c r="AH28" i="5"/>
  <c r="AF19" i="5"/>
  <c r="AH19" i="5"/>
  <c r="AN132" i="5"/>
  <c r="AM128" i="5"/>
  <c r="AN111" i="5"/>
  <c r="AM100" i="5"/>
  <c r="AK93" i="5"/>
  <c r="AJ80" i="5"/>
  <c r="AN74" i="5"/>
  <c r="AK73" i="5"/>
  <c r="AN49" i="5"/>
  <c r="AK29" i="5"/>
  <c r="AN28" i="5"/>
  <c r="AJ24" i="5"/>
  <c r="AM24" i="5"/>
  <c r="AJ23" i="5"/>
  <c r="AJ68" i="5"/>
  <c r="AM61" i="5"/>
  <c r="AM54" i="5"/>
  <c r="AK49" i="5"/>
  <c r="AN39" i="5"/>
  <c r="AJ36" i="5"/>
  <c r="AM28" i="5"/>
  <c r="AN17" i="5"/>
  <c r="AK15" i="5"/>
  <c r="AK11" i="5"/>
  <c r="AK127" i="5"/>
  <c r="AK98" i="5"/>
  <c r="AM97" i="5"/>
  <c r="AK95" i="5"/>
  <c r="AN91" i="5"/>
  <c r="AJ64" i="5"/>
  <c r="AM38" i="5"/>
  <c r="AM21" i="5"/>
  <c r="AJ8" i="5"/>
  <c r="AK90" i="5"/>
  <c r="AN87" i="5"/>
  <c r="AM75" i="5"/>
  <c r="AM69" i="5"/>
  <c r="AJ60" i="5"/>
  <c r="AN60" i="5"/>
  <c r="AJ54" i="5"/>
  <c r="AJ44" i="5"/>
  <c r="AJ40" i="5"/>
  <c r="AM22" i="5"/>
  <c r="AM12" i="5"/>
  <c r="AM77" i="5"/>
  <c r="AJ72" i="5"/>
  <c r="AJ63" i="5"/>
  <c r="AM60" i="5"/>
  <c r="AJ48" i="5"/>
  <c r="AK35" i="5"/>
  <c r="AJ32" i="5"/>
  <c r="AJ20" i="5"/>
  <c r="AM8" i="5"/>
  <c r="AF248" i="5"/>
  <c r="AH248" i="5"/>
  <c r="AF208" i="5"/>
  <c r="AF240" i="5"/>
  <c r="AH240" i="5"/>
  <c r="AG231" i="5"/>
  <c r="AE231" i="5"/>
  <c r="AE108" i="5"/>
  <c r="AG108" i="5"/>
  <c r="AF216" i="5"/>
  <c r="AH216" i="5"/>
  <c r="AG239" i="5"/>
  <c r="AE239" i="5"/>
  <c r="AE233" i="5"/>
  <c r="AG233" i="5"/>
  <c r="AF215" i="5"/>
  <c r="AH215" i="5"/>
  <c r="AJ174" i="5"/>
  <c r="AK174" i="5"/>
  <c r="AH154" i="5"/>
  <c r="AF154" i="5"/>
  <c r="AE121" i="5"/>
  <c r="AG121" i="5"/>
  <c r="AK118" i="5"/>
  <c r="AN118" i="5"/>
  <c r="AG100" i="5"/>
  <c r="AE62" i="5"/>
  <c r="AG62" i="5"/>
  <c r="AK249" i="5"/>
  <c r="AN216" i="5"/>
  <c r="AK216" i="5"/>
  <c r="AJ214" i="5"/>
  <c r="AJ206" i="5"/>
  <c r="AF195" i="5"/>
  <c r="AH195" i="5"/>
  <c r="AE185" i="5"/>
  <c r="AG185" i="5"/>
  <c r="AG146" i="5"/>
  <c r="AE146" i="5"/>
  <c r="AG122" i="5"/>
  <c r="AE122" i="5"/>
  <c r="AJ113" i="5"/>
  <c r="AG71" i="5"/>
  <c r="AE71" i="5"/>
  <c r="AN243" i="5"/>
  <c r="AK243" i="5"/>
  <c r="AH174" i="5"/>
  <c r="AF174" i="5"/>
  <c r="AK163" i="5"/>
  <c r="AN163" i="5"/>
  <c r="AE162" i="5"/>
  <c r="AG162" i="5"/>
  <c r="AJ159" i="5"/>
  <c r="AE124" i="5"/>
  <c r="AG124" i="5"/>
  <c r="AH73" i="5"/>
  <c r="AF73" i="5"/>
  <c r="AM42" i="5"/>
  <c r="AJ42" i="5"/>
  <c r="AH15" i="5"/>
  <c r="AF247" i="5"/>
  <c r="AH247" i="5"/>
  <c r="AJ243" i="5"/>
  <c r="AN239" i="5"/>
  <c r="AN235" i="5"/>
  <c r="AK235" i="5"/>
  <c r="AH231" i="5"/>
  <c r="AG230" i="5"/>
  <c r="AE230" i="5"/>
  <c r="AN227" i="5"/>
  <c r="AK227" i="5"/>
  <c r="AF222" i="5"/>
  <c r="AH221" i="5"/>
  <c r="AF221" i="5"/>
  <c r="AN220" i="5"/>
  <c r="AH217" i="5"/>
  <c r="AF217" i="5"/>
  <c r="AG216" i="5"/>
  <c r="AF214" i="5"/>
  <c r="AM213" i="5"/>
  <c r="AG209" i="5"/>
  <c r="AN208" i="5"/>
  <c r="AK208" i="5"/>
  <c r="AF184" i="5"/>
  <c r="AH184" i="5"/>
  <c r="AJ181" i="5"/>
  <c r="AM181" i="5"/>
  <c r="AN173" i="5"/>
  <c r="AJ170" i="5"/>
  <c r="AH166" i="5"/>
  <c r="AF166" i="5"/>
  <c r="AH155" i="5"/>
  <c r="AF155" i="5"/>
  <c r="AJ150" i="5"/>
  <c r="AM150" i="5"/>
  <c r="AH149" i="5"/>
  <c r="AF149" i="5"/>
  <c r="AN136" i="5"/>
  <c r="AK136" i="5"/>
  <c r="AK133" i="5"/>
  <c r="AN133" i="5"/>
  <c r="AF131" i="5"/>
  <c r="AH131" i="5"/>
  <c r="AG251" i="5"/>
  <c r="AG249" i="5"/>
  <c r="AN248" i="5"/>
  <c r="AK248" i="5"/>
  <c r="AJ246" i="5"/>
  <c r="AJ239" i="5"/>
  <c r="AK239" i="5"/>
  <c r="AG237" i="5"/>
  <c r="AJ227" i="5"/>
  <c r="AE226" i="5"/>
  <c r="AK223" i="5"/>
  <c r="AM221" i="5"/>
  <c r="AN215" i="5"/>
  <c r="AE214" i="5"/>
  <c r="AH209" i="5"/>
  <c r="AF209" i="5"/>
  <c r="AM208" i="5"/>
  <c r="AK205" i="5"/>
  <c r="AN205" i="5"/>
  <c r="AN203" i="5"/>
  <c r="AK203" i="5"/>
  <c r="AF201" i="5"/>
  <c r="AG196" i="5"/>
  <c r="AM196" i="5"/>
  <c r="AJ196" i="5"/>
  <c r="AM193" i="5"/>
  <c r="AJ193" i="5"/>
  <c r="AM190" i="5"/>
  <c r="AN190" i="5"/>
  <c r="AJ186" i="5"/>
  <c r="AN180" i="5"/>
  <c r="AJ178" i="5"/>
  <c r="AM178" i="5"/>
  <c r="AE177" i="5"/>
  <c r="AG177" i="5"/>
  <c r="AF168" i="5"/>
  <c r="AH168" i="5"/>
  <c r="AK165" i="5"/>
  <c r="AN165" i="5"/>
  <c r="AE164" i="5"/>
  <c r="AG164" i="5"/>
  <c r="AN162" i="5"/>
  <c r="AF159" i="5"/>
  <c r="AG151" i="5"/>
  <c r="AE151" i="5"/>
  <c r="AE139" i="5"/>
  <c r="AF127" i="5"/>
  <c r="AH127" i="5"/>
  <c r="AN103" i="5"/>
  <c r="AM103" i="5"/>
  <c r="AE91" i="5"/>
  <c r="AG91" i="5"/>
  <c r="AN89" i="5"/>
  <c r="AK89" i="5"/>
  <c r="AF84" i="5"/>
  <c r="AH84" i="5"/>
  <c r="AG81" i="5"/>
  <c r="AE81" i="5"/>
  <c r="AF207" i="5"/>
  <c r="AH207" i="5"/>
  <c r="AF172" i="5"/>
  <c r="AH172" i="5"/>
  <c r="AF167" i="5"/>
  <c r="AH167" i="5"/>
  <c r="AM145" i="5"/>
  <c r="AJ145" i="5"/>
  <c r="AK28" i="5"/>
  <c r="AK25" i="5"/>
  <c r="AN25" i="5"/>
  <c r="AM10" i="5"/>
  <c r="AJ10" i="5"/>
  <c r="AG207" i="5"/>
  <c r="AE207" i="5"/>
  <c r="AK51" i="5"/>
  <c r="AJ51" i="5"/>
  <c r="AN32" i="5"/>
  <c r="AK32" i="5"/>
  <c r="AJ249" i="5"/>
  <c r="AK237" i="5"/>
  <c r="AN237" i="5"/>
  <c r="AM204" i="5"/>
  <c r="AJ204" i="5"/>
  <c r="AE192" i="5"/>
  <c r="AG192" i="5"/>
  <c r="AJ176" i="5"/>
  <c r="AK176" i="5"/>
  <c r="AG172" i="5"/>
  <c r="AE172" i="5"/>
  <c r="AH114" i="5"/>
  <c r="AF114" i="5"/>
  <c r="AM90" i="5"/>
  <c r="AJ90" i="5"/>
  <c r="AG85" i="5"/>
  <c r="AE85" i="5"/>
  <c r="AE76" i="5"/>
  <c r="AF44" i="5"/>
  <c r="AH44" i="5"/>
  <c r="AG235" i="5"/>
  <c r="AG234" i="5"/>
  <c r="AE234" i="5"/>
  <c r="AF229" i="5"/>
  <c r="AM212" i="5"/>
  <c r="AJ212" i="5"/>
  <c r="AH165" i="5"/>
  <c r="AF120" i="5"/>
  <c r="AH120" i="5"/>
  <c r="AH113" i="5"/>
  <c r="AF113" i="5"/>
  <c r="AE48" i="5"/>
  <c r="AG48" i="5"/>
  <c r="AF43" i="5"/>
  <c r="AH43" i="5"/>
  <c r="AG10" i="5"/>
  <c r="AE10" i="5"/>
  <c r="AG248" i="5"/>
  <c r="AG241" i="5"/>
  <c r="AM234" i="5"/>
  <c r="AG225" i="5"/>
  <c r="AE218" i="5"/>
  <c r="AK217" i="5"/>
  <c r="AG212" i="5"/>
  <c r="AH210" i="5"/>
  <c r="AG205" i="5"/>
  <c r="AK202" i="5"/>
  <c r="AG193" i="5"/>
  <c r="AG191" i="5"/>
  <c r="AE191" i="5"/>
  <c r="AK185" i="5"/>
  <c r="AE183" i="5"/>
  <c r="AG178" i="5"/>
  <c r="AF173" i="5"/>
  <c r="AH173" i="5"/>
  <c r="AE161" i="5"/>
  <c r="AG161" i="5"/>
  <c r="AH158" i="5"/>
  <c r="AF158" i="5"/>
  <c r="AK138" i="5"/>
  <c r="AJ138" i="5"/>
  <c r="AH129" i="5"/>
  <c r="AF129" i="5"/>
  <c r="AG126" i="5"/>
  <c r="AH106" i="5"/>
  <c r="AF106" i="5"/>
  <c r="AE77" i="5"/>
  <c r="AG77" i="5"/>
  <c r="AM244" i="5"/>
  <c r="AJ244" i="5"/>
  <c r="AM236" i="5"/>
  <c r="AJ236" i="5"/>
  <c r="AF186" i="5"/>
  <c r="AH186" i="5"/>
  <c r="AG158" i="5"/>
  <c r="AE158" i="5"/>
  <c r="AG138" i="5"/>
  <c r="AE138" i="5"/>
  <c r="AE125" i="5"/>
  <c r="AG125" i="5"/>
  <c r="AF112" i="5"/>
  <c r="AH112" i="5"/>
  <c r="AE30" i="5"/>
  <c r="AG30" i="5"/>
  <c r="AF24" i="5"/>
  <c r="AM23" i="5"/>
  <c r="AM228" i="5"/>
  <c r="AJ228" i="5"/>
  <c r="AM179" i="5"/>
  <c r="AG114" i="5"/>
  <c r="AE114" i="5"/>
  <c r="AH238" i="5"/>
  <c r="AF238" i="5"/>
  <c r="AE232" i="5"/>
  <c r="AG232" i="5"/>
  <c r="AM198" i="5"/>
  <c r="AF164" i="5"/>
  <c r="AH157" i="5"/>
  <c r="AF157" i="5"/>
  <c r="AJ84" i="5"/>
  <c r="AK84" i="5"/>
  <c r="AK57" i="5"/>
  <c r="AN57" i="5"/>
  <c r="AN228" i="5"/>
  <c r="AM225" i="5"/>
  <c r="AJ225" i="5"/>
  <c r="AH198" i="5"/>
  <c r="AF198" i="5"/>
  <c r="AN195" i="5"/>
  <c r="AK195" i="5"/>
  <c r="AH189" i="5"/>
  <c r="AF189" i="5"/>
  <c r="AN188" i="5"/>
  <c r="AH130" i="5"/>
  <c r="AF130" i="5"/>
  <c r="AM121" i="5"/>
  <c r="AJ121" i="5"/>
  <c r="AF104" i="5"/>
  <c r="AH104" i="5"/>
  <c r="AE101" i="5"/>
  <c r="AG101" i="5"/>
  <c r="AH97" i="5"/>
  <c r="AF97" i="5"/>
  <c r="AK94" i="5"/>
  <c r="AN94" i="5"/>
  <c r="AN11" i="5"/>
  <c r="AM11" i="5"/>
  <c r="AH9" i="5"/>
  <c r="AF9" i="5"/>
  <c r="AH249" i="5"/>
  <c r="AF249" i="5"/>
  <c r="AF246" i="5"/>
  <c r="AK240" i="5"/>
  <c r="AE227" i="5"/>
  <c r="AN247" i="5"/>
  <c r="AE246" i="5"/>
  <c r="AF241" i="5"/>
  <c r="AJ238" i="5"/>
  <c r="AK234" i="5"/>
  <c r="AE223" i="5"/>
  <c r="AN222" i="5"/>
  <c r="AE215" i="5"/>
  <c r="AN211" i="5"/>
  <c r="AK211" i="5"/>
  <c r="AJ207" i="5"/>
  <c r="AK207" i="5"/>
  <c r="AG203" i="5"/>
  <c r="AF200" i="5"/>
  <c r="AH200" i="5"/>
  <c r="AG198" i="5"/>
  <c r="AE198" i="5"/>
  <c r="AG194" i="5"/>
  <c r="AE194" i="5"/>
  <c r="AM192" i="5"/>
  <c r="AF190" i="5"/>
  <c r="AN189" i="5"/>
  <c r="AE186" i="5"/>
  <c r="AJ185" i="5"/>
  <c r="AJ182" i="5"/>
  <c r="AG180" i="5"/>
  <c r="AH175" i="5"/>
  <c r="AG173" i="5"/>
  <c r="AE173" i="5"/>
  <c r="AE167" i="5"/>
  <c r="AN166" i="5"/>
  <c r="AK157" i="5"/>
  <c r="AN157" i="5"/>
  <c r="AJ149" i="5"/>
  <c r="AM149" i="5"/>
  <c r="AH144" i="5"/>
  <c r="AE136" i="5"/>
  <c r="AG136" i="5"/>
  <c r="AE133" i="5"/>
  <c r="AG133" i="5"/>
  <c r="AN131" i="5"/>
  <c r="AN128" i="5"/>
  <c r="AJ81" i="5"/>
  <c r="AM81" i="5"/>
  <c r="AN183" i="5"/>
  <c r="AE182" i="5"/>
  <c r="AE176" i="5"/>
  <c r="AG176" i="5"/>
  <c r="AN153" i="5"/>
  <c r="AF140" i="5"/>
  <c r="AJ134" i="5"/>
  <c r="AE97" i="5"/>
  <c r="AG97" i="5"/>
  <c r="AF95" i="5"/>
  <c r="AH95" i="5"/>
  <c r="AF93" i="5"/>
  <c r="AH93" i="5"/>
  <c r="AH80" i="5"/>
  <c r="AF80" i="5"/>
  <c r="AK79" i="5"/>
  <c r="AN79" i="5"/>
  <c r="AE75" i="5"/>
  <c r="AF45" i="5"/>
  <c r="AH45" i="5"/>
  <c r="AF26" i="5"/>
  <c r="AF23" i="5"/>
  <c r="AH23" i="5"/>
  <c r="AK250" i="5"/>
  <c r="AJ235" i="5"/>
  <c r="AN224" i="5"/>
  <c r="AM220" i="5"/>
  <c r="AJ220" i="5"/>
  <c r="AK218" i="5"/>
  <c r="AF206" i="5"/>
  <c r="AJ203" i="5"/>
  <c r="AE202" i="5"/>
  <c r="AG200" i="5"/>
  <c r="AN192" i="5"/>
  <c r="AM188" i="5"/>
  <c r="AJ188" i="5"/>
  <c r="AK186" i="5"/>
  <c r="AF185" i="5"/>
  <c r="AH183" i="5"/>
  <c r="AF179" i="5"/>
  <c r="AN171" i="5"/>
  <c r="AH170" i="5"/>
  <c r="AG166" i="5"/>
  <c r="AM153" i="5"/>
  <c r="AJ151" i="5"/>
  <c r="AM151" i="5"/>
  <c r="AE148" i="5"/>
  <c r="AG148" i="5"/>
  <c r="AG147" i="5"/>
  <c r="AM146" i="5"/>
  <c r="AJ146" i="5"/>
  <c r="AH125" i="5"/>
  <c r="AN124" i="5"/>
  <c r="AK124" i="5"/>
  <c r="AG123" i="5"/>
  <c r="AE123" i="5"/>
  <c r="AN93" i="5"/>
  <c r="AK88" i="5"/>
  <c r="AN88" i="5"/>
  <c r="AK70" i="5"/>
  <c r="AN70" i="5"/>
  <c r="AH69" i="5"/>
  <c r="AF69" i="5"/>
  <c r="AE46" i="5"/>
  <c r="AJ195" i="5"/>
  <c r="AN184" i="5"/>
  <c r="AJ180" i="5"/>
  <c r="AM180" i="5"/>
  <c r="AK169" i="5"/>
  <c r="AH142" i="5"/>
  <c r="AF142" i="5"/>
  <c r="AE128" i="5"/>
  <c r="AG128" i="5"/>
  <c r="AG103" i="5"/>
  <c r="AJ98" i="5"/>
  <c r="AE65" i="5"/>
  <c r="AG65" i="5"/>
  <c r="AG63" i="5"/>
  <c r="AN251" i="5"/>
  <c r="AK251" i="5"/>
  <c r="AM248" i="5"/>
  <c r="AN231" i="5"/>
  <c r="AN219" i="5"/>
  <c r="AK219" i="5"/>
  <c r="AM216" i="5"/>
  <c r="AN199" i="5"/>
  <c r="AN187" i="5"/>
  <c r="AK187" i="5"/>
  <c r="AM184" i="5"/>
  <c r="AN176" i="5"/>
  <c r="AG175" i="5"/>
  <c r="AE175" i="5"/>
  <c r="AN174" i="5"/>
  <c r="AK150" i="5"/>
  <c r="AG115" i="5"/>
  <c r="AE115" i="5"/>
  <c r="AG111" i="5"/>
  <c r="AE111" i="5"/>
  <c r="AF108" i="5"/>
  <c r="AH108" i="5"/>
  <c r="AN107" i="5"/>
  <c r="AG106" i="5"/>
  <c r="AE106" i="5"/>
  <c r="AF99" i="5"/>
  <c r="AH99" i="5"/>
  <c r="AK97" i="5"/>
  <c r="AN97" i="5"/>
  <c r="AF85" i="5"/>
  <c r="AH85" i="5"/>
  <c r="AH83" i="5"/>
  <c r="AF83" i="5"/>
  <c r="AK80" i="5"/>
  <c r="AE68" i="5"/>
  <c r="AG68" i="5"/>
  <c r="AJ66" i="5"/>
  <c r="AM66" i="5"/>
  <c r="AH62" i="5"/>
  <c r="AF62" i="5"/>
  <c r="AH57" i="5"/>
  <c r="AF57" i="5"/>
  <c r="AM45" i="5"/>
  <c r="AJ45" i="5"/>
  <c r="AH22" i="5"/>
  <c r="AF22" i="5"/>
  <c r="AE20" i="5"/>
  <c r="AG20" i="5"/>
  <c r="AH17" i="5"/>
  <c r="AF17" i="5"/>
  <c r="AE32" i="5"/>
  <c r="AG32" i="5"/>
  <c r="AF31" i="5"/>
  <c r="AH31" i="5"/>
  <c r="AE28" i="5"/>
  <c r="AG28" i="5"/>
  <c r="AK13" i="5"/>
  <c r="AN13" i="5"/>
  <c r="AH153" i="5"/>
  <c r="AF153" i="5"/>
  <c r="AN147" i="5"/>
  <c r="AK147" i="5"/>
  <c r="AM125" i="5"/>
  <c r="AJ125" i="5"/>
  <c r="AM116" i="5"/>
  <c r="AN112" i="5"/>
  <c r="AK112" i="5"/>
  <c r="AK110" i="5"/>
  <c r="AE105" i="5"/>
  <c r="AG105" i="5"/>
  <c r="AN99" i="5"/>
  <c r="AN85" i="5"/>
  <c r="AK85" i="5"/>
  <c r="AF82" i="5"/>
  <c r="AH82" i="5"/>
  <c r="AH74" i="5"/>
  <c r="AF74" i="5"/>
  <c r="AF71" i="5"/>
  <c r="AH71" i="5"/>
  <c r="AH34" i="5"/>
  <c r="AF34" i="5"/>
  <c r="AH25" i="5"/>
  <c r="AF25" i="5"/>
  <c r="AF20" i="5"/>
  <c r="AH20" i="5"/>
  <c r="AK19" i="5"/>
  <c r="AJ19" i="5"/>
  <c r="AH18" i="5"/>
  <c r="AF18" i="5"/>
  <c r="AF11" i="5"/>
  <c r="AH11" i="5"/>
  <c r="AF8" i="5"/>
  <c r="AH8" i="5"/>
  <c r="AK179" i="5"/>
  <c r="AM177" i="5"/>
  <c r="AJ172" i="5"/>
  <c r="AN168" i="5"/>
  <c r="AK168" i="5"/>
  <c r="AM161" i="5"/>
  <c r="AJ161" i="5"/>
  <c r="AK145" i="5"/>
  <c r="AH138" i="5"/>
  <c r="AF138" i="5"/>
  <c r="AJ127" i="5"/>
  <c r="AM127" i="5"/>
  <c r="AN104" i="5"/>
  <c r="AJ102" i="5"/>
  <c r="AE98" i="5"/>
  <c r="AF78" i="5"/>
  <c r="AH78" i="5"/>
  <c r="AH54" i="5"/>
  <c r="AF54" i="5"/>
  <c r="AE45" i="5"/>
  <c r="AG45" i="5"/>
  <c r="AN43" i="5"/>
  <c r="AM43" i="5"/>
  <c r="AG42" i="5"/>
  <c r="AE42" i="5"/>
  <c r="AG31" i="5"/>
  <c r="AE31" i="5"/>
  <c r="AG14" i="5"/>
  <c r="AJ13" i="5"/>
  <c r="AG39" i="5"/>
  <c r="AE39" i="5"/>
  <c r="AM34" i="5"/>
  <c r="AJ34" i="5"/>
  <c r="AG29" i="5"/>
  <c r="AE16" i="5"/>
  <c r="AG16" i="5"/>
  <c r="AF13" i="5"/>
  <c r="AH13" i="5"/>
  <c r="AJ163" i="5"/>
  <c r="AE129" i="5"/>
  <c r="AG129" i="5"/>
  <c r="AJ119" i="5"/>
  <c r="AM117" i="5"/>
  <c r="AJ117" i="5"/>
  <c r="AH110" i="5"/>
  <c r="AF110" i="5"/>
  <c r="AE104" i="5"/>
  <c r="AG104" i="5"/>
  <c r="AM76" i="5"/>
  <c r="AJ76" i="5"/>
  <c r="AH55" i="5"/>
  <c r="AE53" i="5"/>
  <c r="AG53" i="5"/>
  <c r="AH50" i="5"/>
  <c r="AF50" i="5"/>
  <c r="AK45" i="5"/>
  <c r="AN45" i="5"/>
  <c r="AF40" i="5"/>
  <c r="AH40" i="5"/>
  <c r="AN139" i="5"/>
  <c r="AM132" i="5"/>
  <c r="AM129" i="5"/>
  <c r="AK126" i="5"/>
  <c r="AN108" i="5"/>
  <c r="AJ95" i="5"/>
  <c r="AJ89" i="5"/>
  <c r="AM89" i="5"/>
  <c r="AN73" i="5"/>
  <c r="AK71" i="5"/>
  <c r="AF65" i="5"/>
  <c r="AM55" i="5"/>
  <c r="AK50" i="5"/>
  <c r="AJ50" i="5"/>
  <c r="AM47" i="5"/>
  <c r="AN47" i="5"/>
  <c r="AN31" i="5"/>
  <c r="AM31" i="5"/>
  <c r="AM25" i="5"/>
  <c r="AK18" i="5"/>
  <c r="AJ18" i="5"/>
  <c r="AM15" i="5"/>
  <c r="AN15" i="5"/>
  <c r="AN160" i="5"/>
  <c r="AM148" i="5"/>
  <c r="AJ148" i="5"/>
  <c r="AN144" i="5"/>
  <c r="AJ143" i="5"/>
  <c r="AN120" i="5"/>
  <c r="AM108" i="5"/>
  <c r="AM105" i="5"/>
  <c r="AK102" i="5"/>
  <c r="AK83" i="5"/>
  <c r="AH56" i="5"/>
  <c r="AM41" i="5"/>
  <c r="AJ41" i="5"/>
  <c r="AJ39" i="5"/>
  <c r="AF32" i="5"/>
  <c r="AH32" i="5"/>
  <c r="AJ30" i="5"/>
  <c r="AM30" i="5"/>
  <c r="AM9" i="5"/>
  <c r="AJ9" i="5"/>
  <c r="AM140" i="5"/>
  <c r="AJ140" i="5"/>
  <c r="AK134" i="5"/>
  <c r="AN116" i="5"/>
  <c r="AJ103" i="5"/>
  <c r="AM78" i="5"/>
  <c r="AJ78" i="5"/>
  <c r="AF77" i="5"/>
  <c r="AH77" i="5"/>
  <c r="AN72" i="5"/>
  <c r="AK72" i="5"/>
  <c r="AF64" i="5"/>
  <c r="AH64" i="5"/>
  <c r="AF36" i="5"/>
  <c r="AH36" i="5"/>
  <c r="AF27" i="5"/>
  <c r="AH27" i="5"/>
  <c r="AK139" i="5"/>
  <c r="AJ132" i="5"/>
  <c r="AK131" i="5"/>
  <c r="AJ124" i="5"/>
  <c r="AK123" i="5"/>
  <c r="AJ116" i="5"/>
  <c r="AK115" i="5"/>
  <c r="AJ108" i="5"/>
  <c r="AK107" i="5"/>
  <c r="AJ100" i="5"/>
  <c r="AK99" i="5"/>
  <c r="AM65" i="5"/>
  <c r="AK63" i="5"/>
  <c r="AG55" i="5"/>
  <c r="AE55" i="5"/>
  <c r="AN44" i="5"/>
  <c r="AK44" i="5"/>
  <c r="AK39" i="5"/>
  <c r="AG23" i="5"/>
  <c r="AE23" i="5"/>
  <c r="AN12" i="5"/>
  <c r="AK12" i="5"/>
  <c r="AJ71" i="5"/>
  <c r="AN64" i="5"/>
  <c r="AE44" i="5"/>
  <c r="AG44" i="5"/>
  <c r="AM29" i="5"/>
  <c r="AJ29" i="5"/>
  <c r="AE12" i="5"/>
  <c r="AG12" i="5"/>
  <c r="AN77" i="5"/>
  <c r="AJ62" i="5"/>
  <c r="AE61" i="5"/>
  <c r="AG61" i="5"/>
  <c r="AK54" i="5"/>
  <c r="AN52" i="5"/>
  <c r="AN48" i="5"/>
  <c r="AK48" i="5"/>
  <c r="AG34" i="5"/>
  <c r="AE34" i="5"/>
  <c r="AK31" i="5"/>
  <c r="AK22" i="5"/>
  <c r="AN16" i="5"/>
  <c r="AK16" i="5"/>
  <c r="AN68" i="5"/>
  <c r="AK62" i="5"/>
  <c r="AN56" i="5"/>
  <c r="AJ47" i="5"/>
  <c r="AN36" i="5"/>
  <c r="AK30" i="5"/>
  <c r="AN24" i="5"/>
  <c r="AJ15" i="5"/>
  <c r="AN40" i="5"/>
  <c r="AJ31" i="5"/>
  <c r="AN20" i="5"/>
  <c r="AN8" i="5"/>
  <c r="AK55" i="5"/>
  <c r="AM49" i="5"/>
  <c r="AK23" i="5"/>
  <c r="AM17" i="5"/>
  <c r="C8" i="7"/>
  <c r="E8" i="7"/>
  <c r="G8" i="7"/>
  <c r="I8" i="7"/>
  <c r="K8" i="7"/>
  <c r="M8" i="7"/>
  <c r="O8" i="7"/>
  <c r="Q8" i="7"/>
  <c r="S8" i="7"/>
  <c r="C9" i="7"/>
  <c r="E9" i="7"/>
  <c r="G9" i="7"/>
  <c r="I9" i="7"/>
  <c r="K9" i="7"/>
  <c r="M9" i="7"/>
  <c r="O9" i="7"/>
  <c r="Q9" i="7"/>
  <c r="S9" i="7"/>
  <c r="C10" i="7"/>
  <c r="E10" i="7"/>
  <c r="G10" i="7"/>
  <c r="I10" i="7"/>
  <c r="K10" i="7"/>
  <c r="M10" i="7"/>
  <c r="O10" i="7"/>
  <c r="Q10" i="7"/>
  <c r="S10" i="7"/>
  <c r="AH70" i="5" l="1"/>
  <c r="AF70" i="5"/>
  <c r="AH46" i="5"/>
  <c r="AF46" i="5"/>
  <c r="AG149" i="5"/>
  <c r="AE149" i="5"/>
  <c r="AG144" i="5"/>
  <c r="AH143" i="5"/>
  <c r="AE201" i="5"/>
  <c r="AH52" i="5"/>
  <c r="AE130" i="5"/>
  <c r="AH132" i="5"/>
  <c r="AG56" i="5"/>
  <c r="AF134" i="5"/>
  <c r="AE119" i="5"/>
  <c r="AG13" i="5"/>
  <c r="AH35" i="5"/>
  <c r="AG132" i="5"/>
  <c r="AH41" i="5"/>
  <c r="AH49" i="5"/>
  <c r="AE159" i="5"/>
  <c r="AG24" i="5"/>
  <c r="AE24" i="5"/>
  <c r="AH196" i="5"/>
  <c r="AF196" i="5"/>
  <c r="AG26" i="5"/>
  <c r="AE26" i="5"/>
  <c r="AH33" i="5"/>
  <c r="AF33" i="5"/>
  <c r="AG89" i="5"/>
  <c r="AH123" i="5"/>
  <c r="AG70" i="5"/>
  <c r="AE70" i="5"/>
  <c r="AF58" i="5"/>
  <c r="AF89" i="5"/>
  <c r="AH89" i="5"/>
  <c r="AG140" i="5"/>
  <c r="AF29" i="5"/>
  <c r="AH29" i="5"/>
  <c r="AE160" i="5"/>
  <c r="AG160" i="5"/>
  <c r="AG59" i="5"/>
  <c r="AE59" i="5"/>
  <c r="AE152" i="5"/>
  <c r="AG152" i="5"/>
  <c r="AG118" i="5"/>
  <c r="AE118" i="5"/>
  <c r="AF21" i="5"/>
  <c r="AH21" i="5"/>
  <c r="AE67" i="5"/>
  <c r="AG102" i="5"/>
  <c r="AG15" i="5"/>
  <c r="AE15" i="5"/>
  <c r="AF119" i="5"/>
  <c r="AH119" i="5"/>
  <c r="AE21" i="5"/>
  <c r="AG21" i="5"/>
  <c r="AE208" i="5"/>
  <c r="AG208" i="5"/>
  <c r="AG82" i="5"/>
  <c r="AE82" i="5"/>
  <c r="AF63" i="5"/>
  <c r="AH63" i="5"/>
  <c r="AE8" i="5"/>
  <c r="AG8" i="5"/>
  <c r="AE49" i="5"/>
  <c r="AG49" i="5"/>
  <c r="AH75" i="5"/>
  <c r="AF75" i="5"/>
  <c r="AF67" i="5"/>
  <c r="AH67" i="5"/>
  <c r="AG72" i="5"/>
  <c r="AE72" i="5"/>
  <c r="AG58" i="5"/>
  <c r="AE58" i="5"/>
  <c r="AH76" i="5"/>
  <c r="AF76" i="5"/>
  <c r="AH118" i="5"/>
  <c r="AF118" i="5"/>
  <c r="AF203" i="5"/>
  <c r="AH203" i="5"/>
  <c r="AH98" i="5"/>
  <c r="AF98" i="5"/>
  <c r="AE33" i="5"/>
  <c r="AG33" i="5"/>
  <c r="AG143" i="5"/>
  <c r="AE143" i="5"/>
  <c r="AH102" i="5"/>
  <c r="AF102" i="5"/>
  <c r="AG35" i="5"/>
  <c r="AE35" i="5"/>
  <c r="AE134" i="5"/>
  <c r="AG134" i="5"/>
  <c r="AF100" i="5"/>
  <c r="AH100" i="5"/>
  <c r="AH103" i="5"/>
  <c r="AF103" i="5"/>
  <c r="AE87" i="5"/>
  <c r="AG87" i="5"/>
  <c r="AH59" i="5"/>
  <c r="AH152" i="5"/>
  <c r="AG52" i="5"/>
  <c r="AH160" i="5"/>
  <c r="AH38" i="5"/>
  <c r="AF38" i="5"/>
  <c r="AE41" i="5"/>
  <c r="AG41" i="5"/>
  <c r="AF39" i="5"/>
  <c r="AH39" i="5"/>
  <c r="AE90" i="5"/>
  <c r="AG90" i="5"/>
  <c r="AH105" i="5"/>
  <c r="AF105" i="5"/>
  <c r="AG38" i="5"/>
  <c r="AE38" i="5"/>
  <c r="AF90" i="5"/>
  <c r="AH90" i="5"/>
  <c r="AG190" i="5"/>
  <c r="AE190" i="5"/>
  <c r="AF72" i="5"/>
  <c r="AH72" i="5"/>
  <c r="E2" i="8"/>
  <c r="D3" i="8"/>
  <c r="D2" i="8"/>
  <c r="S7" i="7"/>
  <c r="S6" i="7"/>
  <c r="S5" i="7"/>
  <c r="S4" i="7"/>
  <c r="Q7" i="7"/>
  <c r="Q6" i="7"/>
  <c r="Q5" i="7"/>
  <c r="Q4" i="7"/>
  <c r="O7" i="7"/>
  <c r="O6" i="7"/>
  <c r="O5" i="7"/>
  <c r="O4" i="7"/>
  <c r="M7" i="7"/>
  <c r="M6" i="7"/>
  <c r="M5" i="7"/>
  <c r="M4" i="7"/>
  <c r="K7" i="7"/>
  <c r="K6" i="7"/>
  <c r="K5" i="7"/>
  <c r="K4" i="7"/>
  <c r="I7" i="7"/>
  <c r="I6" i="7"/>
  <c r="I5" i="7"/>
  <c r="I4" i="7"/>
  <c r="G7" i="7"/>
  <c r="G6" i="7"/>
  <c r="G5" i="7"/>
  <c r="G4" i="7"/>
  <c r="E7" i="7"/>
  <c r="E6" i="7"/>
  <c r="E5" i="7"/>
  <c r="E4" i="7"/>
  <c r="G252" i="5"/>
  <c r="Q252" i="5"/>
  <c r="R252" i="5"/>
  <c r="X7" i="5"/>
  <c r="AJ7" i="5" s="1"/>
  <c r="Y7" i="5"/>
  <c r="Z7" i="5"/>
  <c r="AA7" i="5" s="1"/>
  <c r="AC7" i="5" s="1"/>
  <c r="AI7" i="5"/>
  <c r="AK7" i="5" s="1"/>
  <c r="AL7" i="5"/>
  <c r="AN7" i="5"/>
  <c r="C4" i="7"/>
  <c r="C5" i="7"/>
  <c r="C6" i="7"/>
  <c r="C7" i="7"/>
  <c r="AP252" i="5"/>
  <c r="AQ252" i="5"/>
  <c r="AM7" i="5" l="1"/>
  <c r="AG7" i="5"/>
  <c r="AB7" i="5"/>
  <c r="AD7" i="5" s="1"/>
  <c r="AA252" i="5"/>
  <c r="X252" i="5"/>
  <c r="AC252" i="5"/>
  <c r="K11" i="7"/>
  <c r="M11" i="7"/>
  <c r="Q11" i="7"/>
  <c r="AE7" i="5"/>
  <c r="AE252" i="5" s="1"/>
  <c r="Y252" i="5"/>
  <c r="D4" i="8"/>
  <c r="E11" i="7"/>
  <c r="S11" i="7"/>
  <c r="D5" i="8"/>
  <c r="O11" i="7"/>
  <c r="G11" i="7"/>
  <c r="I11" i="7"/>
  <c r="C11" i="7"/>
  <c r="AD252" i="5" l="1"/>
  <c r="AH252" i="5" s="1"/>
  <c r="AH7" i="5"/>
  <c r="E3" i="8"/>
  <c r="AB252" i="5"/>
  <c r="D9" i="7"/>
  <c r="D10" i="7"/>
  <c r="D8" i="7"/>
  <c r="R10" i="7"/>
  <c r="J10" i="7"/>
  <c r="R8" i="7"/>
  <c r="J8" i="7"/>
  <c r="R9" i="7"/>
  <c r="J9" i="7"/>
  <c r="H8" i="7"/>
  <c r="P8" i="7"/>
  <c r="H10" i="7"/>
  <c r="H9" i="7"/>
  <c r="P9" i="7"/>
  <c r="P10" i="7"/>
  <c r="N8" i="7"/>
  <c r="N9" i="7"/>
  <c r="N10" i="7"/>
  <c r="T5" i="7"/>
  <c r="T9" i="7"/>
  <c r="T10" i="7"/>
  <c r="T8" i="7"/>
  <c r="L5" i="7"/>
  <c r="L9" i="7"/>
  <c r="L10" i="7"/>
  <c r="L8" i="7"/>
  <c r="F9" i="7"/>
  <c r="F8" i="7"/>
  <c r="F10" i="7"/>
  <c r="AF7" i="5"/>
  <c r="AF252" i="5" s="1"/>
  <c r="N7" i="7"/>
  <c r="N4" i="7"/>
  <c r="L4" i="7"/>
  <c r="L7" i="7"/>
  <c r="N5" i="7"/>
  <c r="AN252" i="5"/>
  <c r="AN253" i="5" s="1"/>
  <c r="AJ252" i="5"/>
  <c r="AG252" i="5"/>
  <c r="L6" i="7"/>
  <c r="AK252" i="5"/>
  <c r="T4" i="7"/>
  <c r="T6" i="7"/>
  <c r="N6" i="7"/>
  <c r="AM252" i="5"/>
  <c r="AM253" i="5" s="1"/>
  <c r="H5" i="7"/>
  <c r="D7" i="7"/>
  <c r="T7" i="7"/>
  <c r="F7" i="7"/>
  <c r="F6" i="7"/>
  <c r="F5" i="7"/>
  <c r="F4" i="7"/>
  <c r="D6" i="7"/>
  <c r="J5" i="7"/>
  <c r="P7" i="7"/>
  <c r="J7" i="7"/>
  <c r="D4" i="7"/>
  <c r="R4" i="7"/>
  <c r="J4" i="7"/>
  <c r="P4" i="7"/>
  <c r="J6" i="7"/>
  <c r="R7" i="7"/>
  <c r="P5" i="7"/>
  <c r="H6" i="7"/>
  <c r="P6" i="7"/>
  <c r="H4" i="7"/>
  <c r="R6" i="7"/>
  <c r="D5" i="7"/>
  <c r="R5" i="7"/>
  <c r="H7" i="7"/>
  <c r="AJ253" i="5" l="1"/>
  <c r="E4" i="8"/>
  <c r="E5" i="8"/>
  <c r="AK253" i="5"/>
</calcChain>
</file>

<file path=xl/sharedStrings.xml><?xml version="1.0" encoding="utf-8"?>
<sst xmlns="http://schemas.openxmlformats.org/spreadsheetml/2006/main" count="6467" uniqueCount="3280">
  <si>
    <t>TOTALS</t>
  </si>
  <si>
    <t>Program Priorities / Categories</t>
  </si>
  <si>
    <t xml:space="preserve"> C/S #</t>
  </si>
  <si>
    <t>FTEF</t>
  </si>
  <si>
    <t>P</t>
  </si>
  <si>
    <t>F</t>
  </si>
  <si>
    <t>TOTALS:</t>
  </si>
  <si>
    <t># Sec.</t>
  </si>
  <si>
    <t>% Dept.</t>
  </si>
  <si>
    <t>FTES</t>
  </si>
  <si>
    <t>WTU</t>
  </si>
  <si>
    <t xml:space="preserve">             NORMATIVE RATIOS</t>
  </si>
  <si>
    <t>L.D.</t>
  </si>
  <si>
    <t>U.D.</t>
  </si>
  <si>
    <t>GRD.</t>
  </si>
  <si>
    <t>K-FACTOR</t>
  </si>
  <si>
    <t>/L</t>
  </si>
  <si>
    <t>{GOTO}A1~</t>
  </si>
  <si>
    <t>/REA1..C300~</t>
  </si>
  <si>
    <t>/FCCNA1..AA5~testit.WK1~</t>
  </si>
  <si>
    <t>/REA5..C300~</t>
  </si>
  <si>
    <t>{GOTO}A6~</t>
  </si>
  <si>
    <t>/FI~RESULT.PRN~</t>
  </si>
  <si>
    <t>/DPFCFEL&gt;&gt;&gt;&gt;&gt;&gt;~IA6..A300~OA6..C300~G</t>
  </si>
  <si>
    <t>{GOTO}D6~</t>
  </si>
  <si>
    <t>/FCCND6..AA300~testit.WK1~</t>
  </si>
  <si>
    <t>{HOME}</t>
  </si>
  <si>
    <t>Title</t>
  </si>
  <si>
    <t>Instructor</t>
  </si>
  <si>
    <t>C/S #</t>
  </si>
  <si>
    <t>Days</t>
  </si>
  <si>
    <t>Comments</t>
  </si>
  <si>
    <t>Program Code</t>
  </si>
  <si>
    <t>Class Limit</t>
  </si>
  <si>
    <t>Start Time</t>
  </si>
  <si>
    <t>End Time</t>
  </si>
  <si>
    <t>Time of Day</t>
  </si>
  <si>
    <t>Job Code</t>
  </si>
  <si>
    <t>Subject Catalog</t>
  </si>
  <si>
    <t>Class Nbr</t>
  </si>
  <si>
    <t>Base Salary</t>
  </si>
  <si>
    <t>CCU</t>
  </si>
  <si>
    <t>PTF Exp</t>
  </si>
  <si>
    <t>Percentage of Part-Time FTEF</t>
  </si>
  <si>
    <t>T</t>
  </si>
  <si>
    <t>G</t>
  </si>
  <si>
    <t>V</t>
  </si>
  <si>
    <t>Semester:</t>
  </si>
  <si>
    <t>Department:</t>
  </si>
  <si>
    <t>Required Service Courses</t>
  </si>
  <si>
    <t>High Priority Elective Courses - Majors</t>
  </si>
  <si>
    <t>G.E. Courses</t>
  </si>
  <si>
    <t>Assoc. Class</t>
  </si>
  <si>
    <t>Room</t>
  </si>
  <si>
    <t>K-Fx</t>
  </si>
  <si>
    <t>Current</t>
  </si>
  <si>
    <t>Projected</t>
  </si>
  <si>
    <t>CURRENT</t>
  </si>
  <si>
    <t>PROJECTED</t>
  </si>
  <si>
    <t>Fac</t>
  </si>
  <si>
    <t>Part-Time FTEF</t>
  </si>
  <si>
    <t>Full-Time FTEF (Tenure-Track)</t>
  </si>
  <si>
    <t>Percentage of Full-Time FTEF (Tenure-Track)</t>
  </si>
  <si>
    <t>Sec-
tion No.</t>
  </si>
  <si>
    <t>Compo-
nent</t>
  </si>
  <si>
    <t xml:space="preserve">Department Summary Report </t>
  </si>
  <si>
    <t>FTEF SUMMARY</t>
  </si>
  <si>
    <t>Projected      Enrollment</t>
  </si>
  <si>
    <t>Suffix</t>
  </si>
  <si>
    <t>FTES Fx for F/S/OL/HY/OFFCAM Meeting</t>
  </si>
  <si>
    <t>FTES Fx for F/S Meeting</t>
  </si>
  <si>
    <t>F/S Meeting</t>
  </si>
  <si>
    <t>F/S/OL/HY/OFFCAM FTES (Current)</t>
  </si>
  <si>
    <t>F/S/OL/HY/OFFCAM FTES (Projected)</t>
  </si>
  <si>
    <t>F/S FTES (Current)</t>
  </si>
  <si>
    <t>F/S FTES (Projected)</t>
  </si>
  <si>
    <t>% F/S FTES</t>
  </si>
  <si>
    <t>COURSETBL</t>
  </si>
  <si>
    <t>COURSE</t>
  </si>
  <si>
    <t>COLLEGE</t>
  </si>
  <si>
    <t>A E  472</t>
  </si>
  <si>
    <t>ECS</t>
  </si>
  <si>
    <t>A E  486A</t>
  </si>
  <si>
    <t>A E  486B</t>
  </si>
  <si>
    <t>A E  486C</t>
  </si>
  <si>
    <t>A E  499C</t>
  </si>
  <si>
    <t>A E  586</t>
  </si>
  <si>
    <t>A E  696C</t>
  </si>
  <si>
    <t>A E  697</t>
  </si>
  <si>
    <t>A E  698C</t>
  </si>
  <si>
    <t>A E  699A</t>
  </si>
  <si>
    <t>A E  699C</t>
  </si>
  <si>
    <t>A M  316</t>
  </si>
  <si>
    <t>A M  317</t>
  </si>
  <si>
    <t>A M  410</t>
  </si>
  <si>
    <t>A M  499C</t>
  </si>
  <si>
    <t>A M  696C</t>
  </si>
  <si>
    <t>A M  699C</t>
  </si>
  <si>
    <t>HUM</t>
  </si>
  <si>
    <t>AAS  100</t>
  </si>
  <si>
    <t>AAS  100OL</t>
  </si>
  <si>
    <t>AAS  151</t>
  </si>
  <si>
    <t>AAS  155</t>
  </si>
  <si>
    <t>AAS  155EOP</t>
  </si>
  <si>
    <t>AAS  201</t>
  </si>
  <si>
    <t>AAS  201OL</t>
  </si>
  <si>
    <t>AAS  210</t>
  </si>
  <si>
    <t>AAS  220</t>
  </si>
  <si>
    <t>AAS  230EOP</t>
  </si>
  <si>
    <t>AAS  321</t>
  </si>
  <si>
    <t>AAS  325B</t>
  </si>
  <si>
    <t>AAS  340</t>
  </si>
  <si>
    <t>AAS  345</t>
  </si>
  <si>
    <t>AAS  347</t>
  </si>
  <si>
    <t>AAS  350</t>
  </si>
  <si>
    <t>AAS  361D</t>
  </si>
  <si>
    <t>AAS  390</t>
  </si>
  <si>
    <t>AAS  417</t>
  </si>
  <si>
    <t>AAS  450</t>
  </si>
  <si>
    <t>AAS  495GS</t>
  </si>
  <si>
    <t>AAS  497</t>
  </si>
  <si>
    <t>AAS  499A</t>
  </si>
  <si>
    <t>AAS  499B</t>
  </si>
  <si>
    <t>AAS  499C</t>
  </si>
  <si>
    <t>AAS  98</t>
  </si>
  <si>
    <t>DEV WRITE</t>
  </si>
  <si>
    <t>ACCT 220</t>
  </si>
  <si>
    <t>BE</t>
  </si>
  <si>
    <t>ACCT 230</t>
  </si>
  <si>
    <t>ACCT 292CS</t>
  </si>
  <si>
    <t>ACCT 350</t>
  </si>
  <si>
    <t>ACCT 351</t>
  </si>
  <si>
    <t>ACCT 351COM</t>
  </si>
  <si>
    <t>ACCT 352</t>
  </si>
  <si>
    <t>ACCT 380</t>
  </si>
  <si>
    <t>ACCT 392CS</t>
  </si>
  <si>
    <t>ACCT 428</t>
  </si>
  <si>
    <t>ACCT 440</t>
  </si>
  <si>
    <t>ACCT 441</t>
  </si>
  <si>
    <t>ACCT 442</t>
  </si>
  <si>
    <t>ACCT 450</t>
  </si>
  <si>
    <t>ACCT 460</t>
  </si>
  <si>
    <t>ACCT 492CS</t>
  </si>
  <si>
    <t>ACCT 498A</t>
  </si>
  <si>
    <t>ACCT 498B</t>
  </si>
  <si>
    <t>ACCT 498C</t>
  </si>
  <si>
    <t>ACCT 499A</t>
  </si>
  <si>
    <t>ACCT 499B</t>
  </si>
  <si>
    <t>ACCT 499C</t>
  </si>
  <si>
    <t>ACCT 699</t>
  </si>
  <si>
    <t>AIS  101</t>
  </si>
  <si>
    <t>AIS  301</t>
  </si>
  <si>
    <t>AIS  401</t>
  </si>
  <si>
    <t>AIS  499A</t>
  </si>
  <si>
    <t>AIS  499B</t>
  </si>
  <si>
    <t>AIS  499C</t>
  </si>
  <si>
    <t>AMC  386A</t>
  </si>
  <si>
    <t>AMC</t>
  </si>
  <si>
    <t>AMC  386B</t>
  </si>
  <si>
    <t>AMC  386D</t>
  </si>
  <si>
    <t>ANTH 150</t>
  </si>
  <si>
    <t>SBS</t>
  </si>
  <si>
    <t>ANTH 150OL</t>
  </si>
  <si>
    <t>ANTH 151</t>
  </si>
  <si>
    <t>ANTH 152</t>
  </si>
  <si>
    <t>ANTH 153</t>
  </si>
  <si>
    <t>ANTH 212</t>
  </si>
  <si>
    <t>ANTH 222</t>
  </si>
  <si>
    <t>ANTH 303</t>
  </si>
  <si>
    <t>ANTH 308</t>
  </si>
  <si>
    <t>ANTH 308OL</t>
  </si>
  <si>
    <t>ANTH 310</t>
  </si>
  <si>
    <t>ANTH 310OL</t>
  </si>
  <si>
    <t>ANTH 311</t>
  </si>
  <si>
    <t>ANTH 315</t>
  </si>
  <si>
    <t>ANTH 319</t>
  </si>
  <si>
    <t>ANTH 326</t>
  </si>
  <si>
    <t>ANTH 326HON</t>
  </si>
  <si>
    <t>ANTH 351</t>
  </si>
  <si>
    <t>ANTH 425</t>
  </si>
  <si>
    <t>ANTH 427</t>
  </si>
  <si>
    <t>ANTH 462</t>
  </si>
  <si>
    <t>ANTH 475</t>
  </si>
  <si>
    <t>ANTH 486</t>
  </si>
  <si>
    <t>ANTH 490A</t>
  </si>
  <si>
    <t>ANTH 490B</t>
  </si>
  <si>
    <t>ANTH 490C</t>
  </si>
  <si>
    <t>ANTH 498H</t>
  </si>
  <si>
    <t>ANTH 499A</t>
  </si>
  <si>
    <t>ANTH 499B</t>
  </si>
  <si>
    <t>ANTH 499C</t>
  </si>
  <si>
    <t>ANTH 602</t>
  </si>
  <si>
    <t>ANTH 606</t>
  </si>
  <si>
    <t>ANTH 694</t>
  </si>
  <si>
    <t>ANTH 696A</t>
  </si>
  <si>
    <t>ANTH 696B</t>
  </si>
  <si>
    <t>ANTH 696C</t>
  </si>
  <si>
    <t>ANTH 697A</t>
  </si>
  <si>
    <t>ANTH 697B</t>
  </si>
  <si>
    <t>ANTH 698B</t>
  </si>
  <si>
    <t>ANTH 699A</t>
  </si>
  <si>
    <t>ANTH 699B</t>
  </si>
  <si>
    <t>ANTH 699C</t>
  </si>
  <si>
    <t>ARMN 101</t>
  </si>
  <si>
    <t>ARMN 310</t>
  </si>
  <si>
    <t>ARMN 360</t>
  </si>
  <si>
    <t>ARMN 440</t>
  </si>
  <si>
    <t>ART  100</t>
  </si>
  <si>
    <t>ART  100L</t>
  </si>
  <si>
    <t>ART  110</t>
  </si>
  <si>
    <t>ART  112</t>
  </si>
  <si>
    <t>ART  114</t>
  </si>
  <si>
    <t>ART  120</t>
  </si>
  <si>
    <t>ART  120L</t>
  </si>
  <si>
    <t>ART  124A</t>
  </si>
  <si>
    <t>ART  124B</t>
  </si>
  <si>
    <t>ART  140</t>
  </si>
  <si>
    <t>ART  141</t>
  </si>
  <si>
    <t>ART  148</t>
  </si>
  <si>
    <t>ART  151</t>
  </si>
  <si>
    <t>ART  200</t>
  </si>
  <si>
    <t>ART  201</t>
  </si>
  <si>
    <t>ART  222</t>
  </si>
  <si>
    <t>ART  224A</t>
  </si>
  <si>
    <t>ART  227</t>
  </si>
  <si>
    <t>ART  230</t>
  </si>
  <si>
    <t>ART  235</t>
  </si>
  <si>
    <t>ART  237</t>
  </si>
  <si>
    <t>ART  243</t>
  </si>
  <si>
    <t>ART  244</t>
  </si>
  <si>
    <t>ART  250</t>
  </si>
  <si>
    <t>ART  263</t>
  </si>
  <si>
    <t>ART  267</t>
  </si>
  <si>
    <t>ART  300</t>
  </si>
  <si>
    <t>ART  301</t>
  </si>
  <si>
    <t>ART  302</t>
  </si>
  <si>
    <t>ART  305</t>
  </si>
  <si>
    <t>ART  306</t>
  </si>
  <si>
    <t>ART  311</t>
  </si>
  <si>
    <t>ART  313</t>
  </si>
  <si>
    <t>ART  315</t>
  </si>
  <si>
    <t>ART  315OL</t>
  </si>
  <si>
    <t>ART  318</t>
  </si>
  <si>
    <t>ART  322A</t>
  </si>
  <si>
    <t>ART  322B</t>
  </si>
  <si>
    <t>ART  322C</t>
  </si>
  <si>
    <t>ART  324A</t>
  </si>
  <si>
    <t>ART  324B</t>
  </si>
  <si>
    <t>ART  326</t>
  </si>
  <si>
    <t>ART  328</t>
  </si>
  <si>
    <t>ART  330</t>
  </si>
  <si>
    <t>ART  335</t>
  </si>
  <si>
    <t>ART  337A</t>
  </si>
  <si>
    <t>ART  341</t>
  </si>
  <si>
    <t>ART  342</t>
  </si>
  <si>
    <t>ART  343</t>
  </si>
  <si>
    <t>ART  344</t>
  </si>
  <si>
    <t>ART  350A</t>
  </si>
  <si>
    <t>ART  350B</t>
  </si>
  <si>
    <t>ART  351</t>
  </si>
  <si>
    <t>ART  352</t>
  </si>
  <si>
    <t>ART  354</t>
  </si>
  <si>
    <t>ART  356</t>
  </si>
  <si>
    <t>ART  363A</t>
  </si>
  <si>
    <t>ART  363B</t>
  </si>
  <si>
    <t>ART  364</t>
  </si>
  <si>
    <t>ART  365</t>
  </si>
  <si>
    <t>ART  366</t>
  </si>
  <si>
    <t>ART  380</t>
  </si>
  <si>
    <t>ART  380L</t>
  </si>
  <si>
    <t>ART  385</t>
  </si>
  <si>
    <t>ART  385L</t>
  </si>
  <si>
    <t>ART  402</t>
  </si>
  <si>
    <t>ART  414</t>
  </si>
  <si>
    <t>ART  421</t>
  </si>
  <si>
    <t>ART  422</t>
  </si>
  <si>
    <t>ART  424</t>
  </si>
  <si>
    <t>ART  425</t>
  </si>
  <si>
    <t>ART  429</t>
  </si>
  <si>
    <t>ART  430</t>
  </si>
  <si>
    <t>ART  435</t>
  </si>
  <si>
    <t>ART  437</t>
  </si>
  <si>
    <t>ART  438</t>
  </si>
  <si>
    <t>ART  438L</t>
  </si>
  <si>
    <t>ART  443</t>
  </si>
  <si>
    <t>ART  444</t>
  </si>
  <si>
    <t>ART  445</t>
  </si>
  <si>
    <t>ART  446</t>
  </si>
  <si>
    <t>ART  448</t>
  </si>
  <si>
    <t>ART  450</t>
  </si>
  <si>
    <t>ART  455A</t>
  </si>
  <si>
    <t>ART  455B</t>
  </si>
  <si>
    <t>ART  455C</t>
  </si>
  <si>
    <t>ART  461</t>
  </si>
  <si>
    <t>ART  462</t>
  </si>
  <si>
    <t>ART  463</t>
  </si>
  <si>
    <t>ART  467</t>
  </si>
  <si>
    <t>ART  479</t>
  </si>
  <si>
    <t>ART  479L</t>
  </si>
  <si>
    <t>ART  484</t>
  </si>
  <si>
    <t>ART  486</t>
  </si>
  <si>
    <t>ART  486L</t>
  </si>
  <si>
    <t>ART  488</t>
  </si>
  <si>
    <t>ART  494</t>
  </si>
  <si>
    <t>ART  495A</t>
  </si>
  <si>
    <t>ART  495D</t>
  </si>
  <si>
    <t>ART  495G</t>
  </si>
  <si>
    <t>ART  495I</t>
  </si>
  <si>
    <t>ART  499A</t>
  </si>
  <si>
    <t>ART  499B</t>
  </si>
  <si>
    <t>ART  499C</t>
  </si>
  <si>
    <t>ART  520</t>
  </si>
  <si>
    <t>ART  521</t>
  </si>
  <si>
    <t>ART  522</t>
  </si>
  <si>
    <t>ART  524</t>
  </si>
  <si>
    <t>ART  525</t>
  </si>
  <si>
    <t>ART  535</t>
  </si>
  <si>
    <t>ART  542CS</t>
  </si>
  <si>
    <t>ART  544</t>
  </si>
  <si>
    <t>ART  550</t>
  </si>
  <si>
    <t>ART  560</t>
  </si>
  <si>
    <t>ART  588</t>
  </si>
  <si>
    <t>ART  590</t>
  </si>
  <si>
    <t>ART  615</t>
  </si>
  <si>
    <t>ART  620</t>
  </si>
  <si>
    <t>ART  621</t>
  </si>
  <si>
    <t>ART  622</t>
  </si>
  <si>
    <t>ART  624</t>
  </si>
  <si>
    <t>ART  625</t>
  </si>
  <si>
    <t>ART  635</t>
  </si>
  <si>
    <t>ART  644</t>
  </si>
  <si>
    <t>ART  650</t>
  </si>
  <si>
    <t>ART  660</t>
  </si>
  <si>
    <t>ART  681A</t>
  </si>
  <si>
    <t>ART  686</t>
  </si>
  <si>
    <t>ART  688</t>
  </si>
  <si>
    <t>ART  690A</t>
  </si>
  <si>
    <t>ART  690B</t>
  </si>
  <si>
    <t>ART  690D</t>
  </si>
  <si>
    <t>ART  690H</t>
  </si>
  <si>
    <t>ART  690J</t>
  </si>
  <si>
    <t>ART  696A</t>
  </si>
  <si>
    <t>ART  696B</t>
  </si>
  <si>
    <t>ART  696C</t>
  </si>
  <si>
    <t>ART  698C</t>
  </si>
  <si>
    <t>ART  698F</t>
  </si>
  <si>
    <t>ART  698MFA</t>
  </si>
  <si>
    <t>ART  699A</t>
  </si>
  <si>
    <t>ART  699B</t>
  </si>
  <si>
    <t>ART  699C</t>
  </si>
  <si>
    <t>ASTR 152</t>
  </si>
  <si>
    <t>SM</t>
  </si>
  <si>
    <t>ASTR 152OL</t>
  </si>
  <si>
    <t>ASTR 154L</t>
  </si>
  <si>
    <t>ASTR 154LOL</t>
  </si>
  <si>
    <t>ASTR 352</t>
  </si>
  <si>
    <t>ASTR 352L</t>
  </si>
  <si>
    <t>ASTR 401</t>
  </si>
  <si>
    <t>BIOL 100</t>
  </si>
  <si>
    <t>BIOL 100L</t>
  </si>
  <si>
    <t>BIOL 100OL</t>
  </si>
  <si>
    <t>BIOL 101</t>
  </si>
  <si>
    <t>BIOL 101L</t>
  </si>
  <si>
    <t>BIOL 101OL</t>
  </si>
  <si>
    <t>BIOL 106</t>
  </si>
  <si>
    <t>BIOL 106L</t>
  </si>
  <si>
    <t>BIOL 107</t>
  </si>
  <si>
    <t>BIOL 107L</t>
  </si>
  <si>
    <t>BIOL 211</t>
  </si>
  <si>
    <t>BIOL 212</t>
  </si>
  <si>
    <t>BIOL 215</t>
  </si>
  <si>
    <t>BIOL 215L</t>
  </si>
  <si>
    <t>BIOL 241</t>
  </si>
  <si>
    <t>BIOL 241L</t>
  </si>
  <si>
    <t>BIOL 281</t>
  </si>
  <si>
    <t>BIOL 282</t>
  </si>
  <si>
    <t>BIOL 299A</t>
  </si>
  <si>
    <t>BIOL 299B</t>
  </si>
  <si>
    <t>BIOL 299C</t>
  </si>
  <si>
    <t>BIOL 312</t>
  </si>
  <si>
    <t>BIOL 312L</t>
  </si>
  <si>
    <t>BIOL 315</t>
  </si>
  <si>
    <t>BIOL 315L</t>
  </si>
  <si>
    <t>BIOL 322</t>
  </si>
  <si>
    <t>BIOL 323</t>
  </si>
  <si>
    <t>BIOL 325LOL</t>
  </si>
  <si>
    <t>BIOL 325OL</t>
  </si>
  <si>
    <t>BIOL 330</t>
  </si>
  <si>
    <t>BIOL 330L</t>
  </si>
  <si>
    <t>BIOL 360</t>
  </si>
  <si>
    <t>BIOL 362LOL</t>
  </si>
  <si>
    <t>BIOL 362OL</t>
  </si>
  <si>
    <t>BIOL 380</t>
  </si>
  <si>
    <t>BIOL 381</t>
  </si>
  <si>
    <t>BIOL 392E</t>
  </si>
  <si>
    <t>BIOL 392F</t>
  </si>
  <si>
    <t>BIOL 406</t>
  </si>
  <si>
    <t>BIOL 406L</t>
  </si>
  <si>
    <t>BIOL 407</t>
  </si>
  <si>
    <t>BIOL 407L</t>
  </si>
  <si>
    <t>BIOL 409</t>
  </si>
  <si>
    <t>BIOL 409L</t>
  </si>
  <si>
    <t>BIOL 410</t>
  </si>
  <si>
    <t>BIOL 410L</t>
  </si>
  <si>
    <t>BIOL 411</t>
  </si>
  <si>
    <t>BIOL 411L</t>
  </si>
  <si>
    <t>BIOL 417</t>
  </si>
  <si>
    <t>BIOL 417L</t>
  </si>
  <si>
    <t>BIOL 418</t>
  </si>
  <si>
    <t>BIOL 418L</t>
  </si>
  <si>
    <t>BIOL 421</t>
  </si>
  <si>
    <t>BIOL 421L</t>
  </si>
  <si>
    <t>BIOL 431</t>
  </si>
  <si>
    <t>BIOL 431L</t>
  </si>
  <si>
    <t>BIOL 435</t>
  </si>
  <si>
    <t>BIOL 435L</t>
  </si>
  <si>
    <t>BIOL 441</t>
  </si>
  <si>
    <t>BIOL 441L</t>
  </si>
  <si>
    <t>BIOL 470</t>
  </si>
  <si>
    <t>BIOL 481</t>
  </si>
  <si>
    <t>BIOL 481L</t>
  </si>
  <si>
    <t>BIOL 485</t>
  </si>
  <si>
    <t>BIOL 485L</t>
  </si>
  <si>
    <t>BIOL 490</t>
  </si>
  <si>
    <t>BIOL 492B</t>
  </si>
  <si>
    <t>BIOL 492J</t>
  </si>
  <si>
    <t>BIOL 492K</t>
  </si>
  <si>
    <t>BIOL 492N</t>
  </si>
  <si>
    <t>BIOL 492S</t>
  </si>
  <si>
    <t>BIOL 492T</t>
  </si>
  <si>
    <t>BIOL 499A</t>
  </si>
  <si>
    <t>BIOL 499B</t>
  </si>
  <si>
    <t>BIOL 499C</t>
  </si>
  <si>
    <t>BIOL 503</t>
  </si>
  <si>
    <t>BIOL 503L</t>
  </si>
  <si>
    <t>BIOL 507</t>
  </si>
  <si>
    <t>BIOL 507L</t>
  </si>
  <si>
    <t>BIOL 508</t>
  </si>
  <si>
    <t>BIOL 508L</t>
  </si>
  <si>
    <t>BIOL 509</t>
  </si>
  <si>
    <t>BIOL 510</t>
  </si>
  <si>
    <t>BIOL 513</t>
  </si>
  <si>
    <t>BIOL 513L</t>
  </si>
  <si>
    <t>BIOL 514</t>
  </si>
  <si>
    <t>BIOL 514L</t>
  </si>
  <si>
    <t>BIOL 526AZ</t>
  </si>
  <si>
    <t>BIOL 527</t>
  </si>
  <si>
    <t>BIOL 527L</t>
  </si>
  <si>
    <t>BIOL 528</t>
  </si>
  <si>
    <t>BIOL 528L</t>
  </si>
  <si>
    <t>BIOL 529</t>
  </si>
  <si>
    <t>BIOL 529L</t>
  </si>
  <si>
    <t>BIOL 544</t>
  </si>
  <si>
    <t>BIOL 566</t>
  </si>
  <si>
    <t>BIOL 572</t>
  </si>
  <si>
    <t>BIOL 572L</t>
  </si>
  <si>
    <t>BIOL 575</t>
  </si>
  <si>
    <t>BIOL 575L</t>
  </si>
  <si>
    <t>BIOL 580</t>
  </si>
  <si>
    <t>BIOL 580L</t>
  </si>
  <si>
    <t>BIOL 592A</t>
  </si>
  <si>
    <t>BIOL 592B</t>
  </si>
  <si>
    <t>BIOL 592F</t>
  </si>
  <si>
    <t>BIOL 592I</t>
  </si>
  <si>
    <t>BIOL 592L</t>
  </si>
  <si>
    <t>BIOL 592S</t>
  </si>
  <si>
    <t>BIOL 592T</t>
  </si>
  <si>
    <t>BIOL 592U</t>
  </si>
  <si>
    <t>BIOL 615C</t>
  </si>
  <si>
    <t>BIOL 615G</t>
  </si>
  <si>
    <t>BIOL 655A</t>
  </si>
  <si>
    <t>BIOL 655D</t>
  </si>
  <si>
    <t>BIOL 655E</t>
  </si>
  <si>
    <t>BIOL 691</t>
  </si>
  <si>
    <t>BIOL 692</t>
  </si>
  <si>
    <t>BIOL 698A</t>
  </si>
  <si>
    <t>BIOL 698C</t>
  </si>
  <si>
    <t>BIOL 699A</t>
  </si>
  <si>
    <t>BIOL 699B</t>
  </si>
  <si>
    <t>BIOL 699C</t>
  </si>
  <si>
    <t>BLAW 108</t>
  </si>
  <si>
    <t>BLAW 280</t>
  </si>
  <si>
    <t>BLAW 308</t>
  </si>
  <si>
    <t>BLAW 409</t>
  </si>
  <si>
    <t>BLAW 428</t>
  </si>
  <si>
    <t>BLAW 430</t>
  </si>
  <si>
    <t>BLAW 450</t>
  </si>
  <si>
    <t>BLAW 451</t>
  </si>
  <si>
    <t>BLAW 480</t>
  </si>
  <si>
    <t>BLAW 481</t>
  </si>
  <si>
    <t>BLAW 495</t>
  </si>
  <si>
    <t>BLAW 498C</t>
  </si>
  <si>
    <t>BLAW 499A</t>
  </si>
  <si>
    <t>BLAW 499B</t>
  </si>
  <si>
    <t>BLAW 499C</t>
  </si>
  <si>
    <t>BUS  296BHD</t>
  </si>
  <si>
    <t>BUS  302</t>
  </si>
  <si>
    <t>BUS  302L</t>
  </si>
  <si>
    <t>BUS  480</t>
  </si>
  <si>
    <t>BUS  491CS</t>
  </si>
  <si>
    <t>BUS  497A</t>
  </si>
  <si>
    <t>BUS  497ABH</t>
  </si>
  <si>
    <t>BUS  498</t>
  </si>
  <si>
    <t>BUS  499C</t>
  </si>
  <si>
    <t>C E  101</t>
  </si>
  <si>
    <t>C E  101L</t>
  </si>
  <si>
    <t>C E  240</t>
  </si>
  <si>
    <t>C E  280</t>
  </si>
  <si>
    <t>C E  280L</t>
  </si>
  <si>
    <t>C E  308</t>
  </si>
  <si>
    <t>C E  308L</t>
  </si>
  <si>
    <t>C E  315</t>
  </si>
  <si>
    <t>C E  315L</t>
  </si>
  <si>
    <t>C E  335</t>
  </si>
  <si>
    <t>C E  335L</t>
  </si>
  <si>
    <t>C E  340</t>
  </si>
  <si>
    <t>C E  408</t>
  </si>
  <si>
    <t>C E  408L</t>
  </si>
  <si>
    <t>C E  426</t>
  </si>
  <si>
    <t>C E  426L</t>
  </si>
  <si>
    <t>C E  438</t>
  </si>
  <si>
    <t>C E  439</t>
  </si>
  <si>
    <t>C E  460</t>
  </si>
  <si>
    <t>C E  460L</t>
  </si>
  <si>
    <t>C E  488B</t>
  </si>
  <si>
    <t>C E  499B</t>
  </si>
  <si>
    <t>C E  499C</t>
  </si>
  <si>
    <t>C E  526</t>
  </si>
  <si>
    <t>C E  640</t>
  </si>
  <si>
    <t>C E  641</t>
  </si>
  <si>
    <t>C E  696C</t>
  </si>
  <si>
    <t>C E  697</t>
  </si>
  <si>
    <t>C E  698C</t>
  </si>
  <si>
    <t>C E  699C</t>
  </si>
  <si>
    <t>CADV 150</t>
  </si>
  <si>
    <t>HHD</t>
  </si>
  <si>
    <t>CADV 250</t>
  </si>
  <si>
    <t>CADV 350</t>
  </si>
  <si>
    <t>CADV 352</t>
  </si>
  <si>
    <t>CADV 380</t>
  </si>
  <si>
    <t>CADV 406</t>
  </si>
  <si>
    <t>CADV 406L</t>
  </si>
  <si>
    <t>CADV 450</t>
  </si>
  <si>
    <t>CADV 451</t>
  </si>
  <si>
    <t>CADV 452</t>
  </si>
  <si>
    <t>CADV 460</t>
  </si>
  <si>
    <t>CADV 470</t>
  </si>
  <si>
    <t>CADV 494B</t>
  </si>
  <si>
    <t>CADV 495A</t>
  </si>
  <si>
    <t>CADV 499A</t>
  </si>
  <si>
    <t>CADV 499B</t>
  </si>
  <si>
    <t>CADV 499C</t>
  </si>
  <si>
    <t>CAS  100</t>
  </si>
  <si>
    <t>CAS  102</t>
  </si>
  <si>
    <t>CAS  155</t>
  </si>
  <si>
    <t>CAS  201</t>
  </si>
  <si>
    <t>CAS  202</t>
  </si>
  <si>
    <t>CAS  270</t>
  </si>
  <si>
    <t>CAS  309</t>
  </si>
  <si>
    <t>CAS  310</t>
  </si>
  <si>
    <t>CAS  311</t>
  </si>
  <si>
    <t>CAS  365</t>
  </si>
  <si>
    <t>CAS  368</t>
  </si>
  <si>
    <t>CAS  369</t>
  </si>
  <si>
    <t>CAS  421</t>
  </si>
  <si>
    <t>CD   361</t>
  </si>
  <si>
    <t>CD   361OL</t>
  </si>
  <si>
    <t>CD   405</t>
  </si>
  <si>
    <t>CD   410</t>
  </si>
  <si>
    <t>CD   415</t>
  </si>
  <si>
    <t>CD   442</t>
  </si>
  <si>
    <t>CD   445</t>
  </si>
  <si>
    <t>CD   446</t>
  </si>
  <si>
    <t>CD   450</t>
  </si>
  <si>
    <t>CD   451</t>
  </si>
  <si>
    <t>CD   462OL</t>
  </si>
  <si>
    <t>CD   465</t>
  </si>
  <si>
    <t>CD   469A</t>
  </si>
  <si>
    <t>CD   469B</t>
  </si>
  <si>
    <t>CD   469O</t>
  </si>
  <si>
    <t>CD   475</t>
  </si>
  <si>
    <t>CD   480</t>
  </si>
  <si>
    <t>CD   485</t>
  </si>
  <si>
    <t>CD   499A</t>
  </si>
  <si>
    <t>CD   499B</t>
  </si>
  <si>
    <t>CD   499C</t>
  </si>
  <si>
    <t>CD   501</t>
  </si>
  <si>
    <t>CD   552OL</t>
  </si>
  <si>
    <t>CD   566</t>
  </si>
  <si>
    <t>CD   567</t>
  </si>
  <si>
    <t>CD   576</t>
  </si>
  <si>
    <t>CD   577</t>
  </si>
  <si>
    <t>CD   599A</t>
  </si>
  <si>
    <t>CD   599B</t>
  </si>
  <si>
    <t>CD   599C</t>
  </si>
  <si>
    <t>CD   659</t>
  </si>
  <si>
    <t>CD   660</t>
  </si>
  <si>
    <t>CD   661</t>
  </si>
  <si>
    <t>CD   662OL</t>
  </si>
  <si>
    <t>CD   668</t>
  </si>
  <si>
    <t>CD   672A</t>
  </si>
  <si>
    <t>CD   672B</t>
  </si>
  <si>
    <t>CD   674</t>
  </si>
  <si>
    <t>CD   697</t>
  </si>
  <si>
    <t>CD   698</t>
  </si>
  <si>
    <t>CECS 494HCA</t>
  </si>
  <si>
    <t>CECS 494HCB</t>
  </si>
  <si>
    <t>CECS 494HCC</t>
  </si>
  <si>
    <t>CH S 100</t>
  </si>
  <si>
    <t>CH S 100OL</t>
  </si>
  <si>
    <t>CH S 102</t>
  </si>
  <si>
    <t>CH S 111</t>
  </si>
  <si>
    <t>CH S 111EOP</t>
  </si>
  <si>
    <t>CH S 151</t>
  </si>
  <si>
    <t>CH S 155</t>
  </si>
  <si>
    <t>CH S 155EOP</t>
  </si>
  <si>
    <t>CH S 201</t>
  </si>
  <si>
    <t>CH S 202</t>
  </si>
  <si>
    <t>CH S 215</t>
  </si>
  <si>
    <t>CH S 215L</t>
  </si>
  <si>
    <t>CH S 230</t>
  </si>
  <si>
    <t>CH S 245</t>
  </si>
  <si>
    <t>CH S 245OL</t>
  </si>
  <si>
    <t>CH S 246</t>
  </si>
  <si>
    <t>CH S 260</t>
  </si>
  <si>
    <t>CH S 260OL</t>
  </si>
  <si>
    <t>CH S 270SOC</t>
  </si>
  <si>
    <t>CH S 280</t>
  </si>
  <si>
    <t>CH S 310</t>
  </si>
  <si>
    <t>CH S 345</t>
  </si>
  <si>
    <t>CH S 346</t>
  </si>
  <si>
    <t>CH S 350</t>
  </si>
  <si>
    <t>CH S 351</t>
  </si>
  <si>
    <t>CH S 351OL</t>
  </si>
  <si>
    <t>CH S 360</t>
  </si>
  <si>
    <t>CH S 361</t>
  </si>
  <si>
    <t>CH S 364</t>
  </si>
  <si>
    <t>CH S 365</t>
  </si>
  <si>
    <t>CH S 365OL</t>
  </si>
  <si>
    <t>CH S 366</t>
  </si>
  <si>
    <t>CH S 380</t>
  </si>
  <si>
    <t>CH S 380OL</t>
  </si>
  <si>
    <t>CH S 381</t>
  </si>
  <si>
    <t>CH S 390</t>
  </si>
  <si>
    <t>CH S 401</t>
  </si>
  <si>
    <t>CH S 405</t>
  </si>
  <si>
    <t>CH S 414</t>
  </si>
  <si>
    <t>CH S 414L</t>
  </si>
  <si>
    <t>CH S 416</t>
  </si>
  <si>
    <t>CH S 417</t>
  </si>
  <si>
    <t>CH S 420</t>
  </si>
  <si>
    <t>CH S 430</t>
  </si>
  <si>
    <t>CH S 431</t>
  </si>
  <si>
    <t>CH S 432</t>
  </si>
  <si>
    <t>CH S 433</t>
  </si>
  <si>
    <t>CH S 445</t>
  </si>
  <si>
    <t>CH S 445OL</t>
  </si>
  <si>
    <t>CH S 453</t>
  </si>
  <si>
    <t>CH S 473</t>
  </si>
  <si>
    <t>CH S 480</t>
  </si>
  <si>
    <t>CH S 482</t>
  </si>
  <si>
    <t>CH S 486B</t>
  </si>
  <si>
    <t>CH S 497</t>
  </si>
  <si>
    <t>CH S 499A</t>
  </si>
  <si>
    <t>CH S 499B</t>
  </si>
  <si>
    <t>CH S 499C</t>
  </si>
  <si>
    <t>CH S 502</t>
  </si>
  <si>
    <t>CH S 503</t>
  </si>
  <si>
    <t>CH S 587</t>
  </si>
  <si>
    <t>CH S 595R</t>
  </si>
  <si>
    <t>CH S 599A</t>
  </si>
  <si>
    <t>CH S 599B</t>
  </si>
  <si>
    <t>CH S 599C</t>
  </si>
  <si>
    <t>CH S 698C</t>
  </si>
  <si>
    <t>CH S 98</t>
  </si>
  <si>
    <t>CHEM 100</t>
  </si>
  <si>
    <t>CHEM 100L</t>
  </si>
  <si>
    <t>CHEM 101</t>
  </si>
  <si>
    <t>CHEM 101L</t>
  </si>
  <si>
    <t>CHEM 102</t>
  </si>
  <si>
    <t>CHEM 102L</t>
  </si>
  <si>
    <t>CHEM 104</t>
  </si>
  <si>
    <t>CHEM 104L</t>
  </si>
  <si>
    <t>CHEM 110</t>
  </si>
  <si>
    <t>CHEM 110L</t>
  </si>
  <si>
    <t>CHEM 235</t>
  </si>
  <si>
    <t>CHEM 235L</t>
  </si>
  <si>
    <t>CHEM 321</t>
  </si>
  <si>
    <t>CHEM 321L</t>
  </si>
  <si>
    <t>CHEM 333</t>
  </si>
  <si>
    <t>CHEM 333L</t>
  </si>
  <si>
    <t>CHEM 333R</t>
  </si>
  <si>
    <t>CHEM 334</t>
  </si>
  <si>
    <t>CHEM 334L</t>
  </si>
  <si>
    <t>CHEM 334R</t>
  </si>
  <si>
    <t>CHEM 352</t>
  </si>
  <si>
    <t>CHEM 352L</t>
  </si>
  <si>
    <t>CHEM 365</t>
  </si>
  <si>
    <t>CHEM 365L</t>
  </si>
  <si>
    <t>CHEM 401</t>
  </si>
  <si>
    <t>CHEM 401L</t>
  </si>
  <si>
    <t>CHEM 422</t>
  </si>
  <si>
    <t>CHEM 422L</t>
  </si>
  <si>
    <t>CHEM 433</t>
  </si>
  <si>
    <t>CHEM 451</t>
  </si>
  <si>
    <t>CHEM 462</t>
  </si>
  <si>
    <t>CHEM 464</t>
  </si>
  <si>
    <t>CHEM 464L</t>
  </si>
  <si>
    <t>CHEM 465</t>
  </si>
  <si>
    <t>CHEM 495A</t>
  </si>
  <si>
    <t>CHEM 495B</t>
  </si>
  <si>
    <t>CHEM 499A</t>
  </si>
  <si>
    <t>CHEM 499B</t>
  </si>
  <si>
    <t>CHEM 564</t>
  </si>
  <si>
    <t>CHEM 599A</t>
  </si>
  <si>
    <t>CHEM 599B</t>
  </si>
  <si>
    <t>CHEM 691</t>
  </si>
  <si>
    <t>CHEM 692</t>
  </si>
  <si>
    <t>CHEM 696A</t>
  </si>
  <si>
    <t>CHEM 696B</t>
  </si>
  <si>
    <t>CHEM 696C</t>
  </si>
  <si>
    <t>CHEM 698A</t>
  </si>
  <si>
    <t>CHEM 698B</t>
  </si>
  <si>
    <t>CHIN 102</t>
  </si>
  <si>
    <t>CLAS 102L</t>
  </si>
  <si>
    <t>CLAS 315</t>
  </si>
  <si>
    <t>CMT  110</t>
  </si>
  <si>
    <t>CMT  110L</t>
  </si>
  <si>
    <t>CMT  210</t>
  </si>
  <si>
    <t>CMT  210L</t>
  </si>
  <si>
    <t>CMT  240</t>
  </si>
  <si>
    <t>CMT  240L</t>
  </si>
  <si>
    <t>CMT  309</t>
  </si>
  <si>
    <t>CMT  334</t>
  </si>
  <si>
    <t>CMT  334L</t>
  </si>
  <si>
    <t>CMT  415</t>
  </si>
  <si>
    <t>CMT  415L</t>
  </si>
  <si>
    <t>CMT  434</t>
  </si>
  <si>
    <t>CMT  434L</t>
  </si>
  <si>
    <t>CMT  441</t>
  </si>
  <si>
    <t>CMT  441L</t>
  </si>
  <si>
    <t>CMT  449</t>
  </si>
  <si>
    <t>CMT  488B</t>
  </si>
  <si>
    <t>CMT  494</t>
  </si>
  <si>
    <t>COMP 100</t>
  </si>
  <si>
    <t>COMP 100HON</t>
  </si>
  <si>
    <t>COMP 105BAS</t>
  </si>
  <si>
    <t>COMP 108</t>
  </si>
  <si>
    <t>COMP 110</t>
  </si>
  <si>
    <t>COMP 110L</t>
  </si>
  <si>
    <t>COMP 122</t>
  </si>
  <si>
    <t>COMP 122L</t>
  </si>
  <si>
    <t>COMP 182</t>
  </si>
  <si>
    <t>COMP 182L</t>
  </si>
  <si>
    <t>COMP 222</t>
  </si>
  <si>
    <t>COMP 232</t>
  </si>
  <si>
    <t>COMP 282</t>
  </si>
  <si>
    <t>COMP 300</t>
  </si>
  <si>
    <t>COMP 310</t>
  </si>
  <si>
    <t>COMP 322</t>
  </si>
  <si>
    <t>COMP 322L</t>
  </si>
  <si>
    <t>COMP 380</t>
  </si>
  <si>
    <t>COMP 380L</t>
  </si>
  <si>
    <t>COMP 410</t>
  </si>
  <si>
    <t>COMP 411</t>
  </si>
  <si>
    <t>COMP 424</t>
  </si>
  <si>
    <t>COMP 440</t>
  </si>
  <si>
    <t>COMP 450</t>
  </si>
  <si>
    <t>COMP 480</t>
  </si>
  <si>
    <t>COMP 480L</t>
  </si>
  <si>
    <t>COMP 484</t>
  </si>
  <si>
    <t>COMP 484L</t>
  </si>
  <si>
    <t>COMP 485</t>
  </si>
  <si>
    <t>COMP 494A</t>
  </si>
  <si>
    <t>COMP 494B</t>
  </si>
  <si>
    <t>COMP 494C</t>
  </si>
  <si>
    <t>COMP 499A</t>
  </si>
  <si>
    <t>COMP 499C</t>
  </si>
  <si>
    <t>COMP 565</t>
  </si>
  <si>
    <t>COMP 595WEB</t>
  </si>
  <si>
    <t>COMP 598EA</t>
  </si>
  <si>
    <t>COMP 610</t>
  </si>
  <si>
    <t>COMP 680</t>
  </si>
  <si>
    <t>COMP 684</t>
  </si>
  <si>
    <t>COMP 696A</t>
  </si>
  <si>
    <t>COMP 696C</t>
  </si>
  <si>
    <t>COMP 698C</t>
  </si>
  <si>
    <t>COMP 699A</t>
  </si>
  <si>
    <t>COMP 699C</t>
  </si>
  <si>
    <t>COMS 151</t>
  </si>
  <si>
    <t>COMS 151DF</t>
  </si>
  <si>
    <t>COMS 151HL</t>
  </si>
  <si>
    <t>COMS 151HON</t>
  </si>
  <si>
    <t>COMS 151L</t>
  </si>
  <si>
    <t>COMS 195</t>
  </si>
  <si>
    <t>COMS 199</t>
  </si>
  <si>
    <t>COMS 225</t>
  </si>
  <si>
    <t>COMS 225L</t>
  </si>
  <si>
    <t>COMS 301</t>
  </si>
  <si>
    <t>COMS 304</t>
  </si>
  <si>
    <t>COMS 309</t>
  </si>
  <si>
    <t>COMS 320</t>
  </si>
  <si>
    <t>COMS 321</t>
  </si>
  <si>
    <t>COMS 323</t>
  </si>
  <si>
    <t>COMS 325</t>
  </si>
  <si>
    <t>COMS 327</t>
  </si>
  <si>
    <t>COMS 350</t>
  </si>
  <si>
    <t>COMS 351</t>
  </si>
  <si>
    <t>COMS 356</t>
  </si>
  <si>
    <t>COMS 360</t>
  </si>
  <si>
    <t>COMS 400A</t>
  </si>
  <si>
    <t>COMS 400B</t>
  </si>
  <si>
    <t>COMS 400C</t>
  </si>
  <si>
    <t>COMS 401</t>
  </si>
  <si>
    <t>COMS 404</t>
  </si>
  <si>
    <t>COMS 430</t>
  </si>
  <si>
    <t>COMS 431</t>
  </si>
  <si>
    <t>COMS 435</t>
  </si>
  <si>
    <t>COMS 437</t>
  </si>
  <si>
    <t>COMS 442</t>
  </si>
  <si>
    <t>COMS 451</t>
  </si>
  <si>
    <t>COMS 453</t>
  </si>
  <si>
    <t>COMS 454</t>
  </si>
  <si>
    <t>COMS 495SOC</t>
  </si>
  <si>
    <t>COMS 497SOC</t>
  </si>
  <si>
    <t>COMS 499A</t>
  </si>
  <si>
    <t>COMS 499B</t>
  </si>
  <si>
    <t>COMS 499C</t>
  </si>
  <si>
    <t>COMS 580</t>
  </si>
  <si>
    <t>COMS 601</t>
  </si>
  <si>
    <t>COMS 620</t>
  </si>
  <si>
    <t>COMS 632</t>
  </si>
  <si>
    <t>COMS 651</t>
  </si>
  <si>
    <t>COMS 656</t>
  </si>
  <si>
    <t>COMS 697</t>
  </si>
  <si>
    <t>COMS 697A</t>
  </si>
  <si>
    <t>COMS 697B</t>
  </si>
  <si>
    <t>COMS 698C</t>
  </si>
  <si>
    <t>COMS 699A</t>
  </si>
  <si>
    <t>COMS 699B</t>
  </si>
  <si>
    <t>COMS 699C</t>
  </si>
  <si>
    <t>COMS 699D</t>
  </si>
  <si>
    <t>COMS 699E</t>
  </si>
  <si>
    <t>COMS 699F</t>
  </si>
  <si>
    <t>CTVA 100</t>
  </si>
  <si>
    <t>CTVA 210</t>
  </si>
  <si>
    <t>CTVA 220</t>
  </si>
  <si>
    <t>CTVA 230</t>
  </si>
  <si>
    <t>CTVA 240</t>
  </si>
  <si>
    <t>CTVA 250</t>
  </si>
  <si>
    <t>CTVA 301</t>
  </si>
  <si>
    <t>CTVA 305</t>
  </si>
  <si>
    <t>CTVA 309</t>
  </si>
  <si>
    <t>CTVA 310</t>
  </si>
  <si>
    <t>CTVA 315</t>
  </si>
  <si>
    <t>CTVA 319</t>
  </si>
  <si>
    <t>CTVA 320</t>
  </si>
  <si>
    <t>CTVA 327</t>
  </si>
  <si>
    <t>CTVA 329A</t>
  </si>
  <si>
    <t>CTVA 329B</t>
  </si>
  <si>
    <t>CTVA 329C</t>
  </si>
  <si>
    <t>CTVA 340</t>
  </si>
  <si>
    <t>CTVA 341</t>
  </si>
  <si>
    <t>CTVA 342</t>
  </si>
  <si>
    <t>CTVA 350</t>
  </si>
  <si>
    <t>CTVA 351</t>
  </si>
  <si>
    <t>CTVA 352</t>
  </si>
  <si>
    <t>CTVA 355</t>
  </si>
  <si>
    <t>CTVA 356</t>
  </si>
  <si>
    <t>CTVA 357</t>
  </si>
  <si>
    <t>CTVA 358</t>
  </si>
  <si>
    <t>CTVA 359</t>
  </si>
  <si>
    <t>CTVA 361</t>
  </si>
  <si>
    <t>CTVA 362</t>
  </si>
  <si>
    <t>CTVA 384</t>
  </si>
  <si>
    <t>CTVA 395</t>
  </si>
  <si>
    <t>CTVA 400</t>
  </si>
  <si>
    <t>CTVA 405</t>
  </si>
  <si>
    <t>CTVA 410</t>
  </si>
  <si>
    <t>CTVA 415I</t>
  </si>
  <si>
    <t>CTVA 416</t>
  </si>
  <si>
    <t>CTVA 420</t>
  </si>
  <si>
    <t>CTVA 421</t>
  </si>
  <si>
    <t>CTVA 425</t>
  </si>
  <si>
    <t>CTVA 428</t>
  </si>
  <si>
    <t>CTVA 440</t>
  </si>
  <si>
    <t>CTVA 441</t>
  </si>
  <si>
    <t>CTVA 442</t>
  </si>
  <si>
    <t>CTVA 452</t>
  </si>
  <si>
    <t>CTVA 453</t>
  </si>
  <si>
    <t>CTVA 461</t>
  </si>
  <si>
    <t>CTVA 464</t>
  </si>
  <si>
    <t>CTVA 467</t>
  </si>
  <si>
    <t>CTVA 468</t>
  </si>
  <si>
    <t>CTVA 475</t>
  </si>
  <si>
    <t>CTVA 480</t>
  </si>
  <si>
    <t>CTVA 481</t>
  </si>
  <si>
    <t>CTVA 482</t>
  </si>
  <si>
    <t>CTVA 487</t>
  </si>
  <si>
    <t>CTVA 494A</t>
  </si>
  <si>
    <t>CTVA 494B</t>
  </si>
  <si>
    <t>CTVA 494C</t>
  </si>
  <si>
    <t>CTVA 494F</t>
  </si>
  <si>
    <t>CTVA 499A</t>
  </si>
  <si>
    <t>CTVA 499B</t>
  </si>
  <si>
    <t>CTVA 499C</t>
  </si>
  <si>
    <t>CTVA 501</t>
  </si>
  <si>
    <t>CTVA 525</t>
  </si>
  <si>
    <t>CTVA 595A</t>
  </si>
  <si>
    <t>CTVA 595D</t>
  </si>
  <si>
    <t>CTVA 694C</t>
  </si>
  <si>
    <t>CTVA 696</t>
  </si>
  <si>
    <t>CTVA 698C</t>
  </si>
  <si>
    <t>CTVA 699A</t>
  </si>
  <si>
    <t>CTVA 699B</t>
  </si>
  <si>
    <t>CTVA 699C</t>
  </si>
  <si>
    <t>DEAF 160</t>
  </si>
  <si>
    <t>EDU</t>
  </si>
  <si>
    <t>DEAF 161</t>
  </si>
  <si>
    <t>DEAF 200</t>
  </si>
  <si>
    <t>DEAF 280</t>
  </si>
  <si>
    <t>DEAF 281</t>
  </si>
  <si>
    <t>DEAF 300</t>
  </si>
  <si>
    <t>DEAF 350</t>
  </si>
  <si>
    <t>DEAF 360</t>
  </si>
  <si>
    <t>DEAF 370</t>
  </si>
  <si>
    <t>DEAF 381</t>
  </si>
  <si>
    <t>DEAF 383</t>
  </si>
  <si>
    <t>DEAF 400</t>
  </si>
  <si>
    <t>DEAF 401</t>
  </si>
  <si>
    <t>DEAF 405</t>
  </si>
  <si>
    <t>DEAF 406</t>
  </si>
  <si>
    <t>DEAF 415</t>
  </si>
  <si>
    <t>DEAF 430</t>
  </si>
  <si>
    <t>DEAF 434A</t>
  </si>
  <si>
    <t>DEAF 482</t>
  </si>
  <si>
    <t>DEAF 484</t>
  </si>
  <si>
    <t>DEAF 485</t>
  </si>
  <si>
    <t>DEAF 489</t>
  </si>
  <si>
    <t>DEAF 489L</t>
  </si>
  <si>
    <t>DEAF 490C</t>
  </si>
  <si>
    <t>DEAF 490E</t>
  </si>
  <si>
    <t>DEAF 490G</t>
  </si>
  <si>
    <t>DEAF 497</t>
  </si>
  <si>
    <t>DEAF 499X</t>
  </si>
  <si>
    <t>DEAF 499Y</t>
  </si>
  <si>
    <t>DEAF 499Z</t>
  </si>
  <si>
    <t>E ED 472</t>
  </si>
  <si>
    <t>E ED 477A</t>
  </si>
  <si>
    <t>E ED 477B</t>
  </si>
  <si>
    <t>E ED 480</t>
  </si>
  <si>
    <t>E ED 515</t>
  </si>
  <si>
    <t>E ED 515OL</t>
  </si>
  <si>
    <t>E ED 520</t>
  </si>
  <si>
    <t>E ED 550B</t>
  </si>
  <si>
    <t>E ED 550C</t>
  </si>
  <si>
    <t>E ED 550D</t>
  </si>
  <si>
    <t>E ED 551C</t>
  </si>
  <si>
    <t>E ED 559C</t>
  </si>
  <si>
    <t>E ED 559F</t>
  </si>
  <si>
    <t>E ED 560C</t>
  </si>
  <si>
    <t>E ED 561F</t>
  </si>
  <si>
    <t>E ED 561FB</t>
  </si>
  <si>
    <t>E ED 565M</t>
  </si>
  <si>
    <t>E ED 565S</t>
  </si>
  <si>
    <t>E ED 568ACT</t>
  </si>
  <si>
    <t>E ED 575</t>
  </si>
  <si>
    <t>E ED 577</t>
  </si>
  <si>
    <t>E ED 578A</t>
  </si>
  <si>
    <t>E ED 578D</t>
  </si>
  <si>
    <t>E ED 579</t>
  </si>
  <si>
    <t>E ED 602</t>
  </si>
  <si>
    <t>E ED 610</t>
  </si>
  <si>
    <t>E ED 616</t>
  </si>
  <si>
    <t>E ED 621</t>
  </si>
  <si>
    <t>E ED 625B</t>
  </si>
  <si>
    <t>E ED 625BL</t>
  </si>
  <si>
    <t>E ED 626</t>
  </si>
  <si>
    <t>E ED 628</t>
  </si>
  <si>
    <t>E ED 638</t>
  </si>
  <si>
    <t>E ED 648</t>
  </si>
  <si>
    <t>E ED 681</t>
  </si>
  <si>
    <t>E ED 697</t>
  </si>
  <si>
    <t>E ED 698</t>
  </si>
  <si>
    <t>E ED 699A</t>
  </si>
  <si>
    <t>E ED 699B</t>
  </si>
  <si>
    <t>E ED 699C</t>
  </si>
  <si>
    <t>ECE  101</t>
  </si>
  <si>
    <t>ECE  101L</t>
  </si>
  <si>
    <t>ECE  206</t>
  </si>
  <si>
    <t>ECE  206L</t>
  </si>
  <si>
    <t>ECE  240</t>
  </si>
  <si>
    <t>ECE  240L</t>
  </si>
  <si>
    <t>ECE  320</t>
  </si>
  <si>
    <t>ECE  320L</t>
  </si>
  <si>
    <t>ECE  340</t>
  </si>
  <si>
    <t>ECE  340L</t>
  </si>
  <si>
    <t>ECE  350</t>
  </si>
  <si>
    <t>ECE  351</t>
  </si>
  <si>
    <t>ECE  370</t>
  </si>
  <si>
    <t>ECE  410</t>
  </si>
  <si>
    <t>ECE  410L</t>
  </si>
  <si>
    <t>ECE  420</t>
  </si>
  <si>
    <t>ECE  422</t>
  </si>
  <si>
    <t>ECE  425</t>
  </si>
  <si>
    <t>ECE  425L</t>
  </si>
  <si>
    <t>ECE  440</t>
  </si>
  <si>
    <t>ECE  440L</t>
  </si>
  <si>
    <t>ECE  442</t>
  </si>
  <si>
    <t>ECE  442L</t>
  </si>
  <si>
    <t>ECE  443</t>
  </si>
  <si>
    <t>ECE  443L</t>
  </si>
  <si>
    <t>ECE  450</t>
  </si>
  <si>
    <t>ECE  455</t>
  </si>
  <si>
    <t>ECE  460</t>
  </si>
  <si>
    <t>ECE  480</t>
  </si>
  <si>
    <t>ECE  492</t>
  </si>
  <si>
    <t>ECE  493</t>
  </si>
  <si>
    <t>ECE  494A</t>
  </si>
  <si>
    <t>ECE  499A</t>
  </si>
  <si>
    <t>ECE  499C</t>
  </si>
  <si>
    <t>ECE  525</t>
  </si>
  <si>
    <t>ECE  525L</t>
  </si>
  <si>
    <t>ECE  526</t>
  </si>
  <si>
    <t>ECE  526L</t>
  </si>
  <si>
    <t>ECE  545</t>
  </si>
  <si>
    <t>ECE  561</t>
  </si>
  <si>
    <t>ECE  561L</t>
  </si>
  <si>
    <t>ECE  578</t>
  </si>
  <si>
    <t>ECE  580</t>
  </si>
  <si>
    <t>ECE  603</t>
  </si>
  <si>
    <t>ECE  610</t>
  </si>
  <si>
    <t>ECE  620</t>
  </si>
  <si>
    <t>ECE  622</t>
  </si>
  <si>
    <t>ECE  625</t>
  </si>
  <si>
    <t>ECE  640</t>
  </si>
  <si>
    <t>ECE  650</t>
  </si>
  <si>
    <t>ECE  652</t>
  </si>
  <si>
    <t>ECE  659</t>
  </si>
  <si>
    <t>ECE  673</t>
  </si>
  <si>
    <t>ECE  676</t>
  </si>
  <si>
    <t>ECE  681</t>
  </si>
  <si>
    <t>ECE  696A</t>
  </si>
  <si>
    <t>ECE  696C</t>
  </si>
  <si>
    <t>ECE  698C</t>
  </si>
  <si>
    <t>ECE  699A</t>
  </si>
  <si>
    <t>ECE  699C</t>
  </si>
  <si>
    <t>ECON 160</t>
  </si>
  <si>
    <t>ECON 161</t>
  </si>
  <si>
    <t>ECON 307</t>
  </si>
  <si>
    <t>ECON 308</t>
  </si>
  <si>
    <t>ECON 309</t>
  </si>
  <si>
    <t>ECON 310</t>
  </si>
  <si>
    <t>ECON 311</t>
  </si>
  <si>
    <t>ECON 320</t>
  </si>
  <si>
    <t>ECON 355</t>
  </si>
  <si>
    <t>ECON 365</t>
  </si>
  <si>
    <t>ECON 375</t>
  </si>
  <si>
    <t>ECON 401</t>
  </si>
  <si>
    <t>ECON 405</t>
  </si>
  <si>
    <t>ECON 410</t>
  </si>
  <si>
    <t>ECON 412</t>
  </si>
  <si>
    <t>ECON 433</t>
  </si>
  <si>
    <t>ECON 498A</t>
  </si>
  <si>
    <t>ECON 498B</t>
  </si>
  <si>
    <t>ECON 498C</t>
  </si>
  <si>
    <t>ECON 499A</t>
  </si>
  <si>
    <t>ECON 499B</t>
  </si>
  <si>
    <t>ECON 499C</t>
  </si>
  <si>
    <t>ECON 500</t>
  </si>
  <si>
    <t>ECON 600</t>
  </si>
  <si>
    <t>ECON 617</t>
  </si>
  <si>
    <t>ECON 699</t>
  </si>
  <si>
    <t>EDUC 610</t>
  </si>
  <si>
    <t>ELPS 203</t>
  </si>
  <si>
    <t>ELPS 417</t>
  </si>
  <si>
    <t>ELPS 542A</t>
  </si>
  <si>
    <t>ELPS 600</t>
  </si>
  <si>
    <t>ELPS 601</t>
  </si>
  <si>
    <t>ELPS 650</t>
  </si>
  <si>
    <t>ELPS 663</t>
  </si>
  <si>
    <t>ELPS 664</t>
  </si>
  <si>
    <t>ELPS 672</t>
  </si>
  <si>
    <t>ELPS 675</t>
  </si>
  <si>
    <t>ELPS 676</t>
  </si>
  <si>
    <t>ELPS 681</t>
  </si>
  <si>
    <t>ELPS 682</t>
  </si>
  <si>
    <t>ELPS 684</t>
  </si>
  <si>
    <t>ELPS 685</t>
  </si>
  <si>
    <t>ELPS 686</t>
  </si>
  <si>
    <t>ELPS 688</t>
  </si>
  <si>
    <t>ELPS 689</t>
  </si>
  <si>
    <t>ELPS 697</t>
  </si>
  <si>
    <t>ELPS 699X</t>
  </si>
  <si>
    <t>ELPS 699Y</t>
  </si>
  <si>
    <t>ELPS 699Z</t>
  </si>
  <si>
    <t>ELPS 705</t>
  </si>
  <si>
    <t>ELPS 725</t>
  </si>
  <si>
    <t>ELPS 730</t>
  </si>
  <si>
    <t>ELPS 780</t>
  </si>
  <si>
    <t>ELPS 789</t>
  </si>
  <si>
    <t>ENGL 155</t>
  </si>
  <si>
    <t>ENGL 205</t>
  </si>
  <si>
    <t>ENGL 205OL</t>
  </si>
  <si>
    <t>ENGL 208</t>
  </si>
  <si>
    <t>ENGL 250FE</t>
  </si>
  <si>
    <t>ENGL 255</t>
  </si>
  <si>
    <t>ENGL 258</t>
  </si>
  <si>
    <t>ENGL 259</t>
  </si>
  <si>
    <t>ENGL 275</t>
  </si>
  <si>
    <t>ENGL 300</t>
  </si>
  <si>
    <t>ENGL 300OL</t>
  </si>
  <si>
    <t>ENGL 301</t>
  </si>
  <si>
    <t>ENGL 302</t>
  </si>
  <si>
    <t>ENGL 305</t>
  </si>
  <si>
    <t>ENGL 305OL</t>
  </si>
  <si>
    <t>ENGL 306</t>
  </si>
  <si>
    <t>ENGL 308</t>
  </si>
  <si>
    <t>ENGL 309</t>
  </si>
  <si>
    <t>ENGL 310</t>
  </si>
  <si>
    <t>ENGL 311</t>
  </si>
  <si>
    <t>ENGL 312</t>
  </si>
  <si>
    <t>ENGL 313</t>
  </si>
  <si>
    <t>ENGL 314</t>
  </si>
  <si>
    <t>ENGL 316</t>
  </si>
  <si>
    <t>ENGL 333</t>
  </si>
  <si>
    <t>ENGL 355</t>
  </si>
  <si>
    <t>ENGL 360</t>
  </si>
  <si>
    <t>ENGL 364</t>
  </si>
  <si>
    <t>ENGL 364OL</t>
  </si>
  <si>
    <t>ENGL 368</t>
  </si>
  <si>
    <t>ENGL 370</t>
  </si>
  <si>
    <t>ENGL 371</t>
  </si>
  <si>
    <t>ENGL 393</t>
  </si>
  <si>
    <t>ENGL 405</t>
  </si>
  <si>
    <t>ENGL 406</t>
  </si>
  <si>
    <t>ENGL 408</t>
  </si>
  <si>
    <t>ENGL 409</t>
  </si>
  <si>
    <t>ENGL 410</t>
  </si>
  <si>
    <t>ENGL 412</t>
  </si>
  <si>
    <t>ENGL 416</t>
  </si>
  <si>
    <t>ENGL 417</t>
  </si>
  <si>
    <t>ENGL 420</t>
  </si>
  <si>
    <t>ENGL 428</t>
  </si>
  <si>
    <t>ENGL 429</t>
  </si>
  <si>
    <t>ENGL 431</t>
  </si>
  <si>
    <t>ENGL 436</t>
  </si>
  <si>
    <t>ENGL 443</t>
  </si>
  <si>
    <t>ENGL 452</t>
  </si>
  <si>
    <t>ENGL 457HN</t>
  </si>
  <si>
    <t>ENGL 459CT</t>
  </si>
  <si>
    <t>ENGL 460</t>
  </si>
  <si>
    <t>ENGL 461</t>
  </si>
  <si>
    <t>ENGL 463B</t>
  </si>
  <si>
    <t>ENGL 465</t>
  </si>
  <si>
    <t>ENGL 467</t>
  </si>
  <si>
    <t>ENGL 473</t>
  </si>
  <si>
    <t>ENGL 474</t>
  </si>
  <si>
    <t>ENGL 475</t>
  </si>
  <si>
    <t>ENGL 477</t>
  </si>
  <si>
    <t>ENGL 478</t>
  </si>
  <si>
    <t>ENGL 490</t>
  </si>
  <si>
    <t>ENGL 491</t>
  </si>
  <si>
    <t>ENGL 493</t>
  </si>
  <si>
    <t>ENGL 494IP</t>
  </si>
  <si>
    <t>ENGL 495ESM</t>
  </si>
  <si>
    <t>ENGL 495HOL</t>
  </si>
  <si>
    <t>ENGL 496PC</t>
  </si>
  <si>
    <t>ENGL 497</t>
  </si>
  <si>
    <t>ENGL 499A</t>
  </si>
  <si>
    <t>ENGL 499B</t>
  </si>
  <si>
    <t>ENGL 499C</t>
  </si>
  <si>
    <t>ENGL 595AGE</t>
  </si>
  <si>
    <t>ENGL 595CC</t>
  </si>
  <si>
    <t>ENGL 595CP</t>
  </si>
  <si>
    <t>ENGL 600A</t>
  </si>
  <si>
    <t>ENGL 601</t>
  </si>
  <si>
    <t>ENGL 604</t>
  </si>
  <si>
    <t>ENGL 608</t>
  </si>
  <si>
    <t>ENGL 610</t>
  </si>
  <si>
    <t>ENGL 624</t>
  </si>
  <si>
    <t>ENGL 630C</t>
  </si>
  <si>
    <t>ENGL 630LP</t>
  </si>
  <si>
    <t>ENGL 630ML</t>
  </si>
  <si>
    <t>ENGL 638</t>
  </si>
  <si>
    <t>ENGL 685</t>
  </si>
  <si>
    <t>ENGL 697C</t>
  </si>
  <si>
    <t>ENGL 698C</t>
  </si>
  <si>
    <t>ENGL 699A</t>
  </si>
  <si>
    <t>ENGL 699B</t>
  </si>
  <si>
    <t>ENGL 699C</t>
  </si>
  <si>
    <t>ENGL 90</t>
  </si>
  <si>
    <t>ENGL 90P</t>
  </si>
  <si>
    <t>ENGL 97</t>
  </si>
  <si>
    <t>ENGL 98</t>
  </si>
  <si>
    <t>EOH  101</t>
  </si>
  <si>
    <t>EOH  101OL</t>
  </si>
  <si>
    <t>EOH  352</t>
  </si>
  <si>
    <t>EOH  353</t>
  </si>
  <si>
    <t>EOH  353OL</t>
  </si>
  <si>
    <t>EOH  356B</t>
  </si>
  <si>
    <t>EOH  365</t>
  </si>
  <si>
    <t>EOH  454</t>
  </si>
  <si>
    <t>EOH  455</t>
  </si>
  <si>
    <t>EOH  455L</t>
  </si>
  <si>
    <t>EOH  456</t>
  </si>
  <si>
    <t>EOH  457</t>
  </si>
  <si>
    <t>EOH  465</t>
  </si>
  <si>
    <t>EOH  466B</t>
  </si>
  <si>
    <t>EOH  466BL</t>
  </si>
  <si>
    <t>EOH  468</t>
  </si>
  <si>
    <t>EOH  469</t>
  </si>
  <si>
    <t>EOH  494B</t>
  </si>
  <si>
    <t>EOH  499A</t>
  </si>
  <si>
    <t>EOH  499B</t>
  </si>
  <si>
    <t>EOH  499C</t>
  </si>
  <si>
    <t>EOH  555</t>
  </si>
  <si>
    <t>EOH  560</t>
  </si>
  <si>
    <t>EOH  595RA</t>
  </si>
  <si>
    <t>EOH  693A</t>
  </si>
  <si>
    <t>EOH  696B</t>
  </si>
  <si>
    <t>EOH  697</t>
  </si>
  <si>
    <t>EOH  699A</t>
  </si>
  <si>
    <t>EOH  699B</t>
  </si>
  <si>
    <t>EOH  699C</t>
  </si>
  <si>
    <t>EPC  314</t>
  </si>
  <si>
    <t>EPC  315</t>
  </si>
  <si>
    <t>EPC  420</t>
  </si>
  <si>
    <t>EPC  430</t>
  </si>
  <si>
    <t>EPC  451</t>
  </si>
  <si>
    <t>EPC  499A</t>
  </si>
  <si>
    <t>EPC  499B</t>
  </si>
  <si>
    <t>EPC  499C</t>
  </si>
  <si>
    <t>EPC  500</t>
  </si>
  <si>
    <t>EPC  600</t>
  </si>
  <si>
    <t>EPC  601</t>
  </si>
  <si>
    <t>EPC  602</t>
  </si>
  <si>
    <t>EPC  609</t>
  </si>
  <si>
    <t>EPC  620</t>
  </si>
  <si>
    <t>EPC  635</t>
  </si>
  <si>
    <t>EPC  643</t>
  </si>
  <si>
    <t>EPC  648</t>
  </si>
  <si>
    <t>EPC  653</t>
  </si>
  <si>
    <t>EPC  656</t>
  </si>
  <si>
    <t>EPC  657A</t>
  </si>
  <si>
    <t>EPC  657B</t>
  </si>
  <si>
    <t>EPC  658</t>
  </si>
  <si>
    <t>EPC  658L</t>
  </si>
  <si>
    <t>EPC  659B</t>
  </si>
  <si>
    <t>EPC  659DB</t>
  </si>
  <si>
    <t>EPC  659DC</t>
  </si>
  <si>
    <t>EPC  659FC</t>
  </si>
  <si>
    <t>EPC  659HC</t>
  </si>
  <si>
    <t>EPC  659KC</t>
  </si>
  <si>
    <t>EPC  661</t>
  </si>
  <si>
    <t>EPC  662</t>
  </si>
  <si>
    <t>EPC  663B</t>
  </si>
  <si>
    <t>EPC  663BL</t>
  </si>
  <si>
    <t>EPC  668</t>
  </si>
  <si>
    <t>EPC  670</t>
  </si>
  <si>
    <t>EPC  671</t>
  </si>
  <si>
    <t>EPC  678</t>
  </si>
  <si>
    <t>EPC  680</t>
  </si>
  <si>
    <t>EPC  683</t>
  </si>
  <si>
    <t>EPC  684</t>
  </si>
  <si>
    <t>EPC  689</t>
  </si>
  <si>
    <t>EPC  695B</t>
  </si>
  <si>
    <t>EPC  695S</t>
  </si>
  <si>
    <t>EPC  696</t>
  </si>
  <si>
    <t>EPC  697</t>
  </si>
  <si>
    <t>EPC  698C</t>
  </si>
  <si>
    <t>EPC  699A</t>
  </si>
  <si>
    <t>EPC  699B</t>
  </si>
  <si>
    <t>EPC  699C</t>
  </si>
  <si>
    <t>FCS  113</t>
  </si>
  <si>
    <t>FCS  114</t>
  </si>
  <si>
    <t>FCS  114L</t>
  </si>
  <si>
    <t>FCS  150</t>
  </si>
  <si>
    <t>FCS  150L</t>
  </si>
  <si>
    <t>FCS  160</t>
  </si>
  <si>
    <t>FCS  170</t>
  </si>
  <si>
    <t>FCS  201</t>
  </si>
  <si>
    <t>FCS  201L</t>
  </si>
  <si>
    <t>FCS  207</t>
  </si>
  <si>
    <t>FCS  207OL</t>
  </si>
  <si>
    <t>FCS  211</t>
  </si>
  <si>
    <t>FCS  213</t>
  </si>
  <si>
    <t>FCS  213L</t>
  </si>
  <si>
    <t>FCS  214</t>
  </si>
  <si>
    <t>FCS  214L</t>
  </si>
  <si>
    <t>FCS  232</t>
  </si>
  <si>
    <t>FCS  234</t>
  </si>
  <si>
    <t>FCS  250</t>
  </si>
  <si>
    <t>FCS  250L</t>
  </si>
  <si>
    <t>FCS  255</t>
  </si>
  <si>
    <t>FCS  271</t>
  </si>
  <si>
    <t>FCS  271L</t>
  </si>
  <si>
    <t>FCS  300</t>
  </si>
  <si>
    <t>FCS  301</t>
  </si>
  <si>
    <t>FCS  302</t>
  </si>
  <si>
    <t>FCS  304</t>
  </si>
  <si>
    <t>FCS  307</t>
  </si>
  <si>
    <t>FCS  308</t>
  </si>
  <si>
    <t>FCS  310</t>
  </si>
  <si>
    <t>FCS  311</t>
  </si>
  <si>
    <t>FCS  312</t>
  </si>
  <si>
    <t>FCS  312L</t>
  </si>
  <si>
    <t>FCS  314</t>
  </si>
  <si>
    <t>FCS  314L</t>
  </si>
  <si>
    <t>FCS  315</t>
  </si>
  <si>
    <t>FCS  316</t>
  </si>
  <si>
    <t>FCS  320</t>
  </si>
  <si>
    <t>FCS  321</t>
  </si>
  <si>
    <t>FCS  321L</t>
  </si>
  <si>
    <t>FCS  322</t>
  </si>
  <si>
    <t>FCS  322L</t>
  </si>
  <si>
    <t>FCS  323</t>
  </si>
  <si>
    <t>FCS  324</t>
  </si>
  <si>
    <t>FCS  330</t>
  </si>
  <si>
    <t>FCS  335</t>
  </si>
  <si>
    <t>FCS  340</t>
  </si>
  <si>
    <t>FCS  352</t>
  </si>
  <si>
    <t>FCS  353</t>
  </si>
  <si>
    <t>FCS  356</t>
  </si>
  <si>
    <t>FCS  356L</t>
  </si>
  <si>
    <t>FCS  360</t>
  </si>
  <si>
    <t>FCS  360L</t>
  </si>
  <si>
    <t>FCS  371</t>
  </si>
  <si>
    <t>FCS  371L</t>
  </si>
  <si>
    <t>FCS  380</t>
  </si>
  <si>
    <t>FCS  381</t>
  </si>
  <si>
    <t>FCS  394A</t>
  </si>
  <si>
    <t>FCS  394B</t>
  </si>
  <si>
    <t>FCS  394C</t>
  </si>
  <si>
    <t>FCS  401</t>
  </si>
  <si>
    <t>FCS  401L</t>
  </si>
  <si>
    <t>FCS  402</t>
  </si>
  <si>
    <t>FCS  403</t>
  </si>
  <si>
    <t>FCS  404</t>
  </si>
  <si>
    <t>FCS  404L</t>
  </si>
  <si>
    <t>FCS  406</t>
  </si>
  <si>
    <t>FCS  408</t>
  </si>
  <si>
    <t>FCS  410</t>
  </si>
  <si>
    <t>FCS  411</t>
  </si>
  <si>
    <t>FCS  412</t>
  </si>
  <si>
    <t>FCS  414</t>
  </si>
  <si>
    <t>FCS  420</t>
  </si>
  <si>
    <t>FCS  423</t>
  </si>
  <si>
    <t>FCS  426</t>
  </si>
  <si>
    <t>FCS  427</t>
  </si>
  <si>
    <t>FCS  431</t>
  </si>
  <si>
    <t>FCS  431L</t>
  </si>
  <si>
    <t>FCS  432</t>
  </si>
  <si>
    <t>FCS  433</t>
  </si>
  <si>
    <t>FCS  436</t>
  </si>
  <si>
    <t>FCS  438</t>
  </si>
  <si>
    <t>FCS  441</t>
  </si>
  <si>
    <t>FCS  455</t>
  </si>
  <si>
    <t>FCS  455L</t>
  </si>
  <si>
    <t>FCS  475</t>
  </si>
  <si>
    <t>FCS  475L</t>
  </si>
  <si>
    <t>FCS  476</t>
  </si>
  <si>
    <t>FCS  480</t>
  </si>
  <si>
    <t>FCS  491A</t>
  </si>
  <si>
    <t>FCS  491B</t>
  </si>
  <si>
    <t>FCS  491C</t>
  </si>
  <si>
    <t>FCS  494AEE</t>
  </si>
  <si>
    <t>FCS  494BEE</t>
  </si>
  <si>
    <t>FCS  494CEE</t>
  </si>
  <si>
    <t>FCS  494SEE</t>
  </si>
  <si>
    <t>FCS  495B</t>
  </si>
  <si>
    <t>FCS  495C</t>
  </si>
  <si>
    <t>FCS  499A</t>
  </si>
  <si>
    <t>FCS  499B</t>
  </si>
  <si>
    <t>FCS  499C</t>
  </si>
  <si>
    <t>FCS  516</t>
  </si>
  <si>
    <t>FCS  533</t>
  </si>
  <si>
    <t>FCS  534</t>
  </si>
  <si>
    <t>FCS  563</t>
  </si>
  <si>
    <t>FCS  570</t>
  </si>
  <si>
    <t>FCS  571</t>
  </si>
  <si>
    <t>FCS  572</t>
  </si>
  <si>
    <t>FCS  573</t>
  </si>
  <si>
    <t>FCS  607</t>
  </si>
  <si>
    <t>FCS  635</t>
  </si>
  <si>
    <t>FCS  640</t>
  </si>
  <si>
    <t>FCS  681</t>
  </si>
  <si>
    <t>FCS  682</t>
  </si>
  <si>
    <t>FCS  690A</t>
  </si>
  <si>
    <t>FCS  690B</t>
  </si>
  <si>
    <t>FCS  690C</t>
  </si>
  <si>
    <t>FCS  690M</t>
  </si>
  <si>
    <t>FCS  690N</t>
  </si>
  <si>
    <t>FCS  694A</t>
  </si>
  <si>
    <t>FCS  694B</t>
  </si>
  <si>
    <t>FCS  694C</t>
  </si>
  <si>
    <t>FCS  696C</t>
  </si>
  <si>
    <t>FCS  697C</t>
  </si>
  <si>
    <t>FCS  698C</t>
  </si>
  <si>
    <t>FCS  699A</t>
  </si>
  <si>
    <t>FCS  699B</t>
  </si>
  <si>
    <t>FCS  699C</t>
  </si>
  <si>
    <t>FIN  302</t>
  </si>
  <si>
    <t>FIN  303</t>
  </si>
  <si>
    <t>FIN  303BH</t>
  </si>
  <si>
    <t>FIN  303OL</t>
  </si>
  <si>
    <t>FIN  336</t>
  </si>
  <si>
    <t>FIN  338</t>
  </si>
  <si>
    <t>FIN  431</t>
  </si>
  <si>
    <t>FIN  432</t>
  </si>
  <si>
    <t>FIN  433</t>
  </si>
  <si>
    <t>FIN  435</t>
  </si>
  <si>
    <t>FIN  436</t>
  </si>
  <si>
    <t>FIN  437</t>
  </si>
  <si>
    <t>FIN  437BH</t>
  </si>
  <si>
    <t>FIN  439</t>
  </si>
  <si>
    <t>FIN  442</t>
  </si>
  <si>
    <t>FIN  498C</t>
  </si>
  <si>
    <t>FIN  499A</t>
  </si>
  <si>
    <t>FIN  499C</t>
  </si>
  <si>
    <t>FIN  635</t>
  </si>
  <si>
    <t>FIN  699</t>
  </si>
  <si>
    <t>FLIT 150</t>
  </si>
  <si>
    <t>FLIT 234</t>
  </si>
  <si>
    <t>FLIT 295A</t>
  </si>
  <si>
    <t>FLIT 370</t>
  </si>
  <si>
    <t>FLIT 391</t>
  </si>
  <si>
    <t>FLIT 485</t>
  </si>
  <si>
    <t>FLIT 491</t>
  </si>
  <si>
    <t>FLIT 499A</t>
  </si>
  <si>
    <t>FLIT 499B</t>
  </si>
  <si>
    <t>FLIT 499C</t>
  </si>
  <si>
    <t>FREN 101</t>
  </si>
  <si>
    <t>FREN 102</t>
  </si>
  <si>
    <t>FREN 204</t>
  </si>
  <si>
    <t>FREN 315B</t>
  </si>
  <si>
    <t>FREN 381</t>
  </si>
  <si>
    <t>FREN 405</t>
  </si>
  <si>
    <t>FREN 499A</t>
  </si>
  <si>
    <t>GBUS 502</t>
  </si>
  <si>
    <t>GBUS 600</t>
  </si>
  <si>
    <t>GBUS 697G</t>
  </si>
  <si>
    <t>GBUS 698A</t>
  </si>
  <si>
    <t>GEOG 101</t>
  </si>
  <si>
    <t>GEOG 101OL</t>
  </si>
  <si>
    <t>GEOG 102</t>
  </si>
  <si>
    <t>GEOG 102OL</t>
  </si>
  <si>
    <t>GEOG 103</t>
  </si>
  <si>
    <t>GEOG 103OL</t>
  </si>
  <si>
    <t>GEOG 105</t>
  </si>
  <si>
    <t>GEOG 105OL</t>
  </si>
  <si>
    <t>GEOG 106LOL</t>
  </si>
  <si>
    <t>GEOG 106LRS</t>
  </si>
  <si>
    <t>GEOG 107</t>
  </si>
  <si>
    <t>GEOG 150</t>
  </si>
  <si>
    <t>GEOG 150OL</t>
  </si>
  <si>
    <t>GEOG 206</t>
  </si>
  <si>
    <t>GEOG 206L</t>
  </si>
  <si>
    <t>GEOG 300</t>
  </si>
  <si>
    <t>GEOG 301</t>
  </si>
  <si>
    <t>GEOG 305</t>
  </si>
  <si>
    <t>GEOG 305L</t>
  </si>
  <si>
    <t>GEOG 306</t>
  </si>
  <si>
    <t>GEOG 306L</t>
  </si>
  <si>
    <t>GEOG 311</t>
  </si>
  <si>
    <t>GEOG 311L</t>
  </si>
  <si>
    <t>GEOG 311LOL</t>
  </si>
  <si>
    <t>GEOG 311OL</t>
  </si>
  <si>
    <t>GEOG 318OL</t>
  </si>
  <si>
    <t>GEOG 321</t>
  </si>
  <si>
    <t>GEOG 321OL</t>
  </si>
  <si>
    <t>GEOG 322OL</t>
  </si>
  <si>
    <t>GEOG 324</t>
  </si>
  <si>
    <t>GEOG 330</t>
  </si>
  <si>
    <t>GEOG 330OL</t>
  </si>
  <si>
    <t>GEOG 345</t>
  </si>
  <si>
    <t>GEOG 350</t>
  </si>
  <si>
    <t>GEOG 364</t>
  </si>
  <si>
    <t>GEOG 364L</t>
  </si>
  <si>
    <t>GEOG 365</t>
  </si>
  <si>
    <t>GEOG 365L</t>
  </si>
  <si>
    <t>GEOG 366</t>
  </si>
  <si>
    <t>GEOG 366L</t>
  </si>
  <si>
    <t>GEOG 404TA</t>
  </si>
  <si>
    <t>GEOG 404UA</t>
  </si>
  <si>
    <t>GEOG 404VA</t>
  </si>
  <si>
    <t>GEOG 406</t>
  </si>
  <si>
    <t>GEOG 406L</t>
  </si>
  <si>
    <t>GEOG 408B</t>
  </si>
  <si>
    <t>GEOG 408BL</t>
  </si>
  <si>
    <t>GEOG 409</t>
  </si>
  <si>
    <t>GEOG 409L</t>
  </si>
  <si>
    <t>GEOG 417</t>
  </si>
  <si>
    <t>GEOG 459</t>
  </si>
  <si>
    <t>GEOG 465</t>
  </si>
  <si>
    <t>GEOG 465L</t>
  </si>
  <si>
    <t>GEOG 467</t>
  </si>
  <si>
    <t>GEOG 467L</t>
  </si>
  <si>
    <t>GEOG 486</t>
  </si>
  <si>
    <t>GEOG 490</t>
  </si>
  <si>
    <t>GEOG 494</t>
  </si>
  <si>
    <t>GEOG 497A</t>
  </si>
  <si>
    <t>GEOG 499A</t>
  </si>
  <si>
    <t>GEOG 499B</t>
  </si>
  <si>
    <t>GEOG 499C</t>
  </si>
  <si>
    <t>GEOG 630E</t>
  </si>
  <si>
    <t>GEOG 660A</t>
  </si>
  <si>
    <t>GEOG 696</t>
  </si>
  <si>
    <t>GEOG 697</t>
  </si>
  <si>
    <t>GEOG 698</t>
  </si>
  <si>
    <t>GEOG 699A</t>
  </si>
  <si>
    <t>GEOG 699B</t>
  </si>
  <si>
    <t>GEOG 699C</t>
  </si>
  <si>
    <t>GEOL 101</t>
  </si>
  <si>
    <t>GEOL 101OL</t>
  </si>
  <si>
    <t>GEOL 102</t>
  </si>
  <si>
    <t>GEOL 106LOL</t>
  </si>
  <si>
    <t>GEOL 106LRS</t>
  </si>
  <si>
    <t>GEOL 107LOL</t>
  </si>
  <si>
    <t>GEOL 107OL</t>
  </si>
  <si>
    <t>GEOL 110</t>
  </si>
  <si>
    <t>GEOL 112</t>
  </si>
  <si>
    <t>GEOL 122</t>
  </si>
  <si>
    <t>GEOL 123</t>
  </si>
  <si>
    <t>GEOL 235</t>
  </si>
  <si>
    <t>GEOL 300</t>
  </si>
  <si>
    <t>GEOL 300OL</t>
  </si>
  <si>
    <t>GEOL 301</t>
  </si>
  <si>
    <t>GEOL 307</t>
  </si>
  <si>
    <t>GEOL 307L</t>
  </si>
  <si>
    <t>GEOL 310</t>
  </si>
  <si>
    <t>GEOL 310L</t>
  </si>
  <si>
    <t>GEOL 343</t>
  </si>
  <si>
    <t>GEOL 343L</t>
  </si>
  <si>
    <t>GEOL 351</t>
  </si>
  <si>
    <t>GEOL 351L</t>
  </si>
  <si>
    <t>GEOL 406LRS</t>
  </si>
  <si>
    <t>GEOL 452</t>
  </si>
  <si>
    <t>GEOL 452L</t>
  </si>
  <si>
    <t>GEOL 498</t>
  </si>
  <si>
    <t>GEOL 498ST</t>
  </si>
  <si>
    <t>GEOL 499A</t>
  </si>
  <si>
    <t>GEOL 499B</t>
  </si>
  <si>
    <t>GEOL 500</t>
  </si>
  <si>
    <t>GEOL 505</t>
  </si>
  <si>
    <t>GEOL 532</t>
  </si>
  <si>
    <t>GEOL 532L</t>
  </si>
  <si>
    <t>GEOL 696C</t>
  </si>
  <si>
    <t>GEOL 698C</t>
  </si>
  <si>
    <t>GEOL 699A</t>
  </si>
  <si>
    <t>GEOL 699B</t>
  </si>
  <si>
    <t>GEOL 699C</t>
  </si>
  <si>
    <t>GWS  100</t>
  </si>
  <si>
    <t>GWS  210</t>
  </si>
  <si>
    <t>GWS  300</t>
  </si>
  <si>
    <t>GWS  300OL</t>
  </si>
  <si>
    <t>GWS  302</t>
  </si>
  <si>
    <t>GWS  340</t>
  </si>
  <si>
    <t>GWS  350</t>
  </si>
  <si>
    <t>GWS  350OL</t>
  </si>
  <si>
    <t>GWS  400</t>
  </si>
  <si>
    <t>GWS  495WAE</t>
  </si>
  <si>
    <t>GWS  499A</t>
  </si>
  <si>
    <t>GWS  499B</t>
  </si>
  <si>
    <t>GWS  499C</t>
  </si>
  <si>
    <t>HEBR 102</t>
  </si>
  <si>
    <t>HHD  501</t>
  </si>
  <si>
    <t>HIST 110</t>
  </si>
  <si>
    <t>HIST 111</t>
  </si>
  <si>
    <t>HIST 150</t>
  </si>
  <si>
    <t>HIST 151</t>
  </si>
  <si>
    <t>HIST 161</t>
  </si>
  <si>
    <t>HIST 185</t>
  </si>
  <si>
    <t>HIST 210</t>
  </si>
  <si>
    <t>HIST 270</t>
  </si>
  <si>
    <t>HIST 271</t>
  </si>
  <si>
    <t>HIST 301</t>
  </si>
  <si>
    <t>HIST 303</t>
  </si>
  <si>
    <t>HIST 304</t>
  </si>
  <si>
    <t>HIST 305</t>
  </si>
  <si>
    <t>HIST 342</t>
  </si>
  <si>
    <t>HIST 349A</t>
  </si>
  <si>
    <t>HIST 349B</t>
  </si>
  <si>
    <t>HIST 369</t>
  </si>
  <si>
    <t>HIST 370</t>
  </si>
  <si>
    <t>HIST 371</t>
  </si>
  <si>
    <t>HIST 402</t>
  </si>
  <si>
    <t>HIST 411</t>
  </si>
  <si>
    <t>HIST 426</t>
  </si>
  <si>
    <t>HIST 441</t>
  </si>
  <si>
    <t>HIST 446</t>
  </si>
  <si>
    <t>HIST 449</t>
  </si>
  <si>
    <t>HIST 450</t>
  </si>
  <si>
    <t>HIST 452</t>
  </si>
  <si>
    <t>HIST 457</t>
  </si>
  <si>
    <t>HIST 463</t>
  </si>
  <si>
    <t>HIST 466</t>
  </si>
  <si>
    <t>HIST 471</t>
  </si>
  <si>
    <t>HIST 473B</t>
  </si>
  <si>
    <t>HIST 474B</t>
  </si>
  <si>
    <t>HIST 483</t>
  </si>
  <si>
    <t>HIST 485B</t>
  </si>
  <si>
    <t>HIST 486A</t>
  </si>
  <si>
    <t>HIST 489</t>
  </si>
  <si>
    <t>HIST 491B</t>
  </si>
  <si>
    <t>HIST 494SOC</t>
  </si>
  <si>
    <t>HIST 495SS</t>
  </si>
  <si>
    <t>HIST 496D</t>
  </si>
  <si>
    <t>HIST 497A</t>
  </si>
  <si>
    <t>HIST 497F</t>
  </si>
  <si>
    <t>HIST 497H</t>
  </si>
  <si>
    <t>HIST 497M</t>
  </si>
  <si>
    <t>HIST 497P</t>
  </si>
  <si>
    <t>HIST 498C</t>
  </si>
  <si>
    <t>HIST 499A</t>
  </si>
  <si>
    <t>HIST 499B</t>
  </si>
  <si>
    <t>HIST 499C</t>
  </si>
  <si>
    <t>HIST 506</t>
  </si>
  <si>
    <t>HIST 508</t>
  </si>
  <si>
    <t>HIST 531</t>
  </si>
  <si>
    <t>HIST 546</t>
  </si>
  <si>
    <t>HIST 562</t>
  </si>
  <si>
    <t>HIST 575</t>
  </si>
  <si>
    <t>HIST 585</t>
  </si>
  <si>
    <t>HIST 586</t>
  </si>
  <si>
    <t>HIST 596A</t>
  </si>
  <si>
    <t>HIST 596EG</t>
  </si>
  <si>
    <t>HIST 601</t>
  </si>
  <si>
    <t>HIST 612</t>
  </si>
  <si>
    <t>HIST 630</t>
  </si>
  <si>
    <t>HIST 671</t>
  </si>
  <si>
    <t>HIST 693</t>
  </si>
  <si>
    <t>HIST 694</t>
  </si>
  <si>
    <t>HIST 697</t>
  </si>
  <si>
    <t>HIST 698</t>
  </si>
  <si>
    <t>HIST 699A</t>
  </si>
  <si>
    <t>HIST 699B</t>
  </si>
  <si>
    <t>HIST 699C</t>
  </si>
  <si>
    <t>HSCI 131</t>
  </si>
  <si>
    <t>HSCI 132</t>
  </si>
  <si>
    <t>HSCI 170</t>
  </si>
  <si>
    <t>HSCI 182</t>
  </si>
  <si>
    <t>HSCI 231</t>
  </si>
  <si>
    <t>HSCI 237</t>
  </si>
  <si>
    <t>HSCI 281</t>
  </si>
  <si>
    <t>HSCI 284</t>
  </si>
  <si>
    <t>HSCI 286</t>
  </si>
  <si>
    <t>HSCI 302</t>
  </si>
  <si>
    <t>HSCI 305</t>
  </si>
  <si>
    <t>HSCI 306</t>
  </si>
  <si>
    <t>HSCI 307</t>
  </si>
  <si>
    <t>HSCI 307L</t>
  </si>
  <si>
    <t>HSCI 310</t>
  </si>
  <si>
    <t>HSCI 312</t>
  </si>
  <si>
    <t>HSCI 313</t>
  </si>
  <si>
    <t>HSCI 314</t>
  </si>
  <si>
    <t>HSCI 321</t>
  </si>
  <si>
    <t>HSCI 321AL</t>
  </si>
  <si>
    <t>HSCI 321BL</t>
  </si>
  <si>
    <t>HSCI 336</t>
  </si>
  <si>
    <t>HSCI 336OL</t>
  </si>
  <si>
    <t>HSCI 337</t>
  </si>
  <si>
    <t>HSCI 345</t>
  </si>
  <si>
    <t>HSCI 385</t>
  </si>
  <si>
    <t>HSCI 390</t>
  </si>
  <si>
    <t>HSCI 390L</t>
  </si>
  <si>
    <t>HSCI 391</t>
  </si>
  <si>
    <t>HSCI 396HS</t>
  </si>
  <si>
    <t>HSCI 412</t>
  </si>
  <si>
    <t>HSCI 413</t>
  </si>
  <si>
    <t>HSCI 414</t>
  </si>
  <si>
    <t>HSCI 415</t>
  </si>
  <si>
    <t>HSCI 416</t>
  </si>
  <si>
    <t>HSCI 419</t>
  </si>
  <si>
    <t>HSCI 424</t>
  </si>
  <si>
    <t>HSCI 425</t>
  </si>
  <si>
    <t>HSCI 426</t>
  </si>
  <si>
    <t>HSCI 428</t>
  </si>
  <si>
    <t>HSCI 428L</t>
  </si>
  <si>
    <t>HSCI 430</t>
  </si>
  <si>
    <t>HSCI 430L</t>
  </si>
  <si>
    <t>HSCI 431</t>
  </si>
  <si>
    <t>HSCI 435</t>
  </si>
  <si>
    <t>HSCI 436</t>
  </si>
  <si>
    <t>HSCI 437</t>
  </si>
  <si>
    <t>HSCI 439</t>
  </si>
  <si>
    <t>HSCI 440</t>
  </si>
  <si>
    <t>HSCI 441</t>
  </si>
  <si>
    <t>HSCI 443</t>
  </si>
  <si>
    <t>HSCI 443L</t>
  </si>
  <si>
    <t>HSCI 444</t>
  </si>
  <si>
    <t>HSCI 444L</t>
  </si>
  <si>
    <t>HSCI 445</t>
  </si>
  <si>
    <t>HSCI 475</t>
  </si>
  <si>
    <t>HSCI 485</t>
  </si>
  <si>
    <t>HSCI 487</t>
  </si>
  <si>
    <t>HSCI 488</t>
  </si>
  <si>
    <t>HSCI 494A</t>
  </si>
  <si>
    <t>HSCI 494B</t>
  </si>
  <si>
    <t>HSCI 494C</t>
  </si>
  <si>
    <t>HSCI 495AA</t>
  </si>
  <si>
    <t>HSCI 496ADO</t>
  </si>
  <si>
    <t>HSCI 496TH</t>
  </si>
  <si>
    <t>HSCI 499A</t>
  </si>
  <si>
    <t>HSCI 499B</t>
  </si>
  <si>
    <t>HSCI 499C</t>
  </si>
  <si>
    <t>HSCI 515</t>
  </si>
  <si>
    <t>HSCI 521</t>
  </si>
  <si>
    <t>HSCI 523</t>
  </si>
  <si>
    <t>HSCI 533</t>
  </si>
  <si>
    <t>HSCI 536</t>
  </si>
  <si>
    <t>HSCI 538</t>
  </si>
  <si>
    <t>HSCI 540</t>
  </si>
  <si>
    <t>HSCI 541</t>
  </si>
  <si>
    <t>HSCI 588</t>
  </si>
  <si>
    <t>HSCI 592</t>
  </si>
  <si>
    <t>HSCI 595F</t>
  </si>
  <si>
    <t>HSCI 613</t>
  </si>
  <si>
    <t>HSCI 614</t>
  </si>
  <si>
    <t>HSCI 615</t>
  </si>
  <si>
    <t>HSCI 619</t>
  </si>
  <si>
    <t>HSCI 625</t>
  </si>
  <si>
    <t>HSCI 693A</t>
  </si>
  <si>
    <t>HSCI 693B</t>
  </si>
  <si>
    <t>HSCI 693C</t>
  </si>
  <si>
    <t>HSCI 694</t>
  </si>
  <si>
    <t>HSCI 697</t>
  </si>
  <si>
    <t>HSCI 698A</t>
  </si>
  <si>
    <t>HSCI 698B</t>
  </si>
  <si>
    <t>HSCI 698C</t>
  </si>
  <si>
    <t>HSCI 699A</t>
  </si>
  <si>
    <t>HSCI 699B</t>
  </si>
  <si>
    <t>HSCI 699C</t>
  </si>
  <si>
    <t>HUM  101</t>
  </si>
  <si>
    <t>HUM  101OL</t>
  </si>
  <si>
    <t>HUM  106</t>
  </si>
  <si>
    <t>HUM  391</t>
  </si>
  <si>
    <t>HUM  491</t>
  </si>
  <si>
    <t>IBUS 494</t>
  </si>
  <si>
    <t>IS   312</t>
  </si>
  <si>
    <t>IS   335</t>
  </si>
  <si>
    <t>IS   431</t>
  </si>
  <si>
    <t>IS   435</t>
  </si>
  <si>
    <t>IS   441</t>
  </si>
  <si>
    <t>IS   451</t>
  </si>
  <si>
    <t>IS   497C</t>
  </si>
  <si>
    <t>IS   497D</t>
  </si>
  <si>
    <t>IS   498A</t>
  </si>
  <si>
    <t>IS   498B</t>
  </si>
  <si>
    <t>IS   498C</t>
  </si>
  <si>
    <t>IS   499A</t>
  </si>
  <si>
    <t>IS   499B</t>
  </si>
  <si>
    <t>IS   499C</t>
  </si>
  <si>
    <t>IS   628</t>
  </si>
  <si>
    <t>IS   699C</t>
  </si>
  <si>
    <t>ITAL 101</t>
  </si>
  <si>
    <t>ITAL 102</t>
  </si>
  <si>
    <t>ITAL 201</t>
  </si>
  <si>
    <t>ITAL 315</t>
  </si>
  <si>
    <t>ITAL 499A</t>
  </si>
  <si>
    <t>ITAL 499C</t>
  </si>
  <si>
    <t>J S  200OL</t>
  </si>
  <si>
    <t>J S  300</t>
  </si>
  <si>
    <t>J S  390CS</t>
  </si>
  <si>
    <t>J S  409</t>
  </si>
  <si>
    <t>J S  499A</t>
  </si>
  <si>
    <t>J S  499B</t>
  </si>
  <si>
    <t>J S  499C</t>
  </si>
  <si>
    <t>J S  699A</t>
  </si>
  <si>
    <t>J S  699C</t>
  </si>
  <si>
    <t>JAPN 101</t>
  </si>
  <si>
    <t>JAPN 102</t>
  </si>
  <si>
    <t>JAPN 202</t>
  </si>
  <si>
    <t>JAPN 204</t>
  </si>
  <si>
    <t>JAPN 401</t>
  </si>
  <si>
    <t>JAPN 499A</t>
  </si>
  <si>
    <t>JAPN 499B</t>
  </si>
  <si>
    <t>JOUR 100</t>
  </si>
  <si>
    <t>JOUR 110</t>
  </si>
  <si>
    <t>JOUR 210</t>
  </si>
  <si>
    <t>JOUR 250</t>
  </si>
  <si>
    <t>JOUR 310</t>
  </si>
  <si>
    <t>JOUR 315</t>
  </si>
  <si>
    <t>JOUR 325</t>
  </si>
  <si>
    <t>JOUR 330</t>
  </si>
  <si>
    <t>JOUR 331</t>
  </si>
  <si>
    <t>JOUR 335</t>
  </si>
  <si>
    <t>JOUR 340</t>
  </si>
  <si>
    <t>JOUR 341</t>
  </si>
  <si>
    <t>JOUR 350</t>
  </si>
  <si>
    <t>JOUR 371</t>
  </si>
  <si>
    <t>JOUR 372</t>
  </si>
  <si>
    <t>JOUR 395A</t>
  </si>
  <si>
    <t>JOUR 395B</t>
  </si>
  <si>
    <t>JOUR 397A</t>
  </si>
  <si>
    <t>JOUR 397B</t>
  </si>
  <si>
    <t>JOUR 398A</t>
  </si>
  <si>
    <t>JOUR 398B</t>
  </si>
  <si>
    <t>JOUR 400</t>
  </si>
  <si>
    <t>JOUR 410</t>
  </si>
  <si>
    <t>JOUR 415</t>
  </si>
  <si>
    <t>JOUR 440</t>
  </si>
  <si>
    <t>JOUR 445</t>
  </si>
  <si>
    <t>JOUR 455</t>
  </si>
  <si>
    <t>JOUR 460</t>
  </si>
  <si>
    <t>JOUR 465</t>
  </si>
  <si>
    <t>JOUR 474SLJ</t>
  </si>
  <si>
    <t>JOUR 478</t>
  </si>
  <si>
    <t>JOUR 494AEE</t>
  </si>
  <si>
    <t>JOUR 494BEE</t>
  </si>
  <si>
    <t>JOUR 494CEE</t>
  </si>
  <si>
    <t>JOUR 495SLT</t>
  </si>
  <si>
    <t>JOUR 498</t>
  </si>
  <si>
    <t>JOUR 499A</t>
  </si>
  <si>
    <t>JOUR 499B</t>
  </si>
  <si>
    <t>JOUR 499C</t>
  </si>
  <si>
    <t>KIN  115A</t>
  </si>
  <si>
    <t>KIN  117</t>
  </si>
  <si>
    <t>KIN  120</t>
  </si>
  <si>
    <t>KIN  120L</t>
  </si>
  <si>
    <t>KIN  122A</t>
  </si>
  <si>
    <t>KIN  124A</t>
  </si>
  <si>
    <t>KIN  125A</t>
  </si>
  <si>
    <t>KIN  126A</t>
  </si>
  <si>
    <t>KIN  129A</t>
  </si>
  <si>
    <t>KIN  130A</t>
  </si>
  <si>
    <t>KIN  131A</t>
  </si>
  <si>
    <t>KIN  132A</t>
  </si>
  <si>
    <t>KIN  133A</t>
  </si>
  <si>
    <t>KIN  134</t>
  </si>
  <si>
    <t>KIN  135A</t>
  </si>
  <si>
    <t>KIN  137A</t>
  </si>
  <si>
    <t>KIN  139A</t>
  </si>
  <si>
    <t>KIN  139B</t>
  </si>
  <si>
    <t>KIN  141A</t>
  </si>
  <si>
    <t>KIN  141B</t>
  </si>
  <si>
    <t>KIN  142A</t>
  </si>
  <si>
    <t>KIN  143</t>
  </si>
  <si>
    <t>KIN  144A</t>
  </si>
  <si>
    <t>KIN  148</t>
  </si>
  <si>
    <t>KIN  149</t>
  </si>
  <si>
    <t>KIN  151A</t>
  </si>
  <si>
    <t>KIN  152A</t>
  </si>
  <si>
    <t>KIN  155A</t>
  </si>
  <si>
    <t>KIN  167A</t>
  </si>
  <si>
    <t>KIN  177A</t>
  </si>
  <si>
    <t>KIN  178A</t>
  </si>
  <si>
    <t>KIN  179A</t>
  </si>
  <si>
    <t>KIN  185A</t>
  </si>
  <si>
    <t>KIN  185B</t>
  </si>
  <si>
    <t>KIN  195A</t>
  </si>
  <si>
    <t>KIN  200</t>
  </si>
  <si>
    <t>KIN  201</t>
  </si>
  <si>
    <t>KIN  201L</t>
  </si>
  <si>
    <t>KIN  236</t>
  </si>
  <si>
    <t>KIN  236L</t>
  </si>
  <si>
    <t>KIN  242</t>
  </si>
  <si>
    <t>KIN  250SW</t>
  </si>
  <si>
    <t>KIN  273</t>
  </si>
  <si>
    <t>KIN  273L</t>
  </si>
  <si>
    <t>KIN  300</t>
  </si>
  <si>
    <t>KIN  305</t>
  </si>
  <si>
    <t>KIN  306</t>
  </si>
  <si>
    <t>KIN  311</t>
  </si>
  <si>
    <t>KIN  311L</t>
  </si>
  <si>
    <t>KIN  313</t>
  </si>
  <si>
    <t>KIN  313L</t>
  </si>
  <si>
    <t>KIN  314</t>
  </si>
  <si>
    <t>KIN  314L</t>
  </si>
  <si>
    <t>KIN  315</t>
  </si>
  <si>
    <t>KIN  315L</t>
  </si>
  <si>
    <t>KIN  318</t>
  </si>
  <si>
    <t>KIN  325</t>
  </si>
  <si>
    <t>KIN  325L</t>
  </si>
  <si>
    <t>KIN  329</t>
  </si>
  <si>
    <t>KIN  329L</t>
  </si>
  <si>
    <t>KIN  334</t>
  </si>
  <si>
    <t>KIN  337</t>
  </si>
  <si>
    <t>KIN  337L</t>
  </si>
  <si>
    <t>KIN  339</t>
  </si>
  <si>
    <t>KIN  339L</t>
  </si>
  <si>
    <t>KIN  342</t>
  </si>
  <si>
    <t>KIN  345</t>
  </si>
  <si>
    <t>KIN  345L</t>
  </si>
  <si>
    <t>KIN  346</t>
  </si>
  <si>
    <t>KIN  346L</t>
  </si>
  <si>
    <t>KIN  347</t>
  </si>
  <si>
    <t>KIN  380</t>
  </si>
  <si>
    <t>KIN  380L</t>
  </si>
  <si>
    <t>KIN  385</t>
  </si>
  <si>
    <t>KIN  407</t>
  </si>
  <si>
    <t>KIN  415</t>
  </si>
  <si>
    <t>KIN  419</t>
  </si>
  <si>
    <t>KIN  420</t>
  </si>
  <si>
    <t>KIN  427</t>
  </si>
  <si>
    <t>KIN  429</t>
  </si>
  <si>
    <t>KIN  436</t>
  </si>
  <si>
    <t>KIN  442</t>
  </si>
  <si>
    <t>KIN  444</t>
  </si>
  <si>
    <t>KIN  445</t>
  </si>
  <si>
    <t>KIN  446</t>
  </si>
  <si>
    <t>KIN  446L</t>
  </si>
  <si>
    <t>KIN  447</t>
  </si>
  <si>
    <t>KIN  451</t>
  </si>
  <si>
    <t>KIN  451L</t>
  </si>
  <si>
    <t>KIN  457</t>
  </si>
  <si>
    <t>KIN  457L</t>
  </si>
  <si>
    <t>KIN  462</t>
  </si>
  <si>
    <t>KIN  462L</t>
  </si>
  <si>
    <t>KIN  470</t>
  </si>
  <si>
    <t>KIN  470L</t>
  </si>
  <si>
    <t>KIN  476</t>
  </si>
  <si>
    <t>KIN  479</t>
  </si>
  <si>
    <t>KIN  494A</t>
  </si>
  <si>
    <t>KIN  494B</t>
  </si>
  <si>
    <t>KIN  494C</t>
  </si>
  <si>
    <t>KIN  498KA</t>
  </si>
  <si>
    <t>KIN  498KB</t>
  </si>
  <si>
    <t>KIN  498KC</t>
  </si>
  <si>
    <t>KIN  498WC</t>
  </si>
  <si>
    <t>KIN  499A</t>
  </si>
  <si>
    <t>KIN  499B</t>
  </si>
  <si>
    <t>KIN  499C</t>
  </si>
  <si>
    <t>KIN  560</t>
  </si>
  <si>
    <t>KIN  595PE</t>
  </si>
  <si>
    <t>KIN  603</t>
  </si>
  <si>
    <t>KIN  605</t>
  </si>
  <si>
    <t>KIN  612</t>
  </si>
  <si>
    <t>KIN  647</t>
  </si>
  <si>
    <t>KIN  652</t>
  </si>
  <si>
    <t>KIN  696C</t>
  </si>
  <si>
    <t>KIN  698C</t>
  </si>
  <si>
    <t>KIN  699A</t>
  </si>
  <si>
    <t>KIN  699B</t>
  </si>
  <si>
    <t>KIN  699C</t>
  </si>
  <si>
    <t>KOR  101</t>
  </si>
  <si>
    <t>KOR  102</t>
  </si>
  <si>
    <t>LING 402</t>
  </si>
  <si>
    <t>LING 404</t>
  </si>
  <si>
    <t>LING 408</t>
  </si>
  <si>
    <t>LING 417</t>
  </si>
  <si>
    <t>LING 441</t>
  </si>
  <si>
    <t>LING 499B</t>
  </si>
  <si>
    <t>LING 501</t>
  </si>
  <si>
    <t>LING 515</t>
  </si>
  <si>
    <t>LING 555</t>
  </si>
  <si>
    <t>LING 697</t>
  </si>
  <si>
    <t>LING 698C</t>
  </si>
  <si>
    <t>LING 699C</t>
  </si>
  <si>
    <t>LR S 150</t>
  </si>
  <si>
    <t>LR S 150F</t>
  </si>
  <si>
    <t>LR S 250</t>
  </si>
  <si>
    <t>LR S 250F</t>
  </si>
  <si>
    <t>LR S 300</t>
  </si>
  <si>
    <t>LR S 491</t>
  </si>
  <si>
    <t>M E  101</t>
  </si>
  <si>
    <t>M E  101L</t>
  </si>
  <si>
    <t>M E  122</t>
  </si>
  <si>
    <t>M E  186</t>
  </si>
  <si>
    <t>M E  186L</t>
  </si>
  <si>
    <t>M E  209</t>
  </si>
  <si>
    <t>M E  286</t>
  </si>
  <si>
    <t>M E  309</t>
  </si>
  <si>
    <t>M E  330</t>
  </si>
  <si>
    <t>M E  335</t>
  </si>
  <si>
    <t>M E  335L</t>
  </si>
  <si>
    <t>M E  370</t>
  </si>
  <si>
    <t>M E  375</t>
  </si>
  <si>
    <t>M E  384</t>
  </si>
  <si>
    <t>M E  386</t>
  </si>
  <si>
    <t>M E  386L</t>
  </si>
  <si>
    <t>M E  390</t>
  </si>
  <si>
    <t>M E  433</t>
  </si>
  <si>
    <t>M E  435</t>
  </si>
  <si>
    <t>M E  435L</t>
  </si>
  <si>
    <t>M E  482</t>
  </si>
  <si>
    <t>M E  483</t>
  </si>
  <si>
    <t>M E  484</t>
  </si>
  <si>
    <t>M E  484L</t>
  </si>
  <si>
    <t>M E  486A</t>
  </si>
  <si>
    <t>M E  486B</t>
  </si>
  <si>
    <t>M E  486C</t>
  </si>
  <si>
    <t>M E  491</t>
  </si>
  <si>
    <t>M E  493</t>
  </si>
  <si>
    <t>M E  494A</t>
  </si>
  <si>
    <t>M E  494B</t>
  </si>
  <si>
    <t>M E  494C</t>
  </si>
  <si>
    <t>M E  499A</t>
  </si>
  <si>
    <t>M E  499B</t>
  </si>
  <si>
    <t>M E  499C</t>
  </si>
  <si>
    <t>M E  501B</t>
  </si>
  <si>
    <t>M E  515</t>
  </si>
  <si>
    <t>M E  562</t>
  </si>
  <si>
    <t>M E  575</t>
  </si>
  <si>
    <t>M E  630</t>
  </si>
  <si>
    <t>M E  692</t>
  </si>
  <si>
    <t>M E  696A</t>
  </si>
  <si>
    <t>M E  696B</t>
  </si>
  <si>
    <t>M E  696C</t>
  </si>
  <si>
    <t>M E  697</t>
  </si>
  <si>
    <t>M E  698A</t>
  </si>
  <si>
    <t>M E  698B</t>
  </si>
  <si>
    <t>M E  698C</t>
  </si>
  <si>
    <t>M E  699A</t>
  </si>
  <si>
    <t>M E  699B</t>
  </si>
  <si>
    <t>M E  699C</t>
  </si>
  <si>
    <t>MATH 102</t>
  </si>
  <si>
    <t>MATH 103</t>
  </si>
  <si>
    <t>MATH 103L</t>
  </si>
  <si>
    <t>MATH 104</t>
  </si>
  <si>
    <t>MATH 105</t>
  </si>
  <si>
    <t>MATH 131</t>
  </si>
  <si>
    <t>MATH 140</t>
  </si>
  <si>
    <t>MATH 140HON</t>
  </si>
  <si>
    <t>MATH 140OL</t>
  </si>
  <si>
    <t>MATH 150A</t>
  </si>
  <si>
    <t>MATH 150B</t>
  </si>
  <si>
    <t>MATH 210</t>
  </si>
  <si>
    <t>MATH 250</t>
  </si>
  <si>
    <t>MATH 255A</t>
  </si>
  <si>
    <t>MATH 255B</t>
  </si>
  <si>
    <t>MATH 262</t>
  </si>
  <si>
    <t>MATH 280</t>
  </si>
  <si>
    <t>MATH 310</t>
  </si>
  <si>
    <t>MATH 310L</t>
  </si>
  <si>
    <t>MATH 312</t>
  </si>
  <si>
    <t>MATH 320</t>
  </si>
  <si>
    <t>MATH 326</t>
  </si>
  <si>
    <t>MATH 331OL</t>
  </si>
  <si>
    <t>MATH 340</t>
  </si>
  <si>
    <t>MATH 350</t>
  </si>
  <si>
    <t>MATH 351</t>
  </si>
  <si>
    <t>MATH 360</t>
  </si>
  <si>
    <t>MATH 370</t>
  </si>
  <si>
    <t>MATH 382</t>
  </si>
  <si>
    <t>MATH 382L</t>
  </si>
  <si>
    <t>MATH 391</t>
  </si>
  <si>
    <t>MATH 440B</t>
  </si>
  <si>
    <t>MATH 441</t>
  </si>
  <si>
    <t>MATH 450</t>
  </si>
  <si>
    <t>MATH 462</t>
  </si>
  <si>
    <t>MATH 481A</t>
  </si>
  <si>
    <t>MATH 482</t>
  </si>
  <si>
    <t>MATH 483</t>
  </si>
  <si>
    <t>MATH 490</t>
  </si>
  <si>
    <t>MATH 493</t>
  </si>
  <si>
    <t>MATH 494</t>
  </si>
  <si>
    <t>MATH 499A</t>
  </si>
  <si>
    <t>MATH 499B</t>
  </si>
  <si>
    <t>MATH 499C</t>
  </si>
  <si>
    <t>MATH 552</t>
  </si>
  <si>
    <t>MATH 560</t>
  </si>
  <si>
    <t>MATH 581</t>
  </si>
  <si>
    <t>MATH 589</t>
  </si>
  <si>
    <t>MATH 592D</t>
  </si>
  <si>
    <t>MATH 655</t>
  </si>
  <si>
    <t>MATH 697A</t>
  </si>
  <si>
    <t>MATH 697B</t>
  </si>
  <si>
    <t>MATH 697C</t>
  </si>
  <si>
    <t>MATH 698A</t>
  </si>
  <si>
    <t>MATH 698B</t>
  </si>
  <si>
    <t>MATH 698C</t>
  </si>
  <si>
    <t>MATH 699A</t>
  </si>
  <si>
    <t>MATH 699B</t>
  </si>
  <si>
    <t>MATH 699C</t>
  </si>
  <si>
    <t>MATH 699F</t>
  </si>
  <si>
    <t>MATH 92</t>
  </si>
  <si>
    <t>Dev Math</t>
  </si>
  <si>
    <t>MATH 93</t>
  </si>
  <si>
    <t>MATH 93OL</t>
  </si>
  <si>
    <t>MCOM 630</t>
  </si>
  <si>
    <t>MCOM 690</t>
  </si>
  <si>
    <t>MCOM 694A</t>
  </si>
  <si>
    <t>MCOM 694B</t>
  </si>
  <si>
    <t>MCOM 694C</t>
  </si>
  <si>
    <t>MCOM 696</t>
  </si>
  <si>
    <t>MCOM 697A</t>
  </si>
  <si>
    <t>MCOM 698C</t>
  </si>
  <si>
    <t>MCOM 699A</t>
  </si>
  <si>
    <t>MCOM 699B</t>
  </si>
  <si>
    <t>MCOM 699C</t>
  </si>
  <si>
    <t>MGT  360</t>
  </si>
  <si>
    <t>MGT  370</t>
  </si>
  <si>
    <t>MGT  380</t>
  </si>
  <si>
    <t>MGT  450</t>
  </si>
  <si>
    <t>MGT  458</t>
  </si>
  <si>
    <t>MGT  460</t>
  </si>
  <si>
    <t>MGT  464</t>
  </si>
  <si>
    <t>MGT  466</t>
  </si>
  <si>
    <t>MGT  498A</t>
  </si>
  <si>
    <t>MGT  498B</t>
  </si>
  <si>
    <t>MGT  498C</t>
  </si>
  <si>
    <t>MGT  499A</t>
  </si>
  <si>
    <t>MGT  499B</t>
  </si>
  <si>
    <t>MGT  499C</t>
  </si>
  <si>
    <t>MGT  620</t>
  </si>
  <si>
    <t>MGT  668</t>
  </si>
  <si>
    <t>MGT  693</t>
  </si>
  <si>
    <t>MGT  699</t>
  </si>
  <si>
    <t>MKT  100</t>
  </si>
  <si>
    <t>MKT  304</t>
  </si>
  <si>
    <t>MKT  346</t>
  </si>
  <si>
    <t>MKT  346BH</t>
  </si>
  <si>
    <t>MKT  348</t>
  </si>
  <si>
    <t>MKT  440</t>
  </si>
  <si>
    <t>MKT  442</t>
  </si>
  <si>
    <t>MKT  443</t>
  </si>
  <si>
    <t>MKT  445</t>
  </si>
  <si>
    <t>MKT  447</t>
  </si>
  <si>
    <t>MKT  449</t>
  </si>
  <si>
    <t>MKT  498A</t>
  </si>
  <si>
    <t>MKT  498B</t>
  </si>
  <si>
    <t>MKT  498C</t>
  </si>
  <si>
    <t>MKT  499A</t>
  </si>
  <si>
    <t>MKT  499B</t>
  </si>
  <si>
    <t>MKT  499C</t>
  </si>
  <si>
    <t>MKT  640</t>
  </si>
  <si>
    <t>MKT  699</t>
  </si>
  <si>
    <t>MSE  101L</t>
  </si>
  <si>
    <t>MSE  101OL</t>
  </si>
  <si>
    <t>MSE  105</t>
  </si>
  <si>
    <t>MSE  106</t>
  </si>
  <si>
    <t>MSE  220</t>
  </si>
  <si>
    <t>MSE  220L</t>
  </si>
  <si>
    <t>MSE  227</t>
  </si>
  <si>
    <t>MSE  227L</t>
  </si>
  <si>
    <t>MSE  248</t>
  </si>
  <si>
    <t>MSE  248L</t>
  </si>
  <si>
    <t>MSE  302OL</t>
  </si>
  <si>
    <t>MSE  303OL</t>
  </si>
  <si>
    <t>MSE  304</t>
  </si>
  <si>
    <t>MSE  304OL</t>
  </si>
  <si>
    <t>MSE  362</t>
  </si>
  <si>
    <t>MSE  402</t>
  </si>
  <si>
    <t>MSE  406</t>
  </si>
  <si>
    <t>MSE  407</t>
  </si>
  <si>
    <t>MSE  410</t>
  </si>
  <si>
    <t>MSE  410L</t>
  </si>
  <si>
    <t>MSE  412</t>
  </si>
  <si>
    <t>MSE  412L</t>
  </si>
  <si>
    <t>MSE  488BCS</t>
  </si>
  <si>
    <t>MSE  494A</t>
  </si>
  <si>
    <t>MSE  494B</t>
  </si>
  <si>
    <t>MSE  499C</t>
  </si>
  <si>
    <t>MSE  505</t>
  </si>
  <si>
    <t>MSE  507</t>
  </si>
  <si>
    <t>MSE  508</t>
  </si>
  <si>
    <t>MSE  508L</t>
  </si>
  <si>
    <t>MSE  509</t>
  </si>
  <si>
    <t>MSE  514</t>
  </si>
  <si>
    <t>MSE  517</t>
  </si>
  <si>
    <t>MSE  517L</t>
  </si>
  <si>
    <t>MSE  556</t>
  </si>
  <si>
    <t>MSE  601A</t>
  </si>
  <si>
    <t>MSE  602</t>
  </si>
  <si>
    <t>MSE  604</t>
  </si>
  <si>
    <t>MSE  606A</t>
  </si>
  <si>
    <t>MSE  608A</t>
  </si>
  <si>
    <t>MSE  608B</t>
  </si>
  <si>
    <t>MSE  608C</t>
  </si>
  <si>
    <t>MSE  611</t>
  </si>
  <si>
    <t>MSE  614</t>
  </si>
  <si>
    <t>MSE  617</t>
  </si>
  <si>
    <t>MSE  618</t>
  </si>
  <si>
    <t>MSE  623</t>
  </si>
  <si>
    <t>MSE  624</t>
  </si>
  <si>
    <t>MSE  690</t>
  </si>
  <si>
    <t>MSE  691</t>
  </si>
  <si>
    <t>MSE  692</t>
  </si>
  <si>
    <t>MSE  697MFS</t>
  </si>
  <si>
    <t>MSE  697MGT</t>
  </si>
  <si>
    <t>MSE  697MTL</t>
  </si>
  <si>
    <t>MSE  698C</t>
  </si>
  <si>
    <t>MSE  699C</t>
  </si>
  <si>
    <t>MUS  105</t>
  </si>
  <si>
    <t>MUS  105OL</t>
  </si>
  <si>
    <t>MUS  106HH</t>
  </si>
  <si>
    <t>MUS  107</t>
  </si>
  <si>
    <t>MUS  107OL</t>
  </si>
  <si>
    <t>MUS  108</t>
  </si>
  <si>
    <t>MUS  110A</t>
  </si>
  <si>
    <t>MUS  110B</t>
  </si>
  <si>
    <t>MUS  112</t>
  </si>
  <si>
    <t>MUS  112L</t>
  </si>
  <si>
    <t>MUS  120</t>
  </si>
  <si>
    <t>MUS  120L</t>
  </si>
  <si>
    <t>MUS  131B</t>
  </si>
  <si>
    <t>MUS  132B</t>
  </si>
  <si>
    <t>MUS  133A</t>
  </si>
  <si>
    <t>MUS  133B</t>
  </si>
  <si>
    <t>MUS  140A</t>
  </si>
  <si>
    <t>MUS  140B</t>
  </si>
  <si>
    <t>MUS  141A</t>
  </si>
  <si>
    <t>MUS  141B</t>
  </si>
  <si>
    <t>MUS  142A</t>
  </si>
  <si>
    <t>MUS  142B</t>
  </si>
  <si>
    <t>MUS  143A</t>
  </si>
  <si>
    <t>MUS  143B</t>
  </si>
  <si>
    <t>MUS  144A</t>
  </si>
  <si>
    <t>MUS  144B</t>
  </si>
  <si>
    <t>MUS  145A</t>
  </si>
  <si>
    <t>MUS  145B</t>
  </si>
  <si>
    <t>MUS  146A</t>
  </si>
  <si>
    <t>MUS  146B</t>
  </si>
  <si>
    <t>MUS  147A</t>
  </si>
  <si>
    <t>MUS  147B</t>
  </si>
  <si>
    <t>MUS  148A</t>
  </si>
  <si>
    <t>MUS  148B</t>
  </si>
  <si>
    <t>MUS  149A</t>
  </si>
  <si>
    <t>MUS  149B</t>
  </si>
  <si>
    <t>MUS  150A</t>
  </si>
  <si>
    <t>MUS  150B</t>
  </si>
  <si>
    <t>MUS  151A</t>
  </si>
  <si>
    <t>MUS  151B</t>
  </si>
  <si>
    <t>MUS  154A</t>
  </si>
  <si>
    <t>MUS  154B</t>
  </si>
  <si>
    <t>MUS  155A</t>
  </si>
  <si>
    <t>MUS  155B</t>
  </si>
  <si>
    <t>MUS  156A</t>
  </si>
  <si>
    <t>MUS  156B</t>
  </si>
  <si>
    <t>MUS  157A</t>
  </si>
  <si>
    <t>MUS  157B</t>
  </si>
  <si>
    <t>MUS  158A</t>
  </si>
  <si>
    <t>MUS  158B</t>
  </si>
  <si>
    <t>MUS  159A</t>
  </si>
  <si>
    <t>MUS  159B</t>
  </si>
  <si>
    <t>MUS  168</t>
  </si>
  <si>
    <t>MUS  170</t>
  </si>
  <si>
    <t>MUS  172</t>
  </si>
  <si>
    <t>MUS  173</t>
  </si>
  <si>
    <t>MUS  177</t>
  </si>
  <si>
    <t>MUS  178</t>
  </si>
  <si>
    <t>MUS  179A</t>
  </si>
  <si>
    <t>MUS  179B</t>
  </si>
  <si>
    <t>MUS  181A</t>
  </si>
  <si>
    <t>MUS  181B</t>
  </si>
  <si>
    <t>MUS  182</t>
  </si>
  <si>
    <t>MUS  189</t>
  </si>
  <si>
    <t>MUS  191</t>
  </si>
  <si>
    <t>MUS  191L</t>
  </si>
  <si>
    <t>MUS  202</t>
  </si>
  <si>
    <t>MUS  210A</t>
  </si>
  <si>
    <t>MUS  210B</t>
  </si>
  <si>
    <t>MUS  210BJ</t>
  </si>
  <si>
    <t>MUS  212</t>
  </si>
  <si>
    <t>MUS  212L</t>
  </si>
  <si>
    <t>MUS  214</t>
  </si>
  <si>
    <t>MUS  219B</t>
  </si>
  <si>
    <t>MUS  221</t>
  </si>
  <si>
    <t>MUS  227</t>
  </si>
  <si>
    <t>MUS  233</t>
  </si>
  <si>
    <t>MUS  238A</t>
  </si>
  <si>
    <t>MUS  240A</t>
  </si>
  <si>
    <t>MUS  240B</t>
  </si>
  <si>
    <t>MUS  241A</t>
  </si>
  <si>
    <t>MUS  241B</t>
  </si>
  <si>
    <t>MUS  242A</t>
  </si>
  <si>
    <t>MUS  242B</t>
  </si>
  <si>
    <t>MUS  243A</t>
  </si>
  <si>
    <t>MUS  243B</t>
  </si>
  <si>
    <t>MUS  244A</t>
  </si>
  <si>
    <t>MUS  244B</t>
  </si>
  <si>
    <t>MUS  245A</t>
  </si>
  <si>
    <t>MUS  245B</t>
  </si>
  <si>
    <t>MUS  246A</t>
  </si>
  <si>
    <t>MUS  246B</t>
  </si>
  <si>
    <t>MUS  247A</t>
  </si>
  <si>
    <t>MUS  247B</t>
  </si>
  <si>
    <t>MUS  248A</t>
  </si>
  <si>
    <t>MUS  248B</t>
  </si>
  <si>
    <t>MUS  249A</t>
  </si>
  <si>
    <t>MUS  249B</t>
  </si>
  <si>
    <t>MUS  250A</t>
  </si>
  <si>
    <t>MUS  250B</t>
  </si>
  <si>
    <t>MUS  251A</t>
  </si>
  <si>
    <t>MUS  251B</t>
  </si>
  <si>
    <t>MUS  254A</t>
  </si>
  <si>
    <t>MUS  254B</t>
  </si>
  <si>
    <t>MUS  255A</t>
  </si>
  <si>
    <t>MUS  255B</t>
  </si>
  <si>
    <t>MUS  256A</t>
  </si>
  <si>
    <t>MUS  256B</t>
  </si>
  <si>
    <t>MUS  257A</t>
  </si>
  <si>
    <t>MUS  257B</t>
  </si>
  <si>
    <t>MUS  258A</t>
  </si>
  <si>
    <t>MUS  258B</t>
  </si>
  <si>
    <t>MUS  259A</t>
  </si>
  <si>
    <t>MUS  259B</t>
  </si>
  <si>
    <t>MUS  276</t>
  </si>
  <si>
    <t>MUS  287</t>
  </si>
  <si>
    <t>MUS  291</t>
  </si>
  <si>
    <t>MUS  293</t>
  </si>
  <si>
    <t>MUS  293L</t>
  </si>
  <si>
    <t>MUS  303</t>
  </si>
  <si>
    <t>MUS  306</t>
  </si>
  <si>
    <t>MUS  306OL</t>
  </si>
  <si>
    <t>MUS  307</t>
  </si>
  <si>
    <t>MUS  309</t>
  </si>
  <si>
    <t>MUS  310</t>
  </si>
  <si>
    <t>MUS  312</t>
  </si>
  <si>
    <t>MUS  312L</t>
  </si>
  <si>
    <t>MUS  315A</t>
  </si>
  <si>
    <t>MUS  316</t>
  </si>
  <si>
    <t>MUS  317B</t>
  </si>
  <si>
    <t>MUS  319A</t>
  </si>
  <si>
    <t>MUS  319AL</t>
  </si>
  <si>
    <t>MUS  327</t>
  </si>
  <si>
    <t>MUS  337</t>
  </si>
  <si>
    <t>MUS  338A</t>
  </si>
  <si>
    <t>MUS  339A</t>
  </si>
  <si>
    <t>MUS  340A</t>
  </si>
  <si>
    <t>MUS  340B</t>
  </si>
  <si>
    <t>MUS  341A</t>
  </si>
  <si>
    <t>MUS  341B</t>
  </si>
  <si>
    <t>MUS  342A</t>
  </si>
  <si>
    <t>MUS  342B</t>
  </si>
  <si>
    <t>MUS  343A</t>
  </si>
  <si>
    <t>MUS  343B</t>
  </si>
  <si>
    <t>MUS  344A</t>
  </si>
  <si>
    <t>MUS  344B</t>
  </si>
  <si>
    <t>MUS  345A</t>
  </si>
  <si>
    <t>MUS  345B</t>
  </si>
  <si>
    <t>MUS  346A</t>
  </si>
  <si>
    <t>MUS  346B</t>
  </si>
  <si>
    <t>MUS  347A</t>
  </si>
  <si>
    <t>MUS  347B</t>
  </si>
  <si>
    <t>MUS  348A</t>
  </si>
  <si>
    <t>MUS  348B</t>
  </si>
  <si>
    <t>MUS  349A</t>
  </si>
  <si>
    <t>MUS  349B</t>
  </si>
  <si>
    <t>MUS  350A</t>
  </si>
  <si>
    <t>MUS  350B</t>
  </si>
  <si>
    <t>MUS  351A</t>
  </si>
  <si>
    <t>MUS  351B</t>
  </si>
  <si>
    <t>MUS  354A</t>
  </si>
  <si>
    <t>MUS  354B</t>
  </si>
  <si>
    <t>MUS  355A</t>
  </si>
  <si>
    <t>MUS  355B</t>
  </si>
  <si>
    <t>MUS  356A</t>
  </si>
  <si>
    <t>MUS  356B</t>
  </si>
  <si>
    <t>MUS  357A</t>
  </si>
  <si>
    <t>MUS  357B</t>
  </si>
  <si>
    <t>MUS  358A</t>
  </si>
  <si>
    <t>MUS  358B</t>
  </si>
  <si>
    <t>MUS  359A</t>
  </si>
  <si>
    <t>MUS  359B</t>
  </si>
  <si>
    <t>MUS  361</t>
  </si>
  <si>
    <t>MUS  361L</t>
  </si>
  <si>
    <t>MUS  364</t>
  </si>
  <si>
    <t>MUS  364L</t>
  </si>
  <si>
    <t>MUS  368</t>
  </si>
  <si>
    <t>MUS  370</t>
  </si>
  <si>
    <t>MUS  371</t>
  </si>
  <si>
    <t>MUS  372</t>
  </si>
  <si>
    <t>MUS  373</t>
  </si>
  <si>
    <t>MUS  377</t>
  </si>
  <si>
    <t>MUS  378</t>
  </si>
  <si>
    <t>MUS  378B</t>
  </si>
  <si>
    <t>MUS  379A</t>
  </si>
  <si>
    <t>MUS  379B</t>
  </si>
  <si>
    <t>MUS  381A</t>
  </si>
  <si>
    <t>MUS  381B</t>
  </si>
  <si>
    <t>MUS  382</t>
  </si>
  <si>
    <t>MUS  387</t>
  </si>
  <si>
    <t>MUS  388</t>
  </si>
  <si>
    <t>MUS  389</t>
  </si>
  <si>
    <t>MUS  391</t>
  </si>
  <si>
    <t>MUS  391L</t>
  </si>
  <si>
    <t>MUS  392</t>
  </si>
  <si>
    <t>MUS  392L</t>
  </si>
  <si>
    <t>MUS  397A</t>
  </si>
  <si>
    <t>MUS  397B</t>
  </si>
  <si>
    <t>MUS  411</t>
  </si>
  <si>
    <t>MUS  412</t>
  </si>
  <si>
    <t>MUS  416</t>
  </si>
  <si>
    <t>MUS  420A</t>
  </si>
  <si>
    <t>MUS  420B</t>
  </si>
  <si>
    <t>MUS  421</t>
  </si>
  <si>
    <t>MUS  432</t>
  </si>
  <si>
    <t>MUS  432L</t>
  </si>
  <si>
    <t>MUS  433</t>
  </si>
  <si>
    <t>MUS  433L</t>
  </si>
  <si>
    <t>MUS  435</t>
  </si>
  <si>
    <t>MUS  435L</t>
  </si>
  <si>
    <t>MUS  440A</t>
  </si>
  <si>
    <t>MUS  440B</t>
  </si>
  <si>
    <t>MUS  441A</t>
  </si>
  <si>
    <t>MUS  441B</t>
  </si>
  <si>
    <t>MUS  442A</t>
  </si>
  <si>
    <t>MUS  442B</t>
  </si>
  <si>
    <t>MUS  443A</t>
  </si>
  <si>
    <t>MUS  443B</t>
  </si>
  <si>
    <t>MUS  444A</t>
  </si>
  <si>
    <t>MUS  444B</t>
  </si>
  <si>
    <t>MUS  445A</t>
  </si>
  <si>
    <t>MUS  445B</t>
  </si>
  <si>
    <t>MUS  446A</t>
  </si>
  <si>
    <t>MUS  446B</t>
  </si>
  <si>
    <t>MUS  447A</t>
  </si>
  <si>
    <t>MUS  447B</t>
  </si>
  <si>
    <t>MUS  448A</t>
  </si>
  <si>
    <t>MUS  448B</t>
  </si>
  <si>
    <t>MUS  449A</t>
  </si>
  <si>
    <t>MUS  449B</t>
  </si>
  <si>
    <t>MUS  450A</t>
  </si>
  <si>
    <t>MUS  450B</t>
  </si>
  <si>
    <t>MUS  451B</t>
  </si>
  <si>
    <t>MUS  454A</t>
  </si>
  <si>
    <t>MUS  454B</t>
  </si>
  <si>
    <t>MUS  455A</t>
  </si>
  <si>
    <t>MUS  455B</t>
  </si>
  <si>
    <t>MUS  456A</t>
  </si>
  <si>
    <t>MUS  456B</t>
  </si>
  <si>
    <t>MUS  457A</t>
  </si>
  <si>
    <t>MUS  457B</t>
  </si>
  <si>
    <t>MUS  458A</t>
  </si>
  <si>
    <t>MUS  458B</t>
  </si>
  <si>
    <t>MUS  459A</t>
  </si>
  <si>
    <t>MUS  459B</t>
  </si>
  <si>
    <t>MUS  461B</t>
  </si>
  <si>
    <t>MUS  461BL</t>
  </si>
  <si>
    <t>MUS  463</t>
  </si>
  <si>
    <t>MUS  463L</t>
  </si>
  <si>
    <t>MUS  464</t>
  </si>
  <si>
    <t>MUS  473</t>
  </si>
  <si>
    <t>MUS  473L</t>
  </si>
  <si>
    <t>MUS  474</t>
  </si>
  <si>
    <t>MUS  474L</t>
  </si>
  <si>
    <t>MUS  476</t>
  </si>
  <si>
    <t>MUS  477</t>
  </si>
  <si>
    <t>MUS  479</t>
  </si>
  <si>
    <t>MUS  483ME</t>
  </si>
  <si>
    <t>MUS  484</t>
  </si>
  <si>
    <t>MUS  485</t>
  </si>
  <si>
    <t>MUS  487</t>
  </si>
  <si>
    <t>MUS  488A</t>
  </si>
  <si>
    <t>MUS  488B</t>
  </si>
  <si>
    <t>MUS  493</t>
  </si>
  <si>
    <t>MUS  494A</t>
  </si>
  <si>
    <t>MUS  494B</t>
  </si>
  <si>
    <t>MUS  494C</t>
  </si>
  <si>
    <t>MUS  495</t>
  </si>
  <si>
    <t>MUS  499A</t>
  </si>
  <si>
    <t>MUS  499B</t>
  </si>
  <si>
    <t>MUS  499C</t>
  </si>
  <si>
    <t>MUS  588B</t>
  </si>
  <si>
    <t>MUS  599C</t>
  </si>
  <si>
    <t>MUS  601</t>
  </si>
  <si>
    <t>MUS  603C</t>
  </si>
  <si>
    <t>MUS  603E</t>
  </si>
  <si>
    <t>MUS  604</t>
  </si>
  <si>
    <t>MUS  630</t>
  </si>
  <si>
    <t>MUS  640B</t>
  </si>
  <si>
    <t>MUS  643A</t>
  </si>
  <si>
    <t>MUS  643B</t>
  </si>
  <si>
    <t>MUS  644B</t>
  </si>
  <si>
    <t>MUS  645B</t>
  </si>
  <si>
    <t>MUS  649A</t>
  </si>
  <si>
    <t>MUS  649B</t>
  </si>
  <si>
    <t>MUS  650A</t>
  </si>
  <si>
    <t>MUS  650B</t>
  </si>
  <si>
    <t>MUS  651B</t>
  </si>
  <si>
    <t>MUS  654B</t>
  </si>
  <si>
    <t>MUS  655B</t>
  </si>
  <si>
    <t>MUS  657B</t>
  </si>
  <si>
    <t>MUS  658B</t>
  </si>
  <si>
    <t>MUS  659A</t>
  </si>
  <si>
    <t>MUS  659B</t>
  </si>
  <si>
    <t>MUS  660A</t>
  </si>
  <si>
    <t>MUS  660B</t>
  </si>
  <si>
    <t>MUS  696A</t>
  </si>
  <si>
    <t>MUS  696B</t>
  </si>
  <si>
    <t>MUS  696C</t>
  </si>
  <si>
    <t>MUS  698</t>
  </si>
  <si>
    <t>MUS  699A</t>
  </si>
  <si>
    <t>MUS  699B</t>
  </si>
  <si>
    <t>MUS  699C</t>
  </si>
  <si>
    <t>PAS  100</t>
  </si>
  <si>
    <t>PAS  151</t>
  </si>
  <si>
    <t>PAS  155</t>
  </si>
  <si>
    <t>PAS  155EOP</t>
  </si>
  <si>
    <t>PAS  158</t>
  </si>
  <si>
    <t>PAS  161</t>
  </si>
  <si>
    <t>PAS  161EOP</t>
  </si>
  <si>
    <t>PAS  161OL</t>
  </si>
  <si>
    <t>PAS  201</t>
  </si>
  <si>
    <t>PAS  204</t>
  </si>
  <si>
    <t>PAS  220</t>
  </si>
  <si>
    <t>PAS  221</t>
  </si>
  <si>
    <t>PAS  271</t>
  </si>
  <si>
    <t>PAS  272</t>
  </si>
  <si>
    <t>PAS  300</t>
  </si>
  <si>
    <t>PAS  300OL</t>
  </si>
  <si>
    <t>PAS  301</t>
  </si>
  <si>
    <t>PAS  322</t>
  </si>
  <si>
    <t>PAS  324</t>
  </si>
  <si>
    <t>PAS  325</t>
  </si>
  <si>
    <t>PAS  332</t>
  </si>
  <si>
    <t>PAS  337</t>
  </si>
  <si>
    <t>PAS  344</t>
  </si>
  <si>
    <t>PAS  346</t>
  </si>
  <si>
    <t>PAS  350</t>
  </si>
  <si>
    <t>PAS  361</t>
  </si>
  <si>
    <t>PAS  366</t>
  </si>
  <si>
    <t>PAS  368</t>
  </si>
  <si>
    <t>PAS  382</t>
  </si>
  <si>
    <t>PAS  392</t>
  </si>
  <si>
    <t>PAS  392C</t>
  </si>
  <si>
    <t>PAS  417OL</t>
  </si>
  <si>
    <t>PAS  420</t>
  </si>
  <si>
    <t>PAS  451</t>
  </si>
  <si>
    <t>PAS  465</t>
  </si>
  <si>
    <t>PAS  466B</t>
  </si>
  <si>
    <t>PAS  498</t>
  </si>
  <si>
    <t>PAS  499C</t>
  </si>
  <si>
    <t>PAS  601</t>
  </si>
  <si>
    <t>PAS  97</t>
  </si>
  <si>
    <t>PAS  98</t>
  </si>
  <si>
    <t>PAS  99</t>
  </si>
  <si>
    <t>PHIL 100</t>
  </si>
  <si>
    <t>PHIL 150</t>
  </si>
  <si>
    <t>PHIL 150OL</t>
  </si>
  <si>
    <t>PHIL 165</t>
  </si>
  <si>
    <t>PHIL 200</t>
  </si>
  <si>
    <t>PHIL 200HON</t>
  </si>
  <si>
    <t>PHIL 200OL</t>
  </si>
  <si>
    <t>PHIL 201</t>
  </si>
  <si>
    <t>PHIL 202</t>
  </si>
  <si>
    <t>PHIL 210</t>
  </si>
  <si>
    <t>PHIL 210OL</t>
  </si>
  <si>
    <t>PHIL 230</t>
  </si>
  <si>
    <t>PHIL 305</t>
  </si>
  <si>
    <t>PHIL 305OL</t>
  </si>
  <si>
    <t>PHIL 310</t>
  </si>
  <si>
    <t>PHIL 330</t>
  </si>
  <si>
    <t>PHIL 342</t>
  </si>
  <si>
    <t>PHIL 343</t>
  </si>
  <si>
    <t>PHIL 348</t>
  </si>
  <si>
    <t>PHIL 349</t>
  </si>
  <si>
    <t>PHIL 350</t>
  </si>
  <si>
    <t>PHIL 360</t>
  </si>
  <si>
    <t>PHIL 402</t>
  </si>
  <si>
    <t>PHIL 431</t>
  </si>
  <si>
    <t>PHIL 455</t>
  </si>
  <si>
    <t>PHIL 497</t>
  </si>
  <si>
    <t>PHIL 499A</t>
  </si>
  <si>
    <t>PHIL 499B</t>
  </si>
  <si>
    <t>PHSC 170</t>
  </si>
  <si>
    <t>PHYS 100A</t>
  </si>
  <si>
    <t>PHYS 100AL</t>
  </si>
  <si>
    <t>PHYS 100B</t>
  </si>
  <si>
    <t>PHYS 100BL</t>
  </si>
  <si>
    <t>PHYS 220A</t>
  </si>
  <si>
    <t>PHYS 220AL</t>
  </si>
  <si>
    <t>PHYS 220B</t>
  </si>
  <si>
    <t>PHYS 220BL</t>
  </si>
  <si>
    <t>PHYS 225</t>
  </si>
  <si>
    <t>PHYS 227</t>
  </si>
  <si>
    <t>PHYS 227L</t>
  </si>
  <si>
    <t>PHYS 305LOL</t>
  </si>
  <si>
    <t>PHYS 305OL</t>
  </si>
  <si>
    <t>PHYS 366</t>
  </si>
  <si>
    <t>PHYS 375</t>
  </si>
  <si>
    <t>PHYS 402</t>
  </si>
  <si>
    <t>PHYS 410</t>
  </si>
  <si>
    <t>PHYS 420</t>
  </si>
  <si>
    <t>PHYS 466</t>
  </si>
  <si>
    <t>PHYS 493</t>
  </si>
  <si>
    <t>PHYS 495A</t>
  </si>
  <si>
    <t>PHYS 495B</t>
  </si>
  <si>
    <t>PHYS 495C</t>
  </si>
  <si>
    <t>PHYS 498</t>
  </si>
  <si>
    <t>PHYS 499A</t>
  </si>
  <si>
    <t>PHYS 499B</t>
  </si>
  <si>
    <t>PHYS 499C</t>
  </si>
  <si>
    <t>PHYS 610</t>
  </si>
  <si>
    <t>PHYS 630</t>
  </si>
  <si>
    <t>PHYS 696A</t>
  </si>
  <si>
    <t>PHYS 696B</t>
  </si>
  <si>
    <t>PHYS 696C</t>
  </si>
  <si>
    <t>PHYS 697</t>
  </si>
  <si>
    <t>PHYS 698C</t>
  </si>
  <si>
    <t>PHYS 698D</t>
  </si>
  <si>
    <t>PHYS 698E</t>
  </si>
  <si>
    <t>PHYS 698F</t>
  </si>
  <si>
    <t>PHYS 699A</t>
  </si>
  <si>
    <t>PHYS 699B</t>
  </si>
  <si>
    <t>PHYS 699C</t>
  </si>
  <si>
    <t>PHYS 699D</t>
  </si>
  <si>
    <t>PHYS 699E</t>
  </si>
  <si>
    <t>PHYS 699F</t>
  </si>
  <si>
    <t>POLS 155</t>
  </si>
  <si>
    <t>POLS 155HON</t>
  </si>
  <si>
    <t>POLS 155OL</t>
  </si>
  <si>
    <t>POLS 156</t>
  </si>
  <si>
    <t>POLS 225</t>
  </si>
  <si>
    <t>POLS 310</t>
  </si>
  <si>
    <t>POLS 350</t>
  </si>
  <si>
    <t>POLS 355</t>
  </si>
  <si>
    <t>POLS 355OL</t>
  </si>
  <si>
    <t>POLS 360</t>
  </si>
  <si>
    <t>POLS 372</t>
  </si>
  <si>
    <t>POLS 372L</t>
  </si>
  <si>
    <t>POLS 403</t>
  </si>
  <si>
    <t>POLS 405</t>
  </si>
  <si>
    <t>POLS 406</t>
  </si>
  <si>
    <t>POLS 407</t>
  </si>
  <si>
    <t>POLS 412</t>
  </si>
  <si>
    <t>POLS 420A</t>
  </si>
  <si>
    <t>POLS 422</t>
  </si>
  <si>
    <t>POLS 427B</t>
  </si>
  <si>
    <t>POLS 427BL</t>
  </si>
  <si>
    <t>POLS 428</t>
  </si>
  <si>
    <t>POLS 429</t>
  </si>
  <si>
    <t>POLS 438</t>
  </si>
  <si>
    <t>POLS 440</t>
  </si>
  <si>
    <t>POLS 444</t>
  </si>
  <si>
    <t>POLS 446</t>
  </si>
  <si>
    <t>POLS 450</t>
  </si>
  <si>
    <t>POLS 455</t>
  </si>
  <si>
    <t>POLS 457B</t>
  </si>
  <si>
    <t>POLS 461</t>
  </si>
  <si>
    <t>POLS 462</t>
  </si>
  <si>
    <t>POLS 467</t>
  </si>
  <si>
    <t>POLS 471A</t>
  </si>
  <si>
    <t>POLS 471D</t>
  </si>
  <si>
    <t>POLS 471E</t>
  </si>
  <si>
    <t>POLS 471F</t>
  </si>
  <si>
    <t>POLS 480</t>
  </si>
  <si>
    <t>POLS 490CA</t>
  </si>
  <si>
    <t>POLS 494J</t>
  </si>
  <si>
    <t>POLS 496G</t>
  </si>
  <si>
    <t>POLS 498A</t>
  </si>
  <si>
    <t>POLS 498B</t>
  </si>
  <si>
    <t>POLS 498C</t>
  </si>
  <si>
    <t>POLS 499A</t>
  </si>
  <si>
    <t>POLS 499B</t>
  </si>
  <si>
    <t>POLS 499C</t>
  </si>
  <si>
    <t>POLS 522F</t>
  </si>
  <si>
    <t>POLS 540G</t>
  </si>
  <si>
    <t>POLS 597</t>
  </si>
  <si>
    <t>POLS 599B</t>
  </si>
  <si>
    <t>POLS 599C</t>
  </si>
  <si>
    <t>PSY  150</t>
  </si>
  <si>
    <t>PSY  250</t>
  </si>
  <si>
    <t>PSY  302</t>
  </si>
  <si>
    <t>PSY  305</t>
  </si>
  <si>
    <t>PSY  310</t>
  </si>
  <si>
    <t>PSY  312</t>
  </si>
  <si>
    <t>PSY  313</t>
  </si>
  <si>
    <t>PSY  313L</t>
  </si>
  <si>
    <t>PSY  313LOL</t>
  </si>
  <si>
    <t>PSY  320</t>
  </si>
  <si>
    <t>PSY  320L</t>
  </si>
  <si>
    <t>PSY  320LOL</t>
  </si>
  <si>
    <t>PSY  321</t>
  </si>
  <si>
    <t>PSY  321L</t>
  </si>
  <si>
    <t>PSY  344</t>
  </si>
  <si>
    <t>PSY  345</t>
  </si>
  <si>
    <t>PSY  345L</t>
  </si>
  <si>
    <t>PSY  350</t>
  </si>
  <si>
    <t>PSY  352</t>
  </si>
  <si>
    <t>PSY  356</t>
  </si>
  <si>
    <t>PSY  361</t>
  </si>
  <si>
    <t>PSY  365</t>
  </si>
  <si>
    <t>PSY  370</t>
  </si>
  <si>
    <t>PSY  370L</t>
  </si>
  <si>
    <t>PSY  383</t>
  </si>
  <si>
    <t>PSY  390B</t>
  </si>
  <si>
    <t>PSY  402</t>
  </si>
  <si>
    <t>PSY  402L</t>
  </si>
  <si>
    <t>PSY  403</t>
  </si>
  <si>
    <t>PSY  403L</t>
  </si>
  <si>
    <t>PSY  421J</t>
  </si>
  <si>
    <t>PSY  421M</t>
  </si>
  <si>
    <t>PSY  421N</t>
  </si>
  <si>
    <t>PSY  425</t>
  </si>
  <si>
    <t>PSY  427</t>
  </si>
  <si>
    <t>PSY  442</t>
  </si>
  <si>
    <t>PSY  453</t>
  </si>
  <si>
    <t>PSY  454</t>
  </si>
  <si>
    <t>PSY  455</t>
  </si>
  <si>
    <t>PSY  460</t>
  </si>
  <si>
    <t>PSY  491</t>
  </si>
  <si>
    <t>PSY  491L</t>
  </si>
  <si>
    <t>PSY  493SOC</t>
  </si>
  <si>
    <t>PSY  494B</t>
  </si>
  <si>
    <t>PSY  495XC</t>
  </si>
  <si>
    <t>PSY  498A</t>
  </si>
  <si>
    <t>PSY  498B</t>
  </si>
  <si>
    <t>PSY  498C</t>
  </si>
  <si>
    <t>PSY  499A</t>
  </si>
  <si>
    <t>PSY  499B</t>
  </si>
  <si>
    <t>PSY  499C</t>
  </si>
  <si>
    <t>PSY  524</t>
  </si>
  <si>
    <t>PSY  524L</t>
  </si>
  <si>
    <t>PSY  555</t>
  </si>
  <si>
    <t>PSY  594HC</t>
  </si>
  <si>
    <t>PSY  594RD</t>
  </si>
  <si>
    <t>PSY  610B</t>
  </si>
  <si>
    <t>PSY  625D</t>
  </si>
  <si>
    <t>PSY  625DL</t>
  </si>
  <si>
    <t>PSY  655AC</t>
  </si>
  <si>
    <t>PSY  655BC</t>
  </si>
  <si>
    <t>PSY  655CC</t>
  </si>
  <si>
    <t>PSY  656C</t>
  </si>
  <si>
    <t>PSY  656D</t>
  </si>
  <si>
    <t>PSY  660</t>
  </si>
  <si>
    <t>PSY  686</t>
  </si>
  <si>
    <t>PSY  691A</t>
  </si>
  <si>
    <t>PSY  692A</t>
  </si>
  <si>
    <t>PSY  697C</t>
  </si>
  <si>
    <t>PSY  698C</t>
  </si>
  <si>
    <t>PSY  699A</t>
  </si>
  <si>
    <t>PSY  699B</t>
  </si>
  <si>
    <t>PSY  699C</t>
  </si>
  <si>
    <t>PT   302A</t>
  </si>
  <si>
    <t>PT   400</t>
  </si>
  <si>
    <t>PT   400L</t>
  </si>
  <si>
    <t>PT   405</t>
  </si>
  <si>
    <t>PT   405L</t>
  </si>
  <si>
    <t>PT   449</t>
  </si>
  <si>
    <t>PT   449L</t>
  </si>
  <si>
    <t>PT   504</t>
  </si>
  <si>
    <t>PT   504L</t>
  </si>
  <si>
    <t>PT   509E</t>
  </si>
  <si>
    <t>PT   549</t>
  </si>
  <si>
    <t>PT   549L</t>
  </si>
  <si>
    <t>PT   580A</t>
  </si>
  <si>
    <t>PT   580B</t>
  </si>
  <si>
    <t>PT   601B</t>
  </si>
  <si>
    <t>PT   601E</t>
  </si>
  <si>
    <t>PT   609</t>
  </si>
  <si>
    <t>PT   609L</t>
  </si>
  <si>
    <t>PT   697</t>
  </si>
  <si>
    <t>PT   699A</t>
  </si>
  <si>
    <t>PT   699B</t>
  </si>
  <si>
    <t>QS   301</t>
  </si>
  <si>
    <t>QS   302</t>
  </si>
  <si>
    <t>R S  100</t>
  </si>
  <si>
    <t>R S  100OL</t>
  </si>
  <si>
    <t>R S  101</t>
  </si>
  <si>
    <t>R S  150</t>
  </si>
  <si>
    <t>R S  150OL</t>
  </si>
  <si>
    <t>R S  204</t>
  </si>
  <si>
    <t>R S  240</t>
  </si>
  <si>
    <t>R S  255</t>
  </si>
  <si>
    <t>R S  255OL</t>
  </si>
  <si>
    <t>R S  304</t>
  </si>
  <si>
    <t>R S  304OL</t>
  </si>
  <si>
    <t>R S  305</t>
  </si>
  <si>
    <t>R S  306</t>
  </si>
  <si>
    <t>R S  307</t>
  </si>
  <si>
    <t>R S  310</t>
  </si>
  <si>
    <t>R S  310OL</t>
  </si>
  <si>
    <t>R S  313</t>
  </si>
  <si>
    <t>R S  325</t>
  </si>
  <si>
    <t>R S  356</t>
  </si>
  <si>
    <t>R S  361</t>
  </si>
  <si>
    <t>R S  361OL</t>
  </si>
  <si>
    <t>R S  365</t>
  </si>
  <si>
    <t>R S  378</t>
  </si>
  <si>
    <t>R S  380</t>
  </si>
  <si>
    <t>R S  385</t>
  </si>
  <si>
    <t>R S  390OL</t>
  </si>
  <si>
    <t>R S  396G</t>
  </si>
  <si>
    <t>R S  498C</t>
  </si>
  <si>
    <t>R S  499A</t>
  </si>
  <si>
    <t>R S  499B</t>
  </si>
  <si>
    <t>R S  499C</t>
  </si>
  <si>
    <t>R S  699A</t>
  </si>
  <si>
    <t>R S  699C</t>
  </si>
  <si>
    <t>RTM  151A</t>
  </si>
  <si>
    <t>RTM  151C</t>
  </si>
  <si>
    <t>RTM  151D</t>
  </si>
  <si>
    <t>RTM  151F</t>
  </si>
  <si>
    <t>RTM  151G</t>
  </si>
  <si>
    <t>RTM  151H</t>
  </si>
  <si>
    <t>RTM  202</t>
  </si>
  <si>
    <t>RTM  202L</t>
  </si>
  <si>
    <t>RTM  204</t>
  </si>
  <si>
    <t>RTM  251OL</t>
  </si>
  <si>
    <t>RTM  265</t>
  </si>
  <si>
    <t>RTM  267</t>
  </si>
  <si>
    <t>RTM  267L</t>
  </si>
  <si>
    <t>RTM  278</t>
  </si>
  <si>
    <t>RTM  278OL</t>
  </si>
  <si>
    <t>RTM  280</t>
  </si>
  <si>
    <t>RTM  294CS</t>
  </si>
  <si>
    <t>RTM  294CSL</t>
  </si>
  <si>
    <t>RTM  300</t>
  </si>
  <si>
    <t>RTM  302</t>
  </si>
  <si>
    <t>RTM  303</t>
  </si>
  <si>
    <t>RTM  304</t>
  </si>
  <si>
    <t>RTM  305</t>
  </si>
  <si>
    <t>RTM  310</t>
  </si>
  <si>
    <t>RTM  310L</t>
  </si>
  <si>
    <t>RTM  351</t>
  </si>
  <si>
    <t>RTM  352</t>
  </si>
  <si>
    <t>RTM  352OL</t>
  </si>
  <si>
    <t>RTM  398A</t>
  </si>
  <si>
    <t>RTM  402</t>
  </si>
  <si>
    <t>RTM  403</t>
  </si>
  <si>
    <t>RTM  406LOL</t>
  </si>
  <si>
    <t>RTM  406OL</t>
  </si>
  <si>
    <t>RTM  480</t>
  </si>
  <si>
    <t>RTM  490</t>
  </si>
  <si>
    <t>RTM  494A</t>
  </si>
  <si>
    <t>RTM  494B</t>
  </si>
  <si>
    <t>RTM  494C</t>
  </si>
  <si>
    <t>RTM  498A</t>
  </si>
  <si>
    <t>RTM  498B</t>
  </si>
  <si>
    <t>RTM  499A</t>
  </si>
  <si>
    <t>RTM  499B</t>
  </si>
  <si>
    <t>RTM  499C</t>
  </si>
  <si>
    <t>RTM  510</t>
  </si>
  <si>
    <t>RTM  530</t>
  </si>
  <si>
    <t>RTM  550</t>
  </si>
  <si>
    <t>RTM  599A</t>
  </si>
  <si>
    <t>RTM  599B</t>
  </si>
  <si>
    <t>RTM  599C</t>
  </si>
  <si>
    <t>RTM  600</t>
  </si>
  <si>
    <t>RTM  693A</t>
  </si>
  <si>
    <t>RTM  693B</t>
  </si>
  <si>
    <t>RTM  697</t>
  </si>
  <si>
    <t>RTM  698</t>
  </si>
  <si>
    <t>RTM  699A</t>
  </si>
  <si>
    <t>RTM  699B</t>
  </si>
  <si>
    <t>RTM  699C</t>
  </si>
  <si>
    <t>RUSS 101</t>
  </si>
  <si>
    <t>RUSS 102</t>
  </si>
  <si>
    <t>S ED 511</t>
  </si>
  <si>
    <t>S ED 514</t>
  </si>
  <si>
    <t>S ED 514OL</t>
  </si>
  <si>
    <t>S ED 516K</t>
  </si>
  <si>
    <t>S ED 521</t>
  </si>
  <si>
    <t>S ED 525</t>
  </si>
  <si>
    <t>S ED 525EN</t>
  </si>
  <si>
    <t>S ED 525ESL</t>
  </si>
  <si>
    <t>S ED 525HE</t>
  </si>
  <si>
    <t>S ED 525MA</t>
  </si>
  <si>
    <t>S ED 525MAL</t>
  </si>
  <si>
    <t>S ED 525PE</t>
  </si>
  <si>
    <t>S ED 525S</t>
  </si>
  <si>
    <t>S ED 525SL</t>
  </si>
  <si>
    <t>S ED 525SS</t>
  </si>
  <si>
    <t>S ED 530</t>
  </si>
  <si>
    <t>S ED 554</t>
  </si>
  <si>
    <t>S ED 554S</t>
  </si>
  <si>
    <t>S ED 555</t>
  </si>
  <si>
    <t>S ED 555BL</t>
  </si>
  <si>
    <t>S ED 555I</t>
  </si>
  <si>
    <t>S ED 555IB</t>
  </si>
  <si>
    <t>S ED 555S</t>
  </si>
  <si>
    <t>S ED 587ESL</t>
  </si>
  <si>
    <t>S ED 593</t>
  </si>
  <si>
    <t>S ED 593S</t>
  </si>
  <si>
    <t>S ED 594</t>
  </si>
  <si>
    <t>S ED 594S</t>
  </si>
  <si>
    <t>S ED 599A</t>
  </si>
  <si>
    <t>S ED 599B</t>
  </si>
  <si>
    <t>S ED 599C</t>
  </si>
  <si>
    <t>S ED 600</t>
  </si>
  <si>
    <t>S ED 610</t>
  </si>
  <si>
    <t>S ED 621</t>
  </si>
  <si>
    <t>S ED 646</t>
  </si>
  <si>
    <t>S ED 690</t>
  </si>
  <si>
    <t>S ED 695D</t>
  </si>
  <si>
    <t>S ED 695G</t>
  </si>
  <si>
    <t>S ED 697</t>
  </si>
  <si>
    <t>S ED 698</t>
  </si>
  <si>
    <t>S ED 699A</t>
  </si>
  <si>
    <t>S ED 699B</t>
  </si>
  <si>
    <t>S ED 699C</t>
  </si>
  <si>
    <t>SCM  492</t>
  </si>
  <si>
    <t>SOC  150</t>
  </si>
  <si>
    <t>SOC  202</t>
  </si>
  <si>
    <t>SOC  250</t>
  </si>
  <si>
    <t>SOC  304</t>
  </si>
  <si>
    <t>SOC  304OL</t>
  </si>
  <si>
    <t>SOC  305</t>
  </si>
  <si>
    <t>SOC  306</t>
  </si>
  <si>
    <t>SOC  307</t>
  </si>
  <si>
    <t>SOC  324</t>
  </si>
  <si>
    <t>SOC  325</t>
  </si>
  <si>
    <t>SOC  340</t>
  </si>
  <si>
    <t>SOC  345</t>
  </si>
  <si>
    <t>SOC  345OL</t>
  </si>
  <si>
    <t>SOC  348</t>
  </si>
  <si>
    <t>SOC  355</t>
  </si>
  <si>
    <t>SOC  356</t>
  </si>
  <si>
    <t>SOC  357</t>
  </si>
  <si>
    <t>SOC  364</t>
  </si>
  <si>
    <t>SOC  364L</t>
  </si>
  <si>
    <t>SOC  364OL</t>
  </si>
  <si>
    <t>SOC  368</t>
  </si>
  <si>
    <t>SOC  368S</t>
  </si>
  <si>
    <t>SOC  400</t>
  </si>
  <si>
    <t>SOC  411</t>
  </si>
  <si>
    <t>SOC  418</t>
  </si>
  <si>
    <t>SOC  426</t>
  </si>
  <si>
    <t>SOC  434</t>
  </si>
  <si>
    <t>SOC  440</t>
  </si>
  <si>
    <t>SOC  454</t>
  </si>
  <si>
    <t>SOC  468</t>
  </si>
  <si>
    <t>SOC  468S</t>
  </si>
  <si>
    <t>SOC  470</t>
  </si>
  <si>
    <t>SOC  474</t>
  </si>
  <si>
    <t>SOC  475BEE</t>
  </si>
  <si>
    <t>SOC  481</t>
  </si>
  <si>
    <t>SOC  485A</t>
  </si>
  <si>
    <t>SOC  492</t>
  </si>
  <si>
    <t>SOC  496YB</t>
  </si>
  <si>
    <t>SOC  497</t>
  </si>
  <si>
    <t>SOC  497L</t>
  </si>
  <si>
    <t>SOC  498AEE</t>
  </si>
  <si>
    <t>SOC  498BEE</t>
  </si>
  <si>
    <t>SOC  498CEE</t>
  </si>
  <si>
    <t>SOC  499A</t>
  </si>
  <si>
    <t>SOC  499B</t>
  </si>
  <si>
    <t>SOC  499C</t>
  </si>
  <si>
    <t>SOC  524</t>
  </si>
  <si>
    <t>SOC  585C</t>
  </si>
  <si>
    <t>SOC  640</t>
  </si>
  <si>
    <t>SOC  670</t>
  </si>
  <si>
    <t>SOC  690</t>
  </si>
  <si>
    <t>SOC  697</t>
  </si>
  <si>
    <t>SOC  699A</t>
  </si>
  <si>
    <t>SOC  699B</t>
  </si>
  <si>
    <t>SOC  699C</t>
  </si>
  <si>
    <t>SOC  699D</t>
  </si>
  <si>
    <t>SOC  699E</t>
  </si>
  <si>
    <t>SOC  699F</t>
  </si>
  <si>
    <t>SOM  120</t>
  </si>
  <si>
    <t>SOM  306</t>
  </si>
  <si>
    <t>SOM  306BH</t>
  </si>
  <si>
    <t>SOM  307</t>
  </si>
  <si>
    <t>SOM  465</t>
  </si>
  <si>
    <t>SOM  466</t>
  </si>
  <si>
    <t>SOM  468</t>
  </si>
  <si>
    <t>SOM  485</t>
  </si>
  <si>
    <t>SOM  498C</t>
  </si>
  <si>
    <t>SOM  499A</t>
  </si>
  <si>
    <t>SOM  499C</t>
  </si>
  <si>
    <t>SOM  591</t>
  </si>
  <si>
    <t>SOM  686</t>
  </si>
  <si>
    <t>SOM  699</t>
  </si>
  <si>
    <t>SPAN 101</t>
  </si>
  <si>
    <t>SPAN 102</t>
  </si>
  <si>
    <t>SPAN 210B</t>
  </si>
  <si>
    <t>SPAN 220A</t>
  </si>
  <si>
    <t>SPAN 220B</t>
  </si>
  <si>
    <t>SPAN 300</t>
  </si>
  <si>
    <t>SPAN 304</t>
  </si>
  <si>
    <t>SPAN 306</t>
  </si>
  <si>
    <t>SPAN 307</t>
  </si>
  <si>
    <t>SPAN 315B</t>
  </si>
  <si>
    <t>SPAN 320B</t>
  </si>
  <si>
    <t>SPAN 364</t>
  </si>
  <si>
    <t>SPAN 382</t>
  </si>
  <si>
    <t>SPAN 395</t>
  </si>
  <si>
    <t>SPAN 401</t>
  </si>
  <si>
    <t>SPAN 497</t>
  </si>
  <si>
    <t>SPAN 499A</t>
  </si>
  <si>
    <t>SPAN 499C</t>
  </si>
  <si>
    <t>SPAN 509</t>
  </si>
  <si>
    <t>SPAN 560</t>
  </si>
  <si>
    <t>SPAN 587</t>
  </si>
  <si>
    <t>SPAN 607</t>
  </si>
  <si>
    <t>SPAN 608</t>
  </si>
  <si>
    <t>SPAN 681</t>
  </si>
  <si>
    <t>SPAN 697</t>
  </si>
  <si>
    <t>SPAN 699C</t>
  </si>
  <si>
    <t>SPED 400</t>
  </si>
  <si>
    <t>SPED 400OL</t>
  </si>
  <si>
    <t>SPED 401C</t>
  </si>
  <si>
    <t>SPED 401CL</t>
  </si>
  <si>
    <t>SPED 402A</t>
  </si>
  <si>
    <t>SPED 403DHH</t>
  </si>
  <si>
    <t>SPED 403MM</t>
  </si>
  <si>
    <t>SPED 403MS</t>
  </si>
  <si>
    <t>SPED 438CD</t>
  </si>
  <si>
    <t>SPED 504MM</t>
  </si>
  <si>
    <t>SPED 505MM</t>
  </si>
  <si>
    <t>SPED 505MS</t>
  </si>
  <si>
    <t>SPED 506DHH</t>
  </si>
  <si>
    <t>SPED 506EC</t>
  </si>
  <si>
    <t>SPED 506MM</t>
  </si>
  <si>
    <t>SPED 506MS</t>
  </si>
  <si>
    <t>SPED 509MM</t>
  </si>
  <si>
    <t>SPED 532</t>
  </si>
  <si>
    <t>SPED 537</t>
  </si>
  <si>
    <t>SPED 542B</t>
  </si>
  <si>
    <t>SPED 578A</t>
  </si>
  <si>
    <t>SPED 579</t>
  </si>
  <si>
    <t>SPED 580ACT</t>
  </si>
  <si>
    <t>SPED 580DHH</t>
  </si>
  <si>
    <t>SPED 580EC</t>
  </si>
  <si>
    <t>SPED 580MM</t>
  </si>
  <si>
    <t>SPED 580MS</t>
  </si>
  <si>
    <t>SPED 581</t>
  </si>
  <si>
    <t>SPED 595T</t>
  </si>
  <si>
    <t>SPED 610</t>
  </si>
  <si>
    <t>SPED 611</t>
  </si>
  <si>
    <t>SPED 620</t>
  </si>
  <si>
    <t>SPED 624</t>
  </si>
  <si>
    <t>SPED 628DHH</t>
  </si>
  <si>
    <t>SPED 628EC</t>
  </si>
  <si>
    <t>SPED 628MM</t>
  </si>
  <si>
    <t>SPED 628MS</t>
  </si>
  <si>
    <t>SPED 629DHH</t>
  </si>
  <si>
    <t>SPED 629EC</t>
  </si>
  <si>
    <t>SPED 629MM</t>
  </si>
  <si>
    <t>SPED 629MS</t>
  </si>
  <si>
    <t>SPED 642</t>
  </si>
  <si>
    <t>SPED 655</t>
  </si>
  <si>
    <t>SPED 670</t>
  </si>
  <si>
    <t>SPED 671</t>
  </si>
  <si>
    <t>SPED 676</t>
  </si>
  <si>
    <t>SPED 681</t>
  </si>
  <si>
    <t>SPED 682D</t>
  </si>
  <si>
    <t>SPED 682EC</t>
  </si>
  <si>
    <t>SPED 682MM</t>
  </si>
  <si>
    <t>SPED 683</t>
  </si>
  <si>
    <t>SPED 695D</t>
  </si>
  <si>
    <t>SPED 697</t>
  </si>
  <si>
    <t>SPED 698C</t>
  </si>
  <si>
    <t>SPED 699X</t>
  </si>
  <si>
    <t>SPED 699Y</t>
  </si>
  <si>
    <t>SPED 699Z</t>
  </si>
  <si>
    <t>SWRK 502</t>
  </si>
  <si>
    <t>SWRK 520</t>
  </si>
  <si>
    <t>SWRK 521</t>
  </si>
  <si>
    <t>SWRK 523</t>
  </si>
  <si>
    <t>SWRK 535</t>
  </si>
  <si>
    <t>SWRK 602</t>
  </si>
  <si>
    <t>SWRK 603</t>
  </si>
  <si>
    <t>SWRK 622B</t>
  </si>
  <si>
    <t>SWRK 630</t>
  </si>
  <si>
    <t>SWRK 650C</t>
  </si>
  <si>
    <t>SWRK 650G</t>
  </si>
  <si>
    <t>SWRK 698</t>
  </si>
  <si>
    <t>SWRK 699A</t>
  </si>
  <si>
    <t>TH   102</t>
  </si>
  <si>
    <t>TH   108M</t>
  </si>
  <si>
    <t>TH   108V</t>
  </si>
  <si>
    <t>TH   110</t>
  </si>
  <si>
    <t>TH   111</t>
  </si>
  <si>
    <t>TH   155</t>
  </si>
  <si>
    <t>TH   208</t>
  </si>
  <si>
    <t>TH   222</t>
  </si>
  <si>
    <t>TH   261</t>
  </si>
  <si>
    <t>TH   261A</t>
  </si>
  <si>
    <t>TH   262</t>
  </si>
  <si>
    <t>TH   262A</t>
  </si>
  <si>
    <t>TH   263</t>
  </si>
  <si>
    <t>TH   263A</t>
  </si>
  <si>
    <t>TH   310OL</t>
  </si>
  <si>
    <t>TH   315OL</t>
  </si>
  <si>
    <t>TH   321A</t>
  </si>
  <si>
    <t>TH   321B</t>
  </si>
  <si>
    <t>TH   339</t>
  </si>
  <si>
    <t>TH   342</t>
  </si>
  <si>
    <t>TH   345</t>
  </si>
  <si>
    <t>TH   348</t>
  </si>
  <si>
    <t>TH   350</t>
  </si>
  <si>
    <t>TH   355</t>
  </si>
  <si>
    <t>TH   361A</t>
  </si>
  <si>
    <t>TH   362A</t>
  </si>
  <si>
    <t>TH   371</t>
  </si>
  <si>
    <t>TH   371L</t>
  </si>
  <si>
    <t>TH   381OL</t>
  </si>
  <si>
    <t>TH   382A</t>
  </si>
  <si>
    <t>TH   382B</t>
  </si>
  <si>
    <t>TH   382C</t>
  </si>
  <si>
    <t>TH   384</t>
  </si>
  <si>
    <t>TH   390A</t>
  </si>
  <si>
    <t>TH   390B</t>
  </si>
  <si>
    <t>TH   390C</t>
  </si>
  <si>
    <t>TH   393</t>
  </si>
  <si>
    <t>TH   394</t>
  </si>
  <si>
    <t>TH   395</t>
  </si>
  <si>
    <t>TH   397</t>
  </si>
  <si>
    <t>TH   426</t>
  </si>
  <si>
    <t>TH   444</t>
  </si>
  <si>
    <t>TH   449</t>
  </si>
  <si>
    <t>TH   457</t>
  </si>
  <si>
    <t>TH   473</t>
  </si>
  <si>
    <t>TH   473L</t>
  </si>
  <si>
    <t>TH   490A</t>
  </si>
  <si>
    <t>TH   490B</t>
  </si>
  <si>
    <t>TH   490C</t>
  </si>
  <si>
    <t>TH   498F</t>
  </si>
  <si>
    <t>TH   531</t>
  </si>
  <si>
    <t>TH   594</t>
  </si>
  <si>
    <t>TH   599A</t>
  </si>
  <si>
    <t>TH   599B</t>
  </si>
  <si>
    <t>TH   599C</t>
  </si>
  <si>
    <t>TH   625</t>
  </si>
  <si>
    <t>TH   630</t>
  </si>
  <si>
    <t>TH   698C</t>
  </si>
  <si>
    <t>TH   699A</t>
  </si>
  <si>
    <t>TH   699B</t>
  </si>
  <si>
    <t>TH   699C</t>
  </si>
  <si>
    <t>UNIV 100</t>
  </si>
  <si>
    <t>AFYE</t>
  </si>
  <si>
    <t>UNIV 60C</t>
  </si>
  <si>
    <t>SI</t>
  </si>
  <si>
    <t>UNIV 60E</t>
  </si>
  <si>
    <t>UNIV 60K</t>
  </si>
  <si>
    <t>UNIV 60N</t>
  </si>
  <si>
    <t>UNIV 60T</t>
  </si>
  <si>
    <t>UNIV 60X</t>
  </si>
  <si>
    <t>UNIV 60Y</t>
  </si>
  <si>
    <t>UNIV 60Z</t>
  </si>
  <si>
    <t>URBS 150</t>
  </si>
  <si>
    <t>URBS 150OL</t>
  </si>
  <si>
    <t>URBS 300</t>
  </si>
  <si>
    <t>URBS 310</t>
  </si>
  <si>
    <t>URBS 340B</t>
  </si>
  <si>
    <t>URBS 340BL</t>
  </si>
  <si>
    <t>URBS 345</t>
  </si>
  <si>
    <t>URBS 350</t>
  </si>
  <si>
    <t>URBS 350OL</t>
  </si>
  <si>
    <t>URBS 380</t>
  </si>
  <si>
    <t>URBS 400</t>
  </si>
  <si>
    <t>URBS 408</t>
  </si>
  <si>
    <t>URBS 435</t>
  </si>
  <si>
    <t>URBS 450</t>
  </si>
  <si>
    <t>URBS 490C</t>
  </si>
  <si>
    <t>URBS 494C</t>
  </si>
  <si>
    <t>URBS 495A</t>
  </si>
  <si>
    <t>URBS 499A</t>
  </si>
  <si>
    <t>URBS 499B</t>
  </si>
  <si>
    <t>URBS 499C</t>
  </si>
  <si>
    <t>SWRK 501</t>
  </si>
  <si>
    <t>MCOM 600</t>
  </si>
  <si>
    <t>MCOM 620</t>
  </si>
  <si>
    <t>Current Enrollment Under-grad</t>
  </si>
  <si>
    <t>Current Enrollment Grad</t>
  </si>
  <si>
    <r>
      <t xml:space="preserve">CAUTION: </t>
    </r>
    <r>
      <rPr>
        <b/>
        <sz val="11"/>
        <color indexed="10"/>
        <rFont val="Geneva"/>
      </rPr>
      <t>THE YELLOW COLUMNS CONTAIN FORMULAS.  PLEASE DO NOT TYPE IN THESE COLUMNS.</t>
    </r>
  </si>
  <si>
    <t>FTES Current</t>
  </si>
  <si>
    <t>FTES Proj.</t>
  </si>
  <si>
    <t>WTU Current</t>
  </si>
  <si>
    <t>WTU Proj.</t>
  </si>
  <si>
    <t>FTEF Current</t>
  </si>
  <si>
    <t>FTEF Proj.</t>
  </si>
  <si>
    <t>PTF Expenses Current</t>
  </si>
  <si>
    <t>PTF Expenses Projected</t>
  </si>
  <si>
    <t>SFR Current</t>
  </si>
  <si>
    <t>SFR Projected</t>
  </si>
  <si>
    <t>CIT  101</t>
  </si>
  <si>
    <t>CIT  101L</t>
  </si>
  <si>
    <t>CIT  160</t>
  </si>
  <si>
    <t>CIT  160L</t>
  </si>
  <si>
    <t>ENGL 113A</t>
  </si>
  <si>
    <t>ENGL 113B</t>
  </si>
  <si>
    <t>ENGL 114A</t>
  </si>
  <si>
    <t>ENGL 114B</t>
  </si>
  <si>
    <t>NURS 302</t>
  </si>
  <si>
    <t>NURS 307</t>
  </si>
  <si>
    <t>NURS 307L</t>
  </si>
  <si>
    <t>NURS 310</t>
  </si>
  <si>
    <t>NURS 321</t>
  </si>
  <si>
    <t>NURS 321AL</t>
  </si>
  <si>
    <t>NURS 321BL</t>
  </si>
  <si>
    <t>NURS 426</t>
  </si>
  <si>
    <t>NURS 428</t>
  </si>
  <si>
    <t>NURS 428L</t>
  </si>
  <si>
    <t>SUST 310</t>
  </si>
  <si>
    <t>F/S/OL/HYB/OFFCAMP Meeting</t>
  </si>
  <si>
    <t>COMS 104</t>
  </si>
  <si>
    <t>COMS 104L</t>
  </si>
  <si>
    <t>COMS 150</t>
  </si>
  <si>
    <t>ENGL 115</t>
  </si>
  <si>
    <t>MUS  100</t>
  </si>
  <si>
    <t>MUS  101</t>
  </si>
  <si>
    <t>PERS 101</t>
  </si>
  <si>
    <t>PERS 102</t>
  </si>
  <si>
    <t>SUST 300</t>
  </si>
  <si>
    <t>AAS 115</t>
  </si>
  <si>
    <t>CH S 113A</t>
  </si>
  <si>
    <t>CH S 113B</t>
  </si>
  <si>
    <t>CH S 114A</t>
  </si>
  <si>
    <t>CH S 114B</t>
  </si>
  <si>
    <t>CH S 115</t>
  </si>
  <si>
    <t>PROG</t>
  </si>
  <si>
    <t>A E  480</t>
  </si>
  <si>
    <t>A/R  106</t>
  </si>
  <si>
    <t>DO NOT INCLUDE</t>
  </si>
  <si>
    <t>A/R  108</t>
  </si>
  <si>
    <t>A/R  109A</t>
  </si>
  <si>
    <t>A/R  109AUS</t>
  </si>
  <si>
    <t>A/R  109B</t>
  </si>
  <si>
    <t>A/R  109C</t>
  </si>
  <si>
    <t>A/R  109CH</t>
  </si>
  <si>
    <t>A/R  109CN</t>
  </si>
  <si>
    <t>A/R  109D</t>
  </si>
  <si>
    <t>A/R  109E</t>
  </si>
  <si>
    <t>A/R  109F</t>
  </si>
  <si>
    <t>A/R  109G</t>
  </si>
  <si>
    <t>A/R  109GH</t>
  </si>
  <si>
    <t>A/R  109H</t>
  </si>
  <si>
    <t>A/R  109I</t>
  </si>
  <si>
    <t>A/R  109J</t>
  </si>
  <si>
    <t>A/R  109K</t>
  </si>
  <si>
    <t>A/R  109L</t>
  </si>
  <si>
    <t>A/R  109M</t>
  </si>
  <si>
    <t>A/R  109N</t>
  </si>
  <si>
    <t>A/R  109O</t>
  </si>
  <si>
    <t>A/R  109P</t>
  </si>
  <si>
    <t>A/R  109UK</t>
  </si>
  <si>
    <t>A/R  109V</t>
  </si>
  <si>
    <t>A/R  109Z</t>
  </si>
  <si>
    <t>A/R  120</t>
  </si>
  <si>
    <t>A/R  300</t>
  </si>
  <si>
    <t>A/R  301</t>
  </si>
  <si>
    <t>AAS 113A</t>
  </si>
  <si>
    <t>AAS 113B</t>
  </si>
  <si>
    <t>AAS 114A</t>
  </si>
  <si>
    <t>AAS 114B</t>
  </si>
  <si>
    <t>ATHL 197BBM</t>
  </si>
  <si>
    <t>ATHL 197GOM</t>
  </si>
  <si>
    <t>ATHL 197GOW</t>
  </si>
  <si>
    <t>ATHL 197SBW</t>
  </si>
  <si>
    <t>ATHL 197TFM</t>
  </si>
  <si>
    <t>ATHL 197TFW</t>
  </si>
  <si>
    <t>ATHL 197TW</t>
  </si>
  <si>
    <t>ATHL 197VBM</t>
  </si>
  <si>
    <t>ATHL 197WP</t>
  </si>
  <si>
    <t>ATHL 201</t>
  </si>
  <si>
    <t>ATHL 202</t>
  </si>
  <si>
    <t>ATHL 204</t>
  </si>
  <si>
    <t>ATHL 205</t>
  </si>
  <si>
    <t>ATHL 215</t>
  </si>
  <si>
    <t>ATHL 216</t>
  </si>
  <si>
    <t>ATHL 227</t>
  </si>
  <si>
    <t>CAS  113A</t>
  </si>
  <si>
    <t>CAS  113B</t>
  </si>
  <si>
    <t>CAS  114A</t>
  </si>
  <si>
    <t>CAS  114B</t>
  </si>
  <si>
    <t>CAS  115</t>
  </si>
  <si>
    <t>FCCA 100CLA</t>
  </si>
  <si>
    <t>FCFC 100CLA</t>
  </si>
  <si>
    <t>FCHC 100CLA</t>
  </si>
  <si>
    <t>FCPF 100CLA</t>
  </si>
  <si>
    <t>FCSB 100CLN</t>
  </si>
  <si>
    <t>FCUD 100CLA</t>
  </si>
  <si>
    <t>NURS 303</t>
  </si>
  <si>
    <t>NURS 304</t>
  </si>
  <si>
    <t>NURS 318</t>
  </si>
  <si>
    <t>NURS 318L</t>
  </si>
  <si>
    <t>NURS 319</t>
  </si>
  <si>
    <t>NURS 427</t>
  </si>
  <si>
    <t>NURS 427L</t>
  </si>
  <si>
    <t>NURS 476SOC</t>
  </si>
  <si>
    <t>PAS  110</t>
  </si>
  <si>
    <t>PAS  113A</t>
  </si>
  <si>
    <t>PAS  113AOP</t>
  </si>
  <si>
    <t>PAS 113B</t>
  </si>
  <si>
    <t>PAS  114A</t>
  </si>
  <si>
    <t>PAS 114B</t>
  </si>
  <si>
    <t>PAS 115</t>
  </si>
  <si>
    <t>PAS  245</t>
  </si>
  <si>
    <t>PAS  280</t>
  </si>
  <si>
    <t>PAS  282</t>
  </si>
  <si>
    <t>PBFC 100CLV</t>
  </si>
  <si>
    <t>PT   300</t>
  </si>
  <si>
    <t>PT   301</t>
  </si>
  <si>
    <t>PT   301L</t>
  </si>
  <si>
    <t>PT   302</t>
  </si>
  <si>
    <t>RTM  150OL</t>
  </si>
  <si>
    <t>RTM  151B</t>
  </si>
  <si>
    <t>SUST 401</t>
  </si>
  <si>
    <t>UDFC 100CLT</t>
  </si>
  <si>
    <t>OLNE</t>
  </si>
  <si>
    <t>Under-grad</t>
  </si>
  <si>
    <t>Grad</t>
  </si>
  <si>
    <t xml:space="preserve"> </t>
  </si>
  <si>
    <t>Required Grad/Undergrad Majors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</si>
</sst>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"/>
    <numFmt numFmtId="166" formatCode="General_)"/>
    <numFmt numFmtId="167" formatCode="0.00_)"/>
    <numFmt numFmtId="168" formatCode="0.0_)"/>
    <numFmt numFmtId="169" formatCode="0.0%"/>
    <numFmt numFmtId="170" formatCode="&quot;$&quot;#,##0"/>
    <numFmt numFmtId="171" formatCode="#,##0.0_);\(#,##0.0\)"/>
    <numFmt numFmtId="172" formatCode="#,##0.000_);\(#,##0.000\)"/>
    <numFmt numFmtId="173" formatCode="_(* #,##0.000_);_(* \(#,##0.000\);_(* &quot;-&quot;??_);_(@_)"/>
  </numFmts>
  <fonts count="48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sz val="14"/>
      <name val="Helv"/>
    </font>
    <font>
      <sz val="10"/>
      <name val="Helv"/>
    </font>
    <font>
      <b/>
      <sz val="12"/>
      <name val="Helv"/>
    </font>
    <font>
      <b/>
      <sz val="9"/>
      <name val="Helv"/>
    </font>
    <font>
      <i/>
      <sz val="9"/>
      <name val="Helv"/>
    </font>
    <font>
      <sz val="10"/>
      <name val="Geneva"/>
    </font>
    <font>
      <sz val="12"/>
      <name val="Geneva"/>
    </font>
    <font>
      <sz val="9"/>
      <name val="Helv"/>
    </font>
    <font>
      <sz val="9"/>
      <name val="Geneva"/>
    </font>
    <font>
      <b/>
      <sz val="11"/>
      <name val="Helv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b/>
      <sz val="12"/>
      <name val="Geneva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Helv"/>
    </font>
    <font>
      <b/>
      <sz val="11"/>
      <color indexed="10"/>
      <name val="Geneva"/>
    </font>
    <font>
      <b/>
      <sz val="14"/>
      <name val="Arial"/>
      <family val="2"/>
    </font>
    <font>
      <b/>
      <u/>
      <sz val="12"/>
      <color indexed="10"/>
      <name val="Geneva"/>
    </font>
    <font>
      <sz val="8"/>
      <name val="Geneva"/>
    </font>
    <font>
      <b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0" applyNumberFormat="0" applyFill="0" applyAlignment="0" applyProtection="0"/>
    <xf numFmtId="0" fontId="34" fillId="0" borderId="51" applyNumberFormat="0" applyFill="0" applyAlignment="0" applyProtection="0"/>
    <xf numFmtId="0" fontId="35" fillId="0" borderId="52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53" applyNumberFormat="0" applyAlignment="0" applyProtection="0"/>
    <xf numFmtId="0" fontId="40" fillId="9" borderId="54" applyNumberFormat="0" applyAlignment="0" applyProtection="0"/>
    <xf numFmtId="0" fontId="41" fillId="9" borderId="53" applyNumberFormat="0" applyAlignment="0" applyProtection="0"/>
    <xf numFmtId="0" fontId="42" fillId="0" borderId="55" applyNumberFormat="0" applyFill="0" applyAlignment="0" applyProtection="0"/>
    <xf numFmtId="0" fontId="43" fillId="10" borderId="5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8" applyNumberFormat="0" applyFill="0" applyAlignment="0" applyProtection="0"/>
    <xf numFmtId="0" fontId="4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7" fillId="35" borderId="0" applyNumberFormat="0" applyBorder="0" applyAlignment="0" applyProtection="0"/>
    <xf numFmtId="0" fontId="2" fillId="11" borderId="57" applyNumberFormat="0" applyFont="0" applyAlignment="0" applyProtection="0"/>
    <xf numFmtId="0" fontId="2" fillId="0" borderId="0"/>
    <xf numFmtId="0" fontId="2" fillId="11" borderId="57" applyNumberFormat="0" applyFont="0" applyAlignment="0" applyProtection="0"/>
    <xf numFmtId="0" fontId="4" fillId="0" borderId="0"/>
    <xf numFmtId="0" fontId="1" fillId="0" borderId="0"/>
  </cellStyleXfs>
  <cellXfs count="272">
    <xf numFmtId="0" fontId="0" fillId="0" borderId="0" xfId="0"/>
    <xf numFmtId="168" fontId="14" fillId="2" borderId="1" xfId="0" applyNumberFormat="1" applyFont="1" applyFill="1" applyBorder="1" applyAlignment="1" applyProtection="1">
      <alignment horizontal="center"/>
    </xf>
    <xf numFmtId="168" fontId="14" fillId="2" borderId="2" xfId="0" applyNumberFormat="1" applyFont="1" applyFill="1" applyBorder="1" applyAlignment="1" applyProtection="1">
      <alignment horizontal="center"/>
    </xf>
    <xf numFmtId="38" fontId="14" fillId="2" borderId="2" xfId="1" applyNumberFormat="1" applyFont="1" applyFill="1" applyBorder="1" applyAlignment="1" applyProtection="1">
      <alignment horizontal="center"/>
    </xf>
    <xf numFmtId="167" fontId="14" fillId="2" borderId="1" xfId="0" applyNumberFormat="1" applyFont="1" applyFill="1" applyBorder="1" applyAlignment="1" applyProtection="1">
      <alignment horizontal="center"/>
    </xf>
    <xf numFmtId="168" fontId="0" fillId="2" borderId="3" xfId="0" applyNumberFormat="1" applyFill="1" applyBorder="1" applyAlignment="1" applyProtection="1">
      <alignment horizontal="center"/>
    </xf>
    <xf numFmtId="166" fontId="0" fillId="2" borderId="3" xfId="0" applyNumberFormat="1" applyFill="1" applyBorder="1" applyProtection="1"/>
    <xf numFmtId="2" fontId="4" fillId="2" borderId="3" xfId="1" applyNumberFormat="1" applyFill="1" applyBorder="1" applyAlignment="1" applyProtection="1">
      <alignment horizontal="center"/>
    </xf>
    <xf numFmtId="164" fontId="0" fillId="2" borderId="4" xfId="2" applyNumberFormat="1" applyFont="1" applyFill="1" applyBorder="1" applyProtection="1"/>
    <xf numFmtId="164" fontId="0" fillId="2" borderId="5" xfId="2" applyNumberFormat="1" applyFont="1" applyFill="1" applyBorder="1" applyProtection="1"/>
    <xf numFmtId="166" fontId="5" fillId="0" borderId="0" xfId="0" applyNumberFormat="1" applyFont="1" applyBorder="1" applyAlignment="1" applyProtection="1">
      <alignment horizontal="left"/>
      <protection locked="0"/>
    </xf>
    <xf numFmtId="166" fontId="5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6" fontId="6" fillId="0" borderId="7" xfId="0" applyNumberFormat="1" applyFont="1" applyBorder="1" applyAlignment="1" applyProtection="1">
      <alignment horizontal="center"/>
      <protection locked="0"/>
    </xf>
    <xf numFmtId="166" fontId="7" fillId="0" borderId="7" xfId="0" applyNumberFormat="1" applyFont="1" applyBorder="1" applyAlignment="1" applyProtection="1">
      <alignment horizontal="right"/>
      <protection locked="0"/>
    </xf>
    <xf numFmtId="164" fontId="7" fillId="0" borderId="7" xfId="2" applyNumberFormat="1" applyFon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3" borderId="0" xfId="0" applyFill="1" applyBorder="1" applyProtection="1">
      <protection locked="0"/>
    </xf>
    <xf numFmtId="168" fontId="8" fillId="0" borderId="8" xfId="0" applyNumberFormat="1" applyFont="1" applyBorder="1" applyAlignment="1" applyProtection="1">
      <alignment horizontal="center" wrapText="1"/>
      <protection locked="0"/>
    </xf>
    <xf numFmtId="5" fontId="0" fillId="0" borderId="0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166" fontId="0" fillId="4" borderId="10" xfId="0" applyNumberFormat="1" applyFill="1" applyBorder="1" applyProtection="1">
      <protection locked="0"/>
    </xf>
    <xf numFmtId="5" fontId="0" fillId="4" borderId="9" xfId="0" applyNumberFormat="1" applyFill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166" fontId="14" fillId="0" borderId="1" xfId="0" applyNumberFormat="1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38" fontId="14" fillId="0" borderId="2" xfId="1" applyNumberFormat="1" applyFont="1" applyBorder="1" applyAlignment="1" applyProtection="1">
      <alignment horizontal="center"/>
      <protection locked="0"/>
    </xf>
    <xf numFmtId="166" fontId="14" fillId="0" borderId="2" xfId="0" applyNumberFormat="1" applyFont="1" applyBorder="1" applyAlignment="1" applyProtection="1">
      <alignment horizontal="right"/>
      <protection locked="0"/>
    </xf>
    <xf numFmtId="164" fontId="14" fillId="0" borderId="2" xfId="2" applyNumberFormat="1" applyFont="1" applyBorder="1" applyProtection="1">
      <protection locked="0"/>
    </xf>
    <xf numFmtId="170" fontId="14" fillId="0" borderId="2" xfId="0" applyNumberFormat="1" applyFont="1" applyBorder="1" applyAlignment="1" applyProtection="1">
      <alignment horizontal="center"/>
      <protection locked="0"/>
    </xf>
    <xf numFmtId="5" fontId="14" fillId="0" borderId="1" xfId="0" applyNumberFormat="1" applyFont="1" applyBorder="1" applyAlignment="1" applyProtection="1">
      <alignment horizontal="center"/>
      <protection locked="0"/>
    </xf>
    <xf numFmtId="5" fontId="14" fillId="4" borderId="1" xfId="0" applyNumberFormat="1" applyFont="1" applyFill="1" applyBorder="1" applyProtection="1">
      <protection locked="0"/>
    </xf>
    <xf numFmtId="165" fontId="14" fillId="4" borderId="1" xfId="0" applyNumberFormat="1" applyFont="1" applyFill="1" applyBorder="1" applyAlignment="1" applyProtection="1">
      <alignment horizontal="center"/>
      <protection locked="0"/>
    </xf>
    <xf numFmtId="166" fontId="14" fillId="4" borderId="1" xfId="0" applyNumberFormat="1" applyFont="1" applyFill="1" applyBorder="1" applyAlignment="1" applyProtection="1">
      <alignment horizontal="right"/>
      <protection locked="0"/>
    </xf>
    <xf numFmtId="166" fontId="14" fillId="0" borderId="0" xfId="0" applyNumberFormat="1" applyFont="1" applyFill="1" applyBorder="1" applyAlignment="1" applyProtection="1">
      <alignment horizontal="right"/>
      <protection locked="0"/>
    </xf>
    <xf numFmtId="0" fontId="14" fillId="3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8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5" fontId="0" fillId="0" borderId="0" xfId="0" applyNumberFormat="1" applyAlignment="1" applyProtection="1">
      <alignment horizontal="center"/>
      <protection locked="0"/>
    </xf>
    <xf numFmtId="164" fontId="0" fillId="0" borderId="0" xfId="2" applyNumberFormat="1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Protection="1"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5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2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0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8" fontId="9" fillId="0" borderId="0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5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2" applyNumberFormat="1" applyFont="1" applyFill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68" fontId="9" fillId="0" borderId="0" xfId="0" applyNumberFormat="1" applyFont="1" applyAlignment="1" applyProtection="1">
      <alignment horizontal="center"/>
      <protection locked="0"/>
    </xf>
    <xf numFmtId="167" fontId="9" fillId="0" borderId="0" xfId="0" applyNumberFormat="1" applyFont="1" applyAlignment="1" applyProtection="1">
      <alignment horizontal="center"/>
      <protection locked="0"/>
    </xf>
    <xf numFmtId="5" fontId="9" fillId="0" borderId="0" xfId="0" applyNumberFormat="1" applyFont="1" applyAlignment="1" applyProtection="1">
      <alignment horizontal="center"/>
      <protection locked="0"/>
    </xf>
    <xf numFmtId="164" fontId="9" fillId="0" borderId="0" xfId="2" applyNumberFormat="1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168" fontId="0" fillId="3" borderId="0" xfId="0" applyNumberFormat="1" applyFill="1" applyAlignment="1" applyProtection="1">
      <alignment horizontal="center"/>
      <protection locked="0"/>
    </xf>
    <xf numFmtId="167" fontId="0" fillId="3" borderId="0" xfId="0" applyNumberFormat="1" applyFill="1" applyAlignment="1" applyProtection="1">
      <alignment horizontal="center"/>
      <protection locked="0"/>
    </xf>
    <xf numFmtId="5" fontId="0" fillId="3" borderId="0" xfId="0" applyNumberFormat="1" applyFill="1" applyAlignment="1" applyProtection="1">
      <alignment horizontal="center"/>
      <protection locked="0"/>
    </xf>
    <xf numFmtId="164" fontId="0" fillId="3" borderId="0" xfId="2" applyNumberFormat="1" applyFont="1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10" fillId="0" borderId="11" xfId="0" applyFont="1" applyFill="1" applyBorder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right" wrapText="1"/>
      <protection locked="0"/>
    </xf>
    <xf numFmtId="166" fontId="0" fillId="0" borderId="0" xfId="0" applyNumberFormat="1" applyAlignment="1" applyProtection="1">
      <alignment horizontal="center" wrapText="1"/>
      <protection locked="0"/>
    </xf>
    <xf numFmtId="166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0" fontId="11" fillId="3" borderId="0" xfId="0" applyFont="1" applyFill="1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164" fontId="14" fillId="2" borderId="12" xfId="2" applyNumberFormat="1" applyFont="1" applyFill="1" applyBorder="1" applyProtection="1"/>
    <xf numFmtId="0" fontId="16" fillId="0" borderId="13" xfId="0" applyFont="1" applyBorder="1" applyAlignment="1" applyProtection="1">
      <alignment horizontal="center"/>
      <protection locked="0"/>
    </xf>
    <xf numFmtId="166" fontId="15" fillId="4" borderId="14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Border="1" applyProtection="1">
      <protection locked="0"/>
    </xf>
    <xf numFmtId="0" fontId="16" fillId="3" borderId="0" xfId="0" applyFont="1" applyFill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8" fillId="2" borderId="15" xfId="0" applyFont="1" applyFill="1" applyBorder="1" applyProtection="1">
      <protection locked="0"/>
    </xf>
    <xf numFmtId="0" fontId="18" fillId="2" borderId="16" xfId="0" applyFont="1" applyFill="1" applyBorder="1" applyProtection="1">
      <protection locked="0"/>
    </xf>
    <xf numFmtId="0" fontId="18" fillId="2" borderId="17" xfId="0" applyFont="1" applyFill="1" applyBorder="1" applyAlignment="1" applyProtection="1">
      <alignment horizontal="center"/>
      <protection locked="0"/>
    </xf>
    <xf numFmtId="167" fontId="21" fillId="2" borderId="13" xfId="0" applyNumberFormat="1" applyFont="1" applyFill="1" applyBorder="1" applyAlignment="1" applyProtection="1">
      <alignment horizontal="center"/>
      <protection locked="0"/>
    </xf>
    <xf numFmtId="9" fontId="21" fillId="2" borderId="13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166" fontId="23" fillId="0" borderId="18" xfId="0" applyNumberFormat="1" applyFont="1" applyBorder="1" applyAlignment="1" applyProtection="1">
      <alignment horizontal="right"/>
      <protection locked="0"/>
    </xf>
    <xf numFmtId="166" fontId="5" fillId="0" borderId="19" xfId="0" applyNumberFormat="1" applyFont="1" applyBorder="1" applyAlignment="1" applyProtection="1">
      <alignment horizontal="center"/>
      <protection locked="0"/>
    </xf>
    <xf numFmtId="166" fontId="5" fillId="0" borderId="18" xfId="0" applyNumberFormat="1" applyFont="1" applyBorder="1" applyAlignment="1" applyProtection="1">
      <alignment horizontal="center"/>
      <protection locked="0"/>
    </xf>
    <xf numFmtId="166" fontId="5" fillId="0" borderId="18" xfId="0" applyNumberFormat="1" applyFont="1" applyBorder="1" applyAlignment="1" applyProtection="1">
      <alignment horizontal="left"/>
      <protection locked="0"/>
    </xf>
    <xf numFmtId="164" fontId="5" fillId="0" borderId="18" xfId="2" applyNumberFormat="1" applyFont="1" applyBorder="1" applyAlignment="1" applyProtection="1">
      <alignment horizontal="left"/>
      <protection locked="0"/>
    </xf>
    <xf numFmtId="166" fontId="5" fillId="0" borderId="19" xfId="0" applyNumberFormat="1" applyFont="1" applyBorder="1" applyAlignment="1" applyProtection="1">
      <alignment horizontal="left"/>
      <protection locked="0"/>
    </xf>
    <xf numFmtId="166" fontId="15" fillId="2" borderId="14" xfId="0" applyNumberFormat="1" applyFont="1" applyFill="1" applyBorder="1" applyAlignment="1" applyProtection="1">
      <alignment vertical="center" wrapText="1"/>
    </xf>
    <xf numFmtId="0" fontId="10" fillId="0" borderId="0" xfId="0" applyFont="1"/>
    <xf numFmtId="166" fontId="27" fillId="4" borderId="20" xfId="0" applyNumberFormat="1" applyFont="1" applyFill="1" applyBorder="1" applyAlignment="1" applyProtection="1">
      <alignment horizontal="center"/>
      <protection locked="0"/>
    </xf>
    <xf numFmtId="0" fontId="28" fillId="4" borderId="21" xfId="0" applyFont="1" applyFill="1" applyBorder="1" applyProtection="1">
      <protection locked="0"/>
    </xf>
    <xf numFmtId="166" fontId="27" fillId="4" borderId="22" xfId="0" applyNumberFormat="1" applyFont="1" applyFill="1" applyBorder="1" applyAlignment="1" applyProtection="1">
      <alignment horizontal="center" wrapText="1"/>
      <protection locked="0"/>
    </xf>
    <xf numFmtId="166" fontId="27" fillId="4" borderId="23" xfId="0" applyNumberFormat="1" applyFont="1" applyFill="1" applyBorder="1" applyAlignment="1" applyProtection="1">
      <alignment horizontal="left"/>
      <protection locked="0"/>
    </xf>
    <xf numFmtId="166" fontId="27" fillId="2" borderId="24" xfId="0" applyNumberFormat="1" applyFont="1" applyFill="1" applyBorder="1" applyAlignment="1" applyProtection="1">
      <alignment horizontal="center"/>
    </xf>
    <xf numFmtId="166" fontId="27" fillId="2" borderId="25" xfId="0" applyNumberFormat="1" applyFont="1" applyFill="1" applyBorder="1" applyAlignment="1" applyProtection="1">
      <alignment horizontal="center"/>
    </xf>
    <xf numFmtId="166" fontId="27" fillId="2" borderId="26" xfId="0" applyNumberFormat="1" applyFont="1" applyFill="1" applyBorder="1" applyAlignment="1" applyProtection="1">
      <alignment horizontal="center"/>
    </xf>
    <xf numFmtId="166" fontId="27" fillId="2" borderId="23" xfId="0" applyNumberFormat="1" applyFont="1" applyFill="1" applyBorder="1" applyAlignment="1" applyProtection="1">
      <alignment horizontal="center"/>
    </xf>
    <xf numFmtId="166" fontId="27" fillId="2" borderId="22" xfId="0" applyNumberFormat="1" applyFont="1" applyFill="1" applyBorder="1" applyAlignment="1" applyProtection="1">
      <alignment horizontal="center"/>
    </xf>
    <xf numFmtId="166" fontId="27" fillId="2" borderId="22" xfId="0" applyNumberFormat="1" applyFont="1" applyFill="1" applyBorder="1" applyAlignment="1" applyProtection="1">
      <alignment horizontal="right"/>
    </xf>
    <xf numFmtId="166" fontId="27" fillId="2" borderId="27" xfId="0" applyNumberFormat="1" applyFont="1" applyFill="1" applyBorder="1" applyAlignment="1" applyProtection="1">
      <alignment horizontal="center"/>
    </xf>
    <xf numFmtId="166" fontId="29" fillId="4" borderId="28" xfId="0" applyNumberFormat="1" applyFont="1" applyFill="1" applyBorder="1" applyAlignment="1" applyProtection="1">
      <alignment horizontal="center"/>
      <protection locked="0"/>
    </xf>
    <xf numFmtId="166" fontId="29" fillId="4" borderId="29" xfId="0" applyNumberFormat="1" applyFont="1" applyFill="1" applyBorder="1" applyAlignment="1" applyProtection="1">
      <alignment horizontal="left"/>
      <protection locked="0"/>
    </xf>
    <xf numFmtId="165" fontId="30" fillId="2" borderId="30" xfId="0" applyNumberFormat="1" applyFont="1" applyFill="1" applyBorder="1" applyAlignment="1" applyProtection="1">
      <alignment horizontal="center"/>
    </xf>
    <xf numFmtId="169" fontId="30" fillId="2" borderId="31" xfId="0" applyNumberFormat="1" applyFont="1" applyFill="1" applyBorder="1" applyProtection="1"/>
    <xf numFmtId="165" fontId="30" fillId="2" borderId="32" xfId="0" applyNumberFormat="1" applyFont="1" applyFill="1" applyBorder="1" applyAlignment="1" applyProtection="1">
      <alignment horizontal="center"/>
    </xf>
    <xf numFmtId="169" fontId="30" fillId="2" borderId="29" xfId="0" applyNumberFormat="1" applyFont="1" applyFill="1" applyBorder="1" applyProtection="1"/>
    <xf numFmtId="165" fontId="30" fillId="2" borderId="28" xfId="0" applyNumberFormat="1" applyFont="1" applyFill="1" applyBorder="1" applyAlignment="1" applyProtection="1">
      <alignment horizontal="center"/>
    </xf>
    <xf numFmtId="167" fontId="30" fillId="2" borderId="32" xfId="0" applyNumberFormat="1" applyFont="1" applyFill="1" applyBorder="1" applyAlignment="1" applyProtection="1">
      <alignment horizontal="center"/>
    </xf>
    <xf numFmtId="164" fontId="30" fillId="2" borderId="28" xfId="2" applyNumberFormat="1" applyFont="1" applyFill="1" applyBorder="1" applyAlignment="1" applyProtection="1">
      <alignment horizontal="right"/>
    </xf>
    <xf numFmtId="169" fontId="30" fillId="2" borderId="33" xfId="0" applyNumberFormat="1" applyFont="1" applyFill="1" applyBorder="1" applyProtection="1"/>
    <xf numFmtId="166" fontId="29" fillId="4" borderId="34" xfId="0" applyNumberFormat="1" applyFont="1" applyFill="1" applyBorder="1" applyAlignment="1" applyProtection="1">
      <alignment horizontal="center"/>
      <protection locked="0"/>
    </xf>
    <xf numFmtId="166" fontId="29" fillId="4" borderId="35" xfId="0" applyNumberFormat="1" applyFont="1" applyFill="1" applyBorder="1" applyAlignment="1" applyProtection="1">
      <alignment horizontal="left"/>
      <protection locked="0"/>
    </xf>
    <xf numFmtId="165" fontId="30" fillId="2" borderId="36" xfId="0" applyNumberFormat="1" applyFont="1" applyFill="1" applyBorder="1" applyAlignment="1" applyProtection="1">
      <alignment horizontal="center"/>
    </xf>
    <xf numFmtId="169" fontId="30" fillId="2" borderId="37" xfId="0" applyNumberFormat="1" applyFont="1" applyFill="1" applyBorder="1" applyProtection="1"/>
    <xf numFmtId="165" fontId="30" fillId="2" borderId="38" xfId="0" applyNumberFormat="1" applyFont="1" applyFill="1" applyBorder="1" applyAlignment="1" applyProtection="1">
      <alignment horizontal="center"/>
    </xf>
    <xf numFmtId="169" fontId="30" fillId="2" borderId="35" xfId="0" applyNumberFormat="1" applyFont="1" applyFill="1" applyBorder="1" applyProtection="1"/>
    <xf numFmtId="165" fontId="30" fillId="2" borderId="34" xfId="0" applyNumberFormat="1" applyFont="1" applyFill="1" applyBorder="1" applyAlignment="1" applyProtection="1">
      <alignment horizontal="center"/>
    </xf>
    <xf numFmtId="167" fontId="30" fillId="2" borderId="38" xfId="0" applyNumberFormat="1" applyFont="1" applyFill="1" applyBorder="1" applyAlignment="1" applyProtection="1">
      <alignment horizontal="center"/>
    </xf>
    <xf numFmtId="164" fontId="30" fillId="2" borderId="34" xfId="2" applyNumberFormat="1" applyFont="1" applyFill="1" applyBorder="1" applyAlignment="1" applyProtection="1">
      <alignment horizontal="right"/>
    </xf>
    <xf numFmtId="169" fontId="30" fillId="2" borderId="39" xfId="0" applyNumberFormat="1" applyFont="1" applyFill="1" applyBorder="1" applyProtection="1"/>
    <xf numFmtId="166" fontId="29" fillId="4" borderId="22" xfId="0" applyNumberFormat="1" applyFont="1" applyFill="1" applyBorder="1" applyAlignment="1" applyProtection="1">
      <alignment horizontal="center"/>
      <protection locked="0"/>
    </xf>
    <xf numFmtId="166" fontId="29" fillId="4" borderId="23" xfId="0" applyNumberFormat="1" applyFont="1" applyFill="1" applyBorder="1" applyAlignment="1" applyProtection="1">
      <alignment horizontal="left"/>
      <protection locked="0"/>
    </xf>
    <xf numFmtId="165" fontId="30" fillId="2" borderId="24" xfId="0" applyNumberFormat="1" applyFont="1" applyFill="1" applyBorder="1" applyAlignment="1" applyProtection="1">
      <alignment horizontal="center"/>
    </xf>
    <xf numFmtId="169" fontId="30" fillId="2" borderId="25" xfId="0" applyNumberFormat="1" applyFont="1" applyFill="1" applyBorder="1" applyProtection="1"/>
    <xf numFmtId="165" fontId="30" fillId="2" borderId="26" xfId="0" applyNumberFormat="1" applyFont="1" applyFill="1" applyBorder="1" applyAlignment="1" applyProtection="1">
      <alignment horizontal="center"/>
    </xf>
    <xf numFmtId="169" fontId="30" fillId="2" borderId="23" xfId="0" applyNumberFormat="1" applyFont="1" applyFill="1" applyBorder="1" applyProtection="1"/>
    <xf numFmtId="165" fontId="30" fillId="2" borderId="22" xfId="0" applyNumberFormat="1" applyFont="1" applyFill="1" applyBorder="1" applyAlignment="1" applyProtection="1">
      <alignment horizontal="center"/>
    </xf>
    <xf numFmtId="167" fontId="30" fillId="2" borderId="26" xfId="0" applyNumberFormat="1" applyFont="1" applyFill="1" applyBorder="1" applyAlignment="1" applyProtection="1">
      <alignment horizontal="center"/>
    </xf>
    <xf numFmtId="164" fontId="30" fillId="2" borderId="22" xfId="2" applyNumberFormat="1" applyFont="1" applyFill="1" applyBorder="1" applyAlignment="1" applyProtection="1">
      <alignment horizontal="right"/>
    </xf>
    <xf numFmtId="169" fontId="30" fillId="2" borderId="27" xfId="0" applyNumberFormat="1" applyFont="1" applyFill="1" applyBorder="1" applyProtection="1"/>
    <xf numFmtId="0" fontId="30" fillId="4" borderId="40" xfId="0" applyFont="1" applyFill="1" applyBorder="1" applyProtection="1">
      <protection locked="0"/>
    </xf>
    <xf numFmtId="0" fontId="29" fillId="4" borderId="41" xfId="0" applyFont="1" applyFill="1" applyBorder="1" applyAlignment="1" applyProtection="1">
      <alignment horizontal="right"/>
      <protection locked="0"/>
    </xf>
    <xf numFmtId="165" fontId="29" fillId="2" borderId="42" xfId="0" applyNumberFormat="1" applyFont="1" applyFill="1" applyBorder="1" applyAlignment="1" applyProtection="1">
      <alignment horizontal="center"/>
    </xf>
    <xf numFmtId="9" fontId="29" fillId="2" borderId="43" xfId="3" applyFont="1" applyFill="1" applyBorder="1" applyAlignment="1" applyProtection="1">
      <alignment horizontal="left"/>
    </xf>
    <xf numFmtId="38" fontId="29" fillId="2" borderId="44" xfId="1" applyNumberFormat="1" applyFont="1" applyFill="1" applyBorder="1" applyAlignment="1" applyProtection="1">
      <alignment horizontal="center"/>
    </xf>
    <xf numFmtId="9" fontId="29" fillId="2" borderId="41" xfId="3" applyFont="1" applyFill="1" applyBorder="1" applyAlignment="1" applyProtection="1">
      <alignment horizontal="left"/>
    </xf>
    <xf numFmtId="165" fontId="29" fillId="2" borderId="40" xfId="0" applyNumberFormat="1" applyFont="1" applyFill="1" applyBorder="1" applyAlignment="1" applyProtection="1">
      <alignment horizontal="center"/>
    </xf>
    <xf numFmtId="167" fontId="29" fillId="2" borderId="44" xfId="0" applyNumberFormat="1" applyFont="1" applyFill="1" applyBorder="1" applyAlignment="1" applyProtection="1">
      <alignment horizontal="center"/>
    </xf>
    <xf numFmtId="164" fontId="29" fillId="2" borderId="40" xfId="2" applyNumberFormat="1" applyFont="1" applyFill="1" applyBorder="1" applyAlignment="1" applyProtection="1">
      <alignment horizontal="right"/>
    </xf>
    <xf numFmtId="9" fontId="29" fillId="2" borderId="45" xfId="3" applyFont="1" applyFill="1" applyBorder="1" applyAlignment="1" applyProtection="1">
      <alignment horizontal="left"/>
    </xf>
    <xf numFmtId="172" fontId="4" fillId="2" borderId="13" xfId="1" applyNumberFormat="1" applyFill="1" applyBorder="1" applyAlignment="1" applyProtection="1">
      <alignment horizontal="center"/>
    </xf>
    <xf numFmtId="168" fontId="0" fillId="2" borderId="13" xfId="0" applyNumberFormat="1" applyFill="1" applyBorder="1" applyAlignment="1" applyProtection="1">
      <alignment horizontal="center"/>
    </xf>
    <xf numFmtId="1" fontId="5" fillId="0" borderId="18" xfId="2" applyNumberFormat="1" applyFont="1" applyBorder="1" applyAlignment="1" applyProtection="1">
      <alignment horizontal="left"/>
      <protection locked="0"/>
    </xf>
    <xf numFmtId="1" fontId="0" fillId="2" borderId="13" xfId="2" applyNumberFormat="1" applyFont="1" applyFill="1" applyBorder="1" applyProtection="1"/>
    <xf numFmtId="1" fontId="14" fillId="2" borderId="12" xfId="2" applyNumberFormat="1" applyFont="1" applyFill="1" applyBorder="1" applyProtection="1"/>
    <xf numFmtId="1" fontId="0" fillId="0" borderId="0" xfId="2" applyNumberFormat="1" applyFont="1" applyProtection="1">
      <protection locked="0"/>
    </xf>
    <xf numFmtId="1" fontId="0" fillId="0" borderId="0" xfId="2" applyNumberFormat="1" applyFont="1" applyFill="1" applyBorder="1" applyProtection="1">
      <protection locked="0"/>
    </xf>
    <xf numFmtId="1" fontId="9" fillId="0" borderId="0" xfId="2" applyNumberFormat="1" applyFont="1" applyFill="1" applyBorder="1" applyProtection="1">
      <protection locked="0"/>
    </xf>
    <xf numFmtId="1" fontId="9" fillId="0" borderId="0" xfId="2" applyNumberFormat="1" applyFont="1" applyProtection="1">
      <protection locked="0"/>
    </xf>
    <xf numFmtId="1" fontId="0" fillId="3" borderId="0" xfId="2" applyNumberFormat="1" applyFont="1" applyFill="1" applyProtection="1">
      <protection locked="0"/>
    </xf>
    <xf numFmtId="0" fontId="0" fillId="0" borderId="65" xfId="0" applyBorder="1" applyAlignment="1" applyProtection="1">
      <alignment horizontal="center"/>
      <protection locked="0"/>
    </xf>
    <xf numFmtId="0" fontId="2" fillId="0" borderId="62" xfId="45" applyBorder="1"/>
    <xf numFmtId="6" fontId="2" fillId="0" borderId="63" xfId="45" applyNumberFormat="1" applyBorder="1"/>
    <xf numFmtId="0" fontId="2" fillId="0" borderId="63" xfId="45" applyBorder="1"/>
    <xf numFmtId="164" fontId="0" fillId="0" borderId="63" xfId="2" applyNumberFormat="1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2" fillId="0" borderId="59" xfId="45" applyBorder="1"/>
    <xf numFmtId="0" fontId="0" fillId="0" borderId="63" xfId="0" applyBorder="1" applyProtection="1">
      <protection locked="0"/>
    </xf>
    <xf numFmtId="0" fontId="2" fillId="0" borderId="64" xfId="45" applyBorder="1"/>
    <xf numFmtId="0" fontId="2" fillId="0" borderId="61" xfId="45" applyBorder="1"/>
    <xf numFmtId="0" fontId="2" fillId="0" borderId="60" xfId="45" applyBorder="1"/>
    <xf numFmtId="166" fontId="23" fillId="0" borderId="7" xfId="0" applyNumberFormat="1" applyFont="1" applyBorder="1" applyAlignment="1" applyProtection="1">
      <alignment horizontal="right"/>
      <protection locked="0"/>
    </xf>
    <xf numFmtId="0" fontId="23" fillId="0" borderId="47" xfId="0" applyFont="1" applyBorder="1" applyAlignment="1" applyProtection="1">
      <protection locked="0"/>
    </xf>
    <xf numFmtId="0" fontId="23" fillId="0" borderId="18" xfId="0" applyFont="1" applyBorder="1" applyAlignment="1" applyProtection="1">
      <protection locked="0"/>
    </xf>
    <xf numFmtId="166" fontId="23" fillId="0" borderId="48" xfId="0" applyNumberFormat="1" applyFont="1" applyBorder="1" applyAlignment="1" applyProtection="1">
      <protection locked="0"/>
    </xf>
    <xf numFmtId="166" fontId="23" fillId="0" borderId="7" xfId="0" applyNumberFormat="1" applyFont="1" applyBorder="1" applyAlignment="1" applyProtection="1">
      <protection locked="0"/>
    </xf>
    <xf numFmtId="0" fontId="24" fillId="2" borderId="16" xfId="0" applyFont="1" applyFill="1" applyBorder="1" applyAlignment="1" applyProtection="1">
      <alignment vertical="center" wrapText="1"/>
      <protection locked="0"/>
    </xf>
    <xf numFmtId="0" fontId="24" fillId="2" borderId="17" xfId="0" applyFont="1" applyFill="1" applyBorder="1" applyAlignment="1" applyProtection="1">
      <alignment vertical="center" wrapText="1"/>
      <protection locked="0"/>
    </xf>
    <xf numFmtId="0" fontId="24" fillId="2" borderId="15" xfId="0" applyFont="1" applyFill="1" applyBorder="1" applyAlignment="1" applyProtection="1">
      <alignment vertical="center"/>
      <protection locked="0"/>
    </xf>
    <xf numFmtId="166" fontId="14" fillId="0" borderId="12" xfId="0" applyNumberFormat="1" applyFont="1" applyBorder="1" applyAlignment="1" applyProtection="1">
      <protection locked="0"/>
    </xf>
    <xf numFmtId="166" fontId="14" fillId="0" borderId="46" xfId="0" applyNumberFormat="1" applyFont="1" applyBorder="1" applyAlignment="1" applyProtection="1">
      <protection locked="0"/>
    </xf>
    <xf numFmtId="166" fontId="23" fillId="0" borderId="11" xfId="0" applyNumberFormat="1" applyFont="1" applyBorder="1" applyAlignment="1" applyProtection="1">
      <protection locked="0"/>
    </xf>
    <xf numFmtId="166" fontId="23" fillId="0" borderId="0" xfId="0" applyNumberFormat="1" applyFont="1" applyBorder="1" applyAlignment="1" applyProtection="1">
      <protection locked="0"/>
    </xf>
    <xf numFmtId="166" fontId="23" fillId="0" borderId="0" xfId="0" applyNumberFormat="1" applyFont="1" applyBorder="1" applyAlignment="1" applyProtection="1">
      <alignment horizontal="right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right"/>
      <protection locked="0"/>
    </xf>
    <xf numFmtId="164" fontId="7" fillId="0" borderId="0" xfId="2" applyNumberFormat="1" applyFont="1" applyBorder="1" applyAlignment="1" applyProtection="1">
      <alignment horizontal="right"/>
      <protection locked="0"/>
    </xf>
    <xf numFmtId="0" fontId="24" fillId="2" borderId="18" xfId="0" applyFont="1" applyFill="1" applyBorder="1" applyAlignment="1" applyProtection="1">
      <alignment vertical="center" wrapText="1"/>
      <protection locked="0"/>
    </xf>
    <xf numFmtId="0" fontId="0" fillId="0" borderId="66" xfId="0" applyBorder="1" applyProtection="1">
      <protection locked="0"/>
    </xf>
    <xf numFmtId="43" fontId="14" fillId="2" borderId="12" xfId="1" applyFont="1" applyFill="1" applyBorder="1" applyProtection="1"/>
    <xf numFmtId="173" fontId="5" fillId="0" borderId="18" xfId="1" applyNumberFormat="1" applyFont="1" applyBorder="1" applyAlignment="1" applyProtection="1">
      <alignment horizontal="left"/>
      <protection locked="0"/>
    </xf>
    <xf numFmtId="173" fontId="24" fillId="2" borderId="16" xfId="1" applyNumberFormat="1" applyFont="1" applyFill="1" applyBorder="1" applyAlignment="1" applyProtection="1">
      <alignment vertical="center" wrapText="1"/>
      <protection locked="0"/>
    </xf>
    <xf numFmtId="173" fontId="4" fillId="2" borderId="13" xfId="1" applyNumberFormat="1" applyFill="1" applyBorder="1" applyAlignment="1" applyProtection="1">
      <alignment horizontal="center"/>
    </xf>
    <xf numFmtId="173" fontId="14" fillId="2" borderId="12" xfId="1" applyNumberFormat="1" applyFont="1" applyFill="1" applyBorder="1" applyProtection="1"/>
    <xf numFmtId="173" fontId="0" fillId="0" borderId="0" xfId="1" applyNumberFormat="1" applyFont="1" applyProtection="1">
      <protection locked="0"/>
    </xf>
    <xf numFmtId="173" fontId="0" fillId="0" borderId="0" xfId="1" applyNumberFormat="1" applyFont="1" applyFill="1" applyBorder="1" applyProtection="1">
      <protection locked="0"/>
    </xf>
    <xf numFmtId="173" fontId="9" fillId="0" borderId="0" xfId="1" applyNumberFormat="1" applyFont="1" applyFill="1" applyBorder="1" applyProtection="1">
      <protection locked="0"/>
    </xf>
    <xf numFmtId="173" fontId="9" fillId="0" borderId="0" xfId="1" applyNumberFormat="1" applyFont="1" applyProtection="1">
      <protection locked="0"/>
    </xf>
    <xf numFmtId="173" fontId="0" fillId="3" borderId="0" xfId="1" applyNumberFormat="1" applyFont="1" applyFill="1" applyProtection="1">
      <protection locked="0"/>
    </xf>
    <xf numFmtId="166" fontId="15" fillId="0" borderId="14" xfId="0" applyNumberFormat="1" applyFont="1" applyBorder="1" applyAlignment="1" applyProtection="1">
      <alignment horizontal="center" vertical="center" wrapText="1"/>
      <protection locked="0"/>
    </xf>
    <xf numFmtId="166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4" xfId="0" applyNumberFormat="1" applyFont="1" applyBorder="1" applyAlignment="1" applyProtection="1">
      <alignment horizontal="center" vertical="center" wrapText="1"/>
      <protection locked="0"/>
    </xf>
    <xf numFmtId="5" fontId="19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4" xfId="2" applyNumberFormat="1" applyFont="1" applyBorder="1" applyAlignment="1" applyProtection="1">
      <alignment horizontal="center" vertical="center" wrapText="1"/>
      <protection locked="0"/>
    </xf>
    <xf numFmtId="5" fontId="15" fillId="0" borderId="14" xfId="0" applyNumberFormat="1" applyFont="1" applyBorder="1" applyAlignment="1" applyProtection="1">
      <alignment horizontal="center" vertical="center" wrapText="1"/>
      <protection locked="0"/>
    </xf>
    <xf numFmtId="166" fontId="15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2" borderId="14" xfId="2" applyNumberFormat="1" applyFont="1" applyFill="1" applyBorder="1" applyAlignment="1" applyProtection="1">
      <alignment horizontal="center" vertical="center" wrapText="1"/>
    </xf>
    <xf numFmtId="166" fontId="15" fillId="2" borderId="47" xfId="0" applyNumberFormat="1" applyFont="1" applyFill="1" applyBorder="1" applyAlignment="1" applyProtection="1">
      <alignment horizontal="center" vertical="center" wrapText="1"/>
    </xf>
    <xf numFmtId="166" fontId="15" fillId="2" borderId="14" xfId="0" applyNumberFormat="1" applyFont="1" applyFill="1" applyBorder="1" applyAlignment="1" applyProtection="1">
      <alignment horizontal="center" vertical="center" wrapText="1"/>
    </xf>
    <xf numFmtId="164" fontId="15" fillId="2" borderId="47" xfId="2" applyNumberFormat="1" applyFont="1" applyFill="1" applyBorder="1" applyAlignment="1" applyProtection="1">
      <alignment horizontal="center" vertical="center" wrapText="1"/>
    </xf>
    <xf numFmtId="164" fontId="15" fillId="2" borderId="14" xfId="2" applyNumberFormat="1" applyFont="1" applyFill="1" applyBorder="1" applyAlignment="1" applyProtection="1">
      <alignment horizontal="center" vertical="center" wrapText="1"/>
    </xf>
    <xf numFmtId="173" fontId="31" fillId="2" borderId="47" xfId="1" applyNumberFormat="1" applyFont="1" applyFill="1" applyBorder="1" applyAlignment="1" applyProtection="1">
      <alignment horizontal="center" vertical="center" wrapText="1"/>
    </xf>
    <xf numFmtId="166" fontId="31" fillId="2" borderId="14" xfId="0" applyNumberFormat="1" applyFont="1" applyFill="1" applyBorder="1" applyAlignment="1" applyProtection="1">
      <alignment horizontal="center" vertical="center" wrapText="1"/>
    </xf>
    <xf numFmtId="166" fontId="31" fillId="2" borderId="19" xfId="0" applyNumberFormat="1" applyFont="1" applyFill="1" applyBorder="1" applyAlignment="1" applyProtection="1">
      <alignment horizontal="center" vertical="center" wrapText="1"/>
    </xf>
    <xf numFmtId="171" fontId="31" fillId="2" borderId="47" xfId="1" applyNumberFormat="1" applyFont="1" applyFill="1" applyBorder="1" applyAlignment="1" applyProtection="1">
      <alignment horizontal="center" vertical="center" wrapText="1"/>
    </xf>
    <xf numFmtId="0" fontId="24" fillId="2" borderId="47" xfId="0" applyFont="1" applyFill="1" applyBorder="1" applyAlignment="1" applyProtection="1">
      <alignment vertical="center"/>
      <protection locked="0"/>
    </xf>
    <xf numFmtId="0" fontId="19" fillId="2" borderId="47" xfId="0" applyFont="1" applyFill="1" applyBorder="1" applyAlignment="1" applyProtection="1">
      <alignment horizontal="center" wrapText="1"/>
    </xf>
    <xf numFmtId="0" fontId="19" fillId="2" borderId="14" xfId="0" applyFont="1" applyFill="1" applyBorder="1" applyAlignment="1" applyProtection="1">
      <alignment horizontal="center" wrapText="1"/>
    </xf>
    <xf numFmtId="0" fontId="19" fillId="2" borderId="19" xfId="0" applyFont="1" applyFill="1" applyBorder="1" applyAlignment="1" applyProtection="1">
      <alignment horizontal="center" wrapText="1"/>
    </xf>
    <xf numFmtId="0" fontId="4" fillId="0" borderId="0" xfId="47"/>
    <xf numFmtId="0" fontId="0" fillId="0" borderId="0" xfId="47" applyFont="1"/>
    <xf numFmtId="0" fontId="1" fillId="0" borderId="0" xfId="48"/>
    <xf numFmtId="0" fontId="4" fillId="0" borderId="0" xfId="47" applyFill="1"/>
    <xf numFmtId="0" fontId="1" fillId="0" borderId="0" xfId="48" applyAlignment="1">
      <alignment horizontal="left" indent="1"/>
    </xf>
    <xf numFmtId="168" fontId="15" fillId="0" borderId="14" xfId="0" applyNumberFormat="1" applyFont="1" applyBorder="1" applyAlignment="1" applyProtection="1">
      <alignment horizontal="center" vertical="center"/>
      <protection locked="0"/>
    </xf>
    <xf numFmtId="166" fontId="15" fillId="0" borderId="47" xfId="0" applyNumberFormat="1" applyFont="1" applyFill="1" applyBorder="1" applyAlignment="1" applyProtection="1">
      <alignment horizontal="center" vertical="center" wrapText="1"/>
      <protection locked="0"/>
    </xf>
    <xf numFmtId="9" fontId="14" fillId="2" borderId="12" xfId="3" applyFont="1" applyFill="1" applyBorder="1" applyProtection="1"/>
    <xf numFmtId="0" fontId="0" fillId="36" borderId="0" xfId="0" applyFill="1" applyBorder="1" applyProtection="1">
      <protection locked="0"/>
    </xf>
    <xf numFmtId="0" fontId="0" fillId="36" borderId="7" xfId="0" applyFill="1" applyBorder="1" applyProtection="1">
      <protection locked="0"/>
    </xf>
    <xf numFmtId="0" fontId="0" fillId="36" borderId="66" xfId="0" applyFill="1" applyBorder="1" applyProtection="1">
      <protection locked="0"/>
    </xf>
    <xf numFmtId="166" fontId="20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horizontal="center" wrapText="1"/>
    </xf>
    <xf numFmtId="0" fontId="19" fillId="2" borderId="16" xfId="0" applyFont="1" applyFill="1" applyBorder="1" applyAlignment="1" applyProtection="1">
      <alignment horizontal="center" wrapText="1"/>
    </xf>
    <xf numFmtId="0" fontId="19" fillId="2" borderId="17" xfId="0" applyFont="1" applyFill="1" applyBorder="1" applyAlignment="1" applyProtection="1">
      <alignment horizontal="center" wrapText="1"/>
    </xf>
    <xf numFmtId="166" fontId="20" fillId="4" borderId="15" xfId="0" applyNumberFormat="1" applyFont="1" applyFill="1" applyBorder="1" applyAlignment="1" applyProtection="1">
      <alignment horizontal="center" wrapText="1"/>
      <protection locked="0"/>
    </xf>
    <xf numFmtId="166" fontId="20" fillId="4" borderId="17" xfId="0" applyNumberFormat="1" applyFont="1" applyFill="1" applyBorder="1" applyAlignment="1" applyProtection="1">
      <alignment horizontal="center" wrapText="1"/>
      <protection locked="0"/>
    </xf>
    <xf numFmtId="0" fontId="27" fillId="2" borderId="38" xfId="0" applyFont="1" applyFill="1" applyBorder="1" applyAlignment="1" applyProtection="1">
      <alignment horizontal="center" vertical="center"/>
    </xf>
    <xf numFmtId="0" fontId="27" fillId="2" borderId="49" xfId="0" applyFont="1" applyFill="1" applyBorder="1" applyAlignment="1" applyProtection="1">
      <alignment horizontal="center" vertical="center"/>
    </xf>
    <xf numFmtId="0" fontId="27" fillId="2" borderId="37" xfId="0" applyFont="1" applyFill="1" applyBorder="1" applyAlignment="1" applyProtection="1">
      <alignment horizontal="center" vertical="center"/>
    </xf>
    <xf numFmtId="166" fontId="26" fillId="0" borderId="15" xfId="0" applyNumberFormat="1" applyFont="1" applyBorder="1" applyAlignment="1" applyProtection="1">
      <alignment horizontal="center" vertical="center"/>
      <protection locked="0"/>
    </xf>
    <xf numFmtId="166" fontId="26" fillId="0" borderId="16" xfId="0" applyNumberFormat="1" applyFont="1" applyBorder="1" applyAlignment="1" applyProtection="1">
      <alignment horizontal="center" vertical="center"/>
      <protection locked="0"/>
    </xf>
    <xf numFmtId="166" fontId="26" fillId="0" borderId="17" xfId="0" applyNumberFormat="1" applyFont="1" applyBorder="1" applyAlignment="1" applyProtection="1">
      <alignment horizontal="center" vertical="center"/>
      <protection locked="0"/>
    </xf>
    <xf numFmtId="0" fontId="27" fillId="2" borderId="36" xfId="0" applyFont="1" applyFill="1" applyBorder="1" applyAlignment="1" applyProtection="1">
      <alignment horizontal="center" vertical="center"/>
    </xf>
    <xf numFmtId="0" fontId="27" fillId="2" borderId="39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17" xfId="0" applyNumberFormat="1" applyFont="1" applyFill="1" applyBorder="1" applyAlignment="1" applyProtection="1">
      <alignment horizontal="center"/>
      <protection locked="0"/>
    </xf>
    <xf numFmtId="9" fontId="21" fillId="2" borderId="13" xfId="3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4" fillId="0" borderId="0" xfId="47" applyAlignment="1">
      <alignment horizontal="center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7"/>
    <cellStyle name="Normal 3" xfId="45"/>
    <cellStyle name="Normal 4" xfId="48"/>
    <cellStyle name="Note 2" xfId="46"/>
    <cellStyle name="Note 3" xfId="44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253</xdr:row>
          <xdr:rowOff>219075</xdr:rowOff>
        </xdr:from>
        <xdr:to>
          <xdr:col>34</xdr:col>
          <xdr:colOff>219075</xdr:colOff>
          <xdr:row>269</xdr:row>
          <xdr:rowOff>180975</xdr:rowOff>
        </xdr:to>
        <xdr:pic>
          <xdr:nvPicPr>
            <xdr:cNvPr id="5862" name="Picture 742"/>
            <xdr:cNvPicPr>
              <a:picLocks noChangeAspect="1" noChangeArrowheads="1"/>
              <a:extLst>
                <a:ext uri="{84589F7E-364E-4C9E-8A38-B11213B215E9}">
                  <a14:cameraTool cellRange="'Dept Summary Tbl'!$A$1:$T$11" spid="_x0000_s59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24350" y="41233725"/>
              <a:ext cx="14601825" cy="31527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255</xdr:row>
          <xdr:rowOff>0</xdr:rowOff>
        </xdr:from>
        <xdr:to>
          <xdr:col>6</xdr:col>
          <xdr:colOff>285750</xdr:colOff>
          <xdr:row>262</xdr:row>
          <xdr:rowOff>66675</xdr:rowOff>
        </xdr:to>
        <xdr:pic>
          <xdr:nvPicPr>
            <xdr:cNvPr id="5863" name="Picture 743"/>
            <xdr:cNvPicPr>
              <a:picLocks noChangeAspect="1" noChangeArrowheads="1"/>
              <a:extLst>
                <a:ext uri="{84589F7E-364E-4C9E-8A38-B11213B215E9}">
                  <a14:cameraTool cellRange="'FTEF Summary'!$A$1:$F$5" spid="_x0000_s59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5725" y="51749325"/>
              <a:ext cx="4029075" cy="14763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%205\ADMINISTRATION\Dept.%20SOC%20Spreadsheet%20examp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. SOC Spreadsheet example"/>
      <sheetName val="Sheet2"/>
      <sheetName val="Sheet1"/>
    </sheetNames>
    <sheetDataSet>
      <sheetData sheetId="0" refreshError="1">
        <row r="5">
          <cell r="K5">
            <v>10</v>
          </cell>
        </row>
        <row r="6">
          <cell r="K6">
            <v>11.700000000000001</v>
          </cell>
        </row>
        <row r="7">
          <cell r="K7">
            <v>2.6</v>
          </cell>
        </row>
        <row r="8">
          <cell r="K8">
            <v>4</v>
          </cell>
        </row>
        <row r="9">
          <cell r="K9">
            <v>2.6</v>
          </cell>
        </row>
        <row r="10">
          <cell r="K10">
            <v>5.2</v>
          </cell>
        </row>
        <row r="11">
          <cell r="K11">
            <v>2</v>
          </cell>
        </row>
        <row r="12">
          <cell r="K12">
            <v>5.2</v>
          </cell>
        </row>
        <row r="13">
          <cell r="K13">
            <v>6</v>
          </cell>
        </row>
        <row r="14">
          <cell r="K14">
            <v>3</v>
          </cell>
        </row>
        <row r="15">
          <cell r="K15">
            <v>2</v>
          </cell>
        </row>
        <row r="16">
          <cell r="K16">
            <v>1.3</v>
          </cell>
        </row>
        <row r="17">
          <cell r="K17">
            <v>3</v>
          </cell>
        </row>
        <row r="18">
          <cell r="K18">
            <v>1.3</v>
          </cell>
        </row>
        <row r="19">
          <cell r="K19">
            <v>3</v>
          </cell>
        </row>
        <row r="20">
          <cell r="K20">
            <v>3</v>
          </cell>
        </row>
        <row r="21">
          <cell r="K21">
            <v>16</v>
          </cell>
        </row>
        <row r="22">
          <cell r="K22">
            <v>10.4</v>
          </cell>
        </row>
        <row r="23">
          <cell r="K23">
            <v>1</v>
          </cell>
        </row>
        <row r="24">
          <cell r="K24">
            <v>2</v>
          </cell>
        </row>
        <row r="25">
          <cell r="K25">
            <v>2</v>
          </cell>
        </row>
        <row r="26">
          <cell r="K26">
            <v>1.5</v>
          </cell>
        </row>
        <row r="27">
          <cell r="K27">
            <v>3</v>
          </cell>
        </row>
        <row r="28">
          <cell r="K28">
            <v>0</v>
          </cell>
        </row>
        <row r="29">
          <cell r="K29">
            <v>3</v>
          </cell>
        </row>
        <row r="30">
          <cell r="K30">
            <v>0</v>
          </cell>
        </row>
        <row r="31">
          <cell r="K31">
            <v>3</v>
          </cell>
        </row>
        <row r="32">
          <cell r="K32">
            <v>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159"/>
  <sheetViews>
    <sheetView zoomScaleNormal="100" workbookViewId="0">
      <pane xSplit="2" ySplit="6" topLeftCell="C249" activePane="bottomRight" state="frozen"/>
      <selection pane="topRight" activeCell="C1" sqref="C1"/>
      <selection pane="bottomLeft" activeCell="A6" sqref="A6"/>
      <selection pane="bottomRight" activeCell="AP257" sqref="AP257"/>
    </sheetView>
  </sheetViews>
  <sheetFormatPr defaultColWidth="9.140625" defaultRowHeight="12"/>
  <cols>
    <col min="1" max="1" width="11.85546875" style="13" customWidth="1"/>
    <col min="2" max="3" width="5.85546875" style="13" customWidth="1"/>
    <col min="4" max="4" width="20.28515625" style="14" customWidth="1"/>
    <col min="5" max="5" width="8.140625" style="14" customWidth="1"/>
    <col min="6" max="6" width="5.42578125" style="14" customWidth="1"/>
    <col min="7" max="7" width="4.85546875" style="14" customWidth="1"/>
    <col min="8" max="8" width="7.42578125" style="14" customWidth="1"/>
    <col min="9" max="9" width="4.7109375" style="14" customWidth="1"/>
    <col min="10" max="10" width="7.85546875" style="14" customWidth="1"/>
    <col min="11" max="11" width="7.42578125" style="13" customWidth="1"/>
    <col min="12" max="12" width="5.7109375" style="14" customWidth="1"/>
    <col min="13" max="13" width="5.5703125" style="14" customWidth="1"/>
    <col min="14" max="15" width="5.42578125" style="14" customWidth="1"/>
    <col min="16" max="16" width="6" style="14" customWidth="1"/>
    <col min="17" max="17" width="8" style="14" customWidth="1"/>
    <col min="18" max="18" width="7.28515625" style="14" customWidth="1"/>
    <col min="19" max="19" width="18.28515625" style="13" customWidth="1"/>
    <col min="20" max="20" width="8" style="50" customWidth="1"/>
    <col min="21" max="21" width="7.140625" style="14" customWidth="1"/>
    <col min="22" max="22" width="6.28515625" style="14" customWidth="1"/>
    <col min="23" max="23" width="9.7109375" style="14" hidden="1" customWidth="1"/>
    <col min="24" max="24" width="8.42578125" style="13" customWidth="1"/>
    <col min="25" max="25" width="8.28515625" style="13" customWidth="1"/>
    <col min="26" max="26" width="6" style="13" customWidth="1"/>
    <col min="27" max="27" width="8.42578125" style="13" customWidth="1"/>
    <col min="28" max="28" width="7.7109375" style="13" customWidth="1"/>
    <col min="29" max="29" width="8.28515625" style="13" customWidth="1"/>
    <col min="30" max="30" width="7.85546875" style="13" customWidth="1"/>
    <col min="31" max="31" width="14.140625" style="50" customWidth="1"/>
    <col min="32" max="32" width="15.42578125" style="50" customWidth="1"/>
    <col min="33" max="34" width="11.5703125" style="173" customWidth="1"/>
    <col min="35" max="35" width="13.42578125" style="214" customWidth="1"/>
    <col min="36" max="40" width="11.5703125" style="50" customWidth="1"/>
    <col min="41" max="41" width="7.7109375" style="13" customWidth="1"/>
    <col min="42" max="42" width="8.28515625" style="13" customWidth="1"/>
    <col min="43" max="43" width="8.140625" style="13" customWidth="1"/>
    <col min="44" max="44" width="13.85546875" style="13" customWidth="1"/>
    <col min="45" max="45" width="10.28515625" style="13" customWidth="1"/>
    <col min="46" max="46" width="2.7109375" style="26" customWidth="1"/>
    <col min="47" max="47" width="11.42578125" style="14" customWidth="1"/>
    <col min="48" max="48" width="43.5703125" style="13" customWidth="1"/>
    <col min="49" max="49" width="7.28515625" style="13" customWidth="1"/>
    <col min="50" max="50" width="8.85546875" style="13" customWidth="1"/>
    <col min="51" max="51" width="6.42578125" style="14" customWidth="1"/>
    <col min="52" max="52" width="9.140625" style="14" customWidth="1"/>
    <col min="53" max="53" width="6.42578125" style="14" customWidth="1"/>
    <col min="54" max="54" width="8.85546875" style="13" customWidth="1"/>
    <col min="55" max="55" width="7.42578125" style="14" customWidth="1"/>
    <col min="56" max="56" width="8.42578125" style="13" customWidth="1"/>
    <col min="57" max="57" width="12" style="15" customWidth="1"/>
    <col min="58" max="58" width="9" style="13" customWidth="1"/>
    <col min="59" max="59" width="6.85546875" style="13" customWidth="1"/>
    <col min="60" max="60" width="7.7109375" style="13" customWidth="1"/>
    <col min="61" max="61" width="7.140625" style="13" customWidth="1"/>
    <col min="62" max="62" width="8.42578125" style="13" customWidth="1"/>
    <col min="63" max="63" width="7.140625" style="13" customWidth="1"/>
    <col min="64" max="64" width="9.28515625" style="13" customWidth="1"/>
    <col min="65" max="65" width="11.42578125" style="13" customWidth="1"/>
    <col min="66" max="66" width="8.42578125" style="13" customWidth="1"/>
    <col min="67" max="16384" width="9.140625" style="13"/>
  </cols>
  <sheetData>
    <row r="1" spans="1:57" ht="25.15" customHeight="1">
      <c r="A1" s="190" t="s">
        <v>47</v>
      </c>
      <c r="B1" s="191"/>
      <c r="C1" s="191"/>
      <c r="D1" s="109"/>
      <c r="E1" s="110"/>
      <c r="F1" s="111"/>
      <c r="G1" s="111"/>
      <c r="H1" s="111"/>
      <c r="I1" s="111"/>
      <c r="J1" s="111"/>
      <c r="K1" s="112"/>
      <c r="L1" s="112"/>
      <c r="M1" s="112"/>
      <c r="N1" s="112"/>
      <c r="O1" s="111"/>
      <c r="P1" s="111"/>
      <c r="Q1" s="111"/>
      <c r="R1" s="111"/>
      <c r="S1" s="112"/>
      <c r="T1" s="113"/>
      <c r="U1" s="111"/>
      <c r="V1" s="111"/>
      <c r="W1" s="111"/>
      <c r="X1" s="112"/>
      <c r="Y1" s="112"/>
      <c r="Z1" s="112"/>
      <c r="AA1" s="112"/>
      <c r="AB1" s="112"/>
      <c r="AC1" s="112"/>
      <c r="AD1" s="112"/>
      <c r="AE1" s="113"/>
      <c r="AF1" s="113"/>
      <c r="AG1" s="170"/>
      <c r="AH1" s="170"/>
      <c r="AI1" s="210"/>
      <c r="AJ1" s="113"/>
      <c r="AK1" s="113"/>
      <c r="AL1" s="113"/>
      <c r="AM1" s="113"/>
      <c r="AN1" s="113"/>
      <c r="AO1" s="112"/>
      <c r="AP1" s="112"/>
      <c r="AQ1" s="112"/>
      <c r="AR1" s="114"/>
      <c r="AS1" s="10"/>
      <c r="AT1" s="11"/>
      <c r="AU1" s="10"/>
      <c r="AV1" s="12"/>
    </row>
    <row r="2" spans="1:57" ht="35.25" customHeight="1">
      <c r="A2" s="192" t="s">
        <v>48</v>
      </c>
      <c r="B2" s="193"/>
      <c r="C2" s="193"/>
      <c r="D2" s="189"/>
      <c r="E2" s="16"/>
      <c r="F2" s="17"/>
      <c r="G2" s="17"/>
      <c r="H2" s="17"/>
      <c r="I2" s="17"/>
      <c r="J2" s="17"/>
      <c r="K2" s="18"/>
      <c r="L2" s="18"/>
      <c r="M2" s="18"/>
      <c r="N2" s="19"/>
      <c r="O2" s="19"/>
      <c r="P2" s="19"/>
      <c r="Q2" s="19"/>
      <c r="R2" s="19"/>
      <c r="S2" s="20"/>
      <c r="T2" s="21"/>
      <c r="U2" s="17"/>
      <c r="V2" s="17"/>
      <c r="W2" s="17"/>
      <c r="X2" s="196" t="s">
        <v>3140</v>
      </c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211"/>
      <c r="AJ2" s="194"/>
      <c r="AK2" s="194"/>
      <c r="AL2" s="194"/>
      <c r="AM2" s="194"/>
      <c r="AN2" s="195"/>
      <c r="AO2" s="18"/>
      <c r="AP2" s="18"/>
      <c r="AQ2" s="18"/>
      <c r="AR2" s="22"/>
      <c r="AS2" s="12"/>
      <c r="AT2" s="23"/>
      <c r="AU2" s="12"/>
      <c r="AV2" s="12"/>
      <c r="AW2" s="14"/>
      <c r="AZ2" s="13"/>
    </row>
    <row r="3" spans="1:57" ht="4.1500000000000004" customHeight="1">
      <c r="A3" s="199"/>
      <c r="B3" s="200"/>
      <c r="C3" s="200"/>
      <c r="D3" s="201"/>
      <c r="E3" s="202"/>
      <c r="F3" s="203"/>
      <c r="G3" s="203"/>
      <c r="H3" s="203"/>
      <c r="I3" s="203"/>
      <c r="J3" s="203"/>
      <c r="K3" s="12"/>
      <c r="L3" s="12"/>
      <c r="M3" s="12"/>
      <c r="N3" s="204"/>
      <c r="O3" s="204"/>
      <c r="P3" s="204"/>
      <c r="Q3" s="204"/>
      <c r="R3" s="204"/>
      <c r="S3" s="205"/>
      <c r="T3" s="206"/>
      <c r="U3" s="203"/>
      <c r="V3" s="203"/>
      <c r="W3" s="17"/>
      <c r="X3" s="196"/>
      <c r="Y3" s="194"/>
      <c r="Z3" s="207"/>
      <c r="AA3" s="194"/>
      <c r="AB3" s="194"/>
      <c r="AC3" s="194"/>
      <c r="AD3" s="194"/>
      <c r="AE3" s="194"/>
      <c r="AF3" s="194"/>
      <c r="AG3" s="207"/>
      <c r="AH3" s="207"/>
      <c r="AI3" s="211"/>
      <c r="AJ3" s="194"/>
      <c r="AK3" s="194"/>
      <c r="AL3" s="194"/>
      <c r="AM3" s="194"/>
      <c r="AN3" s="195"/>
      <c r="AO3" s="12"/>
      <c r="AP3" s="18"/>
      <c r="AQ3" s="18"/>
      <c r="AR3" s="208"/>
      <c r="AS3" s="12"/>
      <c r="AT3" s="23"/>
      <c r="AU3" s="12"/>
      <c r="AV3" s="12"/>
      <c r="AW3" s="14"/>
      <c r="AZ3" s="13"/>
    </row>
    <row r="4" spans="1:57" ht="26.25" customHeight="1">
      <c r="A4" s="199"/>
      <c r="B4" s="200"/>
      <c r="C4" s="200"/>
      <c r="D4" s="201"/>
      <c r="E4" s="202"/>
      <c r="F4" s="203"/>
      <c r="G4" s="203"/>
      <c r="H4" s="203"/>
      <c r="I4" s="203"/>
      <c r="J4" s="203"/>
      <c r="K4" s="12"/>
      <c r="L4" s="12"/>
      <c r="M4" s="12"/>
      <c r="N4" s="204"/>
      <c r="O4" s="204"/>
      <c r="P4" s="204"/>
      <c r="Q4" s="204"/>
      <c r="R4" s="204"/>
      <c r="S4" s="205"/>
      <c r="T4" s="206"/>
      <c r="U4" s="203"/>
      <c r="V4" s="203"/>
      <c r="W4" s="17"/>
      <c r="X4" s="196"/>
      <c r="Y4" s="194"/>
      <c r="Z4" s="207"/>
      <c r="AA4" s="194"/>
      <c r="AB4" s="194"/>
      <c r="AC4" s="194"/>
      <c r="AD4" s="194"/>
      <c r="AE4" s="194"/>
      <c r="AF4" s="194"/>
      <c r="AG4" s="207"/>
      <c r="AH4" s="207"/>
      <c r="AI4" s="252" t="s">
        <v>71</v>
      </c>
      <c r="AJ4" s="253"/>
      <c r="AK4" s="254"/>
      <c r="AL4" s="252" t="s">
        <v>3170</v>
      </c>
      <c r="AM4" s="253"/>
      <c r="AN4" s="254"/>
      <c r="AO4" s="247"/>
      <c r="AP4" s="255" t="s">
        <v>67</v>
      </c>
      <c r="AQ4" s="256"/>
      <c r="AR4" s="249"/>
      <c r="AS4" s="12"/>
      <c r="AT4" s="23"/>
      <c r="AU4" s="12"/>
      <c r="AV4" s="12"/>
      <c r="AW4" s="14"/>
      <c r="AZ4" s="13"/>
    </row>
    <row r="5" spans="1:57" ht="3.6" customHeight="1">
      <c r="A5" s="199"/>
      <c r="B5" s="200"/>
      <c r="C5" s="200"/>
      <c r="D5" s="201"/>
      <c r="E5" s="202"/>
      <c r="F5" s="203"/>
      <c r="G5" s="203"/>
      <c r="H5" s="203"/>
      <c r="I5" s="203"/>
      <c r="J5" s="203"/>
      <c r="K5" s="12"/>
      <c r="L5" s="12"/>
      <c r="M5" s="12"/>
      <c r="N5" s="204"/>
      <c r="O5" s="204"/>
      <c r="P5" s="204"/>
      <c r="Q5" s="204"/>
      <c r="R5" s="204"/>
      <c r="S5" s="205"/>
      <c r="T5" s="206"/>
      <c r="U5" s="203"/>
      <c r="V5" s="203"/>
      <c r="W5" s="17"/>
      <c r="X5" s="235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36"/>
      <c r="AJ5" s="237"/>
      <c r="AK5" s="238"/>
      <c r="AL5" s="236"/>
      <c r="AM5" s="237"/>
      <c r="AN5" s="238"/>
      <c r="AO5" s="247"/>
      <c r="AP5" s="248"/>
      <c r="AQ5" s="248"/>
      <c r="AR5" s="249"/>
      <c r="AS5" s="12"/>
      <c r="AT5" s="23"/>
      <c r="AU5" s="12"/>
      <c r="AV5" s="12"/>
      <c r="AW5" s="14"/>
      <c r="AZ5" s="13"/>
    </row>
    <row r="6" spans="1:57" s="97" customFormat="1" ht="34.15" customHeight="1">
      <c r="A6" s="219" t="s">
        <v>38</v>
      </c>
      <c r="B6" s="219" t="s">
        <v>68</v>
      </c>
      <c r="C6" s="219" t="s">
        <v>3275</v>
      </c>
      <c r="D6" s="219" t="s">
        <v>27</v>
      </c>
      <c r="E6" s="219" t="s">
        <v>39</v>
      </c>
      <c r="F6" s="220" t="s">
        <v>41</v>
      </c>
      <c r="G6" s="219" t="s">
        <v>63</v>
      </c>
      <c r="H6" s="219" t="s">
        <v>64</v>
      </c>
      <c r="I6" s="220" t="s">
        <v>2</v>
      </c>
      <c r="J6" s="219" t="s">
        <v>52</v>
      </c>
      <c r="K6" s="221" t="s">
        <v>53</v>
      </c>
      <c r="L6" s="221" t="s">
        <v>30</v>
      </c>
      <c r="M6" s="221" t="s">
        <v>34</v>
      </c>
      <c r="N6" s="221" t="s">
        <v>35</v>
      </c>
      <c r="O6" s="221" t="s">
        <v>36</v>
      </c>
      <c r="P6" s="219" t="s">
        <v>33</v>
      </c>
      <c r="Q6" s="245" t="s">
        <v>3138</v>
      </c>
      <c r="R6" s="225" t="s">
        <v>3139</v>
      </c>
      <c r="S6" s="221" t="s">
        <v>28</v>
      </c>
      <c r="T6" s="223" t="s">
        <v>40</v>
      </c>
      <c r="U6" s="224" t="s">
        <v>37</v>
      </c>
      <c r="V6" s="244" t="s">
        <v>59</v>
      </c>
      <c r="W6" s="92"/>
      <c r="X6" s="227" t="s">
        <v>3141</v>
      </c>
      <c r="Y6" s="228" t="s">
        <v>3142</v>
      </c>
      <c r="Z6" s="115" t="s">
        <v>54</v>
      </c>
      <c r="AA6" s="227" t="s">
        <v>3143</v>
      </c>
      <c r="AB6" s="228" t="s">
        <v>3144</v>
      </c>
      <c r="AC6" s="227" t="s">
        <v>3145</v>
      </c>
      <c r="AD6" s="228" t="s">
        <v>3146</v>
      </c>
      <c r="AE6" s="229" t="s">
        <v>3147</v>
      </c>
      <c r="AF6" s="230" t="s">
        <v>3148</v>
      </c>
      <c r="AG6" s="226" t="s">
        <v>3149</v>
      </c>
      <c r="AH6" s="226" t="s">
        <v>3150</v>
      </c>
      <c r="AI6" s="231" t="s">
        <v>70</v>
      </c>
      <c r="AJ6" s="232" t="s">
        <v>74</v>
      </c>
      <c r="AK6" s="233" t="s">
        <v>75</v>
      </c>
      <c r="AL6" s="234" t="s">
        <v>69</v>
      </c>
      <c r="AM6" s="232" t="s">
        <v>72</v>
      </c>
      <c r="AN6" s="233" t="s">
        <v>73</v>
      </c>
      <c r="AO6" s="93" t="s">
        <v>32</v>
      </c>
      <c r="AP6" s="250" t="s">
        <v>3276</v>
      </c>
      <c r="AQ6" s="251" t="s">
        <v>3277</v>
      </c>
      <c r="AR6" s="222" t="s">
        <v>31</v>
      </c>
      <c r="AS6" s="94"/>
      <c r="AT6" s="95"/>
      <c r="AU6" s="94"/>
      <c r="AV6" s="94"/>
      <c r="AW6" s="96"/>
      <c r="AY6" s="96"/>
      <c r="BA6" s="96"/>
      <c r="BC6" s="96"/>
      <c r="BE6" s="98"/>
    </row>
    <row r="7" spans="1:57" ht="15.75" customHeight="1">
      <c r="A7" s="184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7"/>
      <c r="X7" s="5">
        <f t="shared" ref="X7" si="0">((Q7*F7)/15)+((R7*F7)/12)</f>
        <v>0</v>
      </c>
      <c r="Y7" s="5">
        <f t="shared" ref="Y7" si="1">((AQ7*F7)/12)+((AP7*F7)/15)</f>
        <v>0</v>
      </c>
      <c r="Z7" s="6" t="e">
        <f>VLOOKUP(I7,LOOKUPTBL!$A$14:$E$33,5)</f>
        <v>#N/A</v>
      </c>
      <c r="AA7" s="5" t="e">
        <f>IF(E7=E6,0,IF(I7&lt;24,F7*Z7,IF(I7&lt;77,((Q7+R7)/(VLOOKUP(I7,LOOKUPTBL!$G$13:$H$15,2))),0)))</f>
        <v>#N/A</v>
      </c>
      <c r="AB7" s="5" t="e">
        <f>IF(E7=E6,0,IF(I7&lt;24,F7*Z7,IF(I7&lt;77,((AQ7+AP7)/(VLOOKUP(I7,LOOKUPTBL!$G$13:$H$15,2))),0)))</f>
        <v>#N/A</v>
      </c>
      <c r="AC7" s="7" t="e">
        <f t="shared" ref="AC7" si="2">IF(V7="F",AA7/12,AA7/15)</f>
        <v>#N/A</v>
      </c>
      <c r="AD7" s="7" t="e">
        <f t="shared" ref="AD7" si="3">IF(V7="F",AB7/12,AB7/15)</f>
        <v>#N/A</v>
      </c>
      <c r="AE7" s="8" t="e">
        <f t="shared" ref="AE7" si="4">IF(V7="F",0,AC7*T7*6)</f>
        <v>#N/A</v>
      </c>
      <c r="AF7" s="9" t="e">
        <f t="shared" ref="AF7" si="5">IF(V7="F",0,AD7*T7*6)</f>
        <v>#N/A</v>
      </c>
      <c r="AG7" s="171" t="e">
        <f>IF(AC7=0,0,X7/AC7)</f>
        <v>#N/A</v>
      </c>
      <c r="AH7" s="171" t="e">
        <f>IF(AD7=0,0,Y7/AD7)</f>
        <v>#N/A</v>
      </c>
      <c r="AI7" s="212">
        <f t="shared" ref="AI7" si="6">IF(L7="F",1,IF(L7="S",1,IF(L7="U",1,IF(L7="FS",1,IF(L7="MWF",0.033,IF(L7="MTWRF",0.2,IF(L7="MF",0.5,IF(L7="WF",0.5,IF(L7="M-F",0.2,0)))))))))</f>
        <v>0</v>
      </c>
      <c r="AJ7" s="169">
        <f t="shared" ref="AJ7" si="7">X7*AI7</f>
        <v>0</v>
      </c>
      <c r="AK7" s="169">
        <f t="shared" ref="AK7" si="8">Y7*AI7</f>
        <v>0</v>
      </c>
      <c r="AL7" s="168">
        <f t="shared" ref="AL7" si="9">IF(L7="F",1,IF(L7="S",1,IF(L7="U",1,IF(L7="FS",1,IF(L7="MWF",0.033,IF(L7="MTWRF",0.2,IF(L7="MF",0.5,IF(L7="WF",0.5,IF(L7="M-F",0.2,IF(K7="ONLINE",1,IF(K7="OFFCAM",1,0)))))))))))</f>
        <v>0</v>
      </c>
      <c r="AM7" s="169">
        <f t="shared" ref="AM7" si="10">X7*AL7</f>
        <v>0</v>
      </c>
      <c r="AN7" s="169">
        <f t="shared" ref="AN7" si="11">Y7*AL7</f>
        <v>0</v>
      </c>
      <c r="AO7" s="27"/>
      <c r="AP7" s="27"/>
      <c r="AQ7" s="27"/>
      <c r="AR7" s="28"/>
      <c r="AS7" s="25"/>
      <c r="AU7" s="13"/>
      <c r="AZ7" s="13"/>
    </row>
    <row r="8" spans="1:57" ht="15.75" customHeight="1">
      <c r="A8" s="179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6"/>
      <c r="X8" s="5">
        <f t="shared" ref="X8:X71" si="12">((Q8*F8)/15)+((R8*F8)/12)</f>
        <v>0</v>
      </c>
      <c r="Y8" s="5">
        <f t="shared" ref="Y8:Y71" si="13">((AQ8*F8)/12)+((AP8*F8)/15)</f>
        <v>0</v>
      </c>
      <c r="Z8" s="6" t="e">
        <f>VLOOKUP(I8,LOOKUPTBL!$A$14:$E$33,5)</f>
        <v>#N/A</v>
      </c>
      <c r="AA8" s="5">
        <f>IF(E8=E7,0,IF(I8&lt;24,F8*Z8,IF(I8&lt;77,((Q8+R8)/(VLOOKUP(I8,LOOKUPTBL!$G$13:$H$15,2))),0)))</f>
        <v>0</v>
      </c>
      <c r="AB8" s="5">
        <f>IF(E8=E7,0,IF(I8&lt;24,F8*Z8,IF(I8&lt;77,((AQ8+AP8)/(VLOOKUP(I8,LOOKUPTBL!$G$13:$H$15,2))),0)))</f>
        <v>0</v>
      </c>
      <c r="AC8" s="7">
        <f t="shared" ref="AC8:AC71" si="14">IF(V8="F",AA8/12,AA8/15)</f>
        <v>0</v>
      </c>
      <c r="AD8" s="7">
        <f t="shared" ref="AD8:AD71" si="15">IF(V8="F",AB8/12,AB8/15)</f>
        <v>0</v>
      </c>
      <c r="AE8" s="8">
        <f t="shared" ref="AE8:AE71" si="16">IF(V8="F",0,AC8*T8*6)</f>
        <v>0</v>
      </c>
      <c r="AF8" s="9">
        <f t="shared" ref="AF8:AF71" si="17">IF(V8="F",0,AD8*T8*6)</f>
        <v>0</v>
      </c>
      <c r="AG8" s="171">
        <f t="shared" ref="AG8:AG71" si="18">IF(AC8=0,0,X8/AC8)</f>
        <v>0</v>
      </c>
      <c r="AH8" s="171">
        <f t="shared" ref="AH8:AH71" si="19">IF(AD8=0,0,Y8/AD8)</f>
        <v>0</v>
      </c>
      <c r="AI8" s="212">
        <f t="shared" ref="AI8:AI71" si="20">IF(L8="F",1,IF(L8="S",1,IF(L8="U",1,IF(L8="FS",1,IF(L8="MWF",0.033,IF(L8="MTWRF",0.2,IF(L8="MF",0.5,IF(L8="WF",0.5,IF(L8="M-F",0.2,0)))))))))</f>
        <v>0</v>
      </c>
      <c r="AJ8" s="169">
        <f t="shared" ref="AJ8:AJ71" si="21">X8*AI8</f>
        <v>0</v>
      </c>
      <c r="AK8" s="169">
        <f t="shared" ref="AK8:AK71" si="22">Y8*AI8</f>
        <v>0</v>
      </c>
      <c r="AL8" s="168">
        <f t="shared" ref="AL8:AL71" si="23">IF(L8="F",1,IF(L8="S",1,IF(L8="U",1,IF(L8="FS",1,IF(L8="MWF",0.033,IF(L8="MTWRF",0.2,IF(L8="MF",0.5,IF(L8="WF",0.5,IF(L8="M-F",0.2,IF(K8="ONLINE",1,IF(K8="OFFCAM",1,0)))))))))))</f>
        <v>0</v>
      </c>
      <c r="AM8" s="169">
        <f t="shared" ref="AM8:AM71" si="24">X8*AL8</f>
        <v>0</v>
      </c>
      <c r="AN8" s="169">
        <f t="shared" ref="AN8:AN71" si="25">Y8*AL8</f>
        <v>0</v>
      </c>
      <c r="AO8" s="27"/>
      <c r="AP8" s="27"/>
      <c r="AQ8" s="27"/>
      <c r="AR8" s="28"/>
      <c r="AS8" s="25"/>
      <c r="AU8" s="13"/>
      <c r="AZ8" s="13"/>
    </row>
    <row r="9" spans="1:57" ht="15.75" customHeight="1">
      <c r="A9" s="179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6"/>
      <c r="X9" s="5">
        <f t="shared" si="12"/>
        <v>0</v>
      </c>
      <c r="Y9" s="5">
        <f t="shared" si="13"/>
        <v>0</v>
      </c>
      <c r="Z9" s="6" t="e">
        <f>VLOOKUP(I9,LOOKUPTBL!$A$14:$E$33,5)</f>
        <v>#N/A</v>
      </c>
      <c r="AA9" s="5">
        <f>IF(E9=E8,0,IF(I9&lt;24,F9*Z9,IF(I9&lt;77,((Q9+R9)/(VLOOKUP(I9,LOOKUPTBL!$G$13:$H$15,2))),0)))</f>
        <v>0</v>
      </c>
      <c r="AB9" s="5">
        <f>IF(E9=E8,0,IF(I9&lt;24,F9*Z9,IF(I9&lt;77,((AQ9+AP9)/(VLOOKUP(I9,LOOKUPTBL!$G$13:$H$15,2))),0)))</f>
        <v>0</v>
      </c>
      <c r="AC9" s="7">
        <f t="shared" si="14"/>
        <v>0</v>
      </c>
      <c r="AD9" s="7">
        <f t="shared" si="15"/>
        <v>0</v>
      </c>
      <c r="AE9" s="8">
        <f t="shared" si="16"/>
        <v>0</v>
      </c>
      <c r="AF9" s="9">
        <f t="shared" si="17"/>
        <v>0</v>
      </c>
      <c r="AG9" s="171">
        <f t="shared" si="18"/>
        <v>0</v>
      </c>
      <c r="AH9" s="171">
        <f t="shared" si="19"/>
        <v>0</v>
      </c>
      <c r="AI9" s="212">
        <f t="shared" si="20"/>
        <v>0</v>
      </c>
      <c r="AJ9" s="169">
        <f t="shared" si="21"/>
        <v>0</v>
      </c>
      <c r="AK9" s="169">
        <f t="shared" si="22"/>
        <v>0</v>
      </c>
      <c r="AL9" s="168">
        <f t="shared" si="23"/>
        <v>0</v>
      </c>
      <c r="AM9" s="169">
        <f t="shared" si="24"/>
        <v>0</v>
      </c>
      <c r="AN9" s="169">
        <f t="shared" si="25"/>
        <v>0</v>
      </c>
      <c r="AO9" s="27"/>
      <c r="AP9" s="27"/>
      <c r="AQ9" s="27"/>
      <c r="AR9" s="28"/>
      <c r="AS9" s="25"/>
      <c r="AU9" s="13"/>
      <c r="AZ9" s="13"/>
    </row>
    <row r="10" spans="1:57" ht="15.75" customHeight="1">
      <c r="A10" s="179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6"/>
      <c r="X10" s="5">
        <f t="shared" si="12"/>
        <v>0</v>
      </c>
      <c r="Y10" s="5">
        <f t="shared" si="13"/>
        <v>0</v>
      </c>
      <c r="Z10" s="6" t="e">
        <f>VLOOKUP(I10,LOOKUPTBL!$A$14:$E$33,5)</f>
        <v>#N/A</v>
      </c>
      <c r="AA10" s="5">
        <f>IF(E10=E9,0,IF(I10&lt;24,F10*Z10,IF(I10&lt;77,((Q10+R10)/(VLOOKUP(I10,LOOKUPTBL!$G$13:$H$15,2))),0)))</f>
        <v>0</v>
      </c>
      <c r="AB10" s="5">
        <f>IF(E10=E9,0,IF(I10&lt;24,F10*Z10,IF(I10&lt;77,((AQ10+AP10)/(VLOOKUP(I10,LOOKUPTBL!$G$13:$H$15,2))),0)))</f>
        <v>0</v>
      </c>
      <c r="AC10" s="7">
        <f t="shared" si="14"/>
        <v>0</v>
      </c>
      <c r="AD10" s="7">
        <f t="shared" si="15"/>
        <v>0</v>
      </c>
      <c r="AE10" s="8">
        <f t="shared" si="16"/>
        <v>0</v>
      </c>
      <c r="AF10" s="9">
        <f t="shared" si="17"/>
        <v>0</v>
      </c>
      <c r="AG10" s="171">
        <f t="shared" si="18"/>
        <v>0</v>
      </c>
      <c r="AH10" s="171">
        <f t="shared" si="19"/>
        <v>0</v>
      </c>
      <c r="AI10" s="212">
        <f t="shared" si="20"/>
        <v>0</v>
      </c>
      <c r="AJ10" s="169">
        <f t="shared" si="21"/>
        <v>0</v>
      </c>
      <c r="AK10" s="169">
        <f t="shared" si="22"/>
        <v>0</v>
      </c>
      <c r="AL10" s="168">
        <f t="shared" si="23"/>
        <v>0</v>
      </c>
      <c r="AM10" s="169">
        <f t="shared" si="24"/>
        <v>0</v>
      </c>
      <c r="AN10" s="169">
        <f t="shared" si="25"/>
        <v>0</v>
      </c>
      <c r="AO10" s="27"/>
      <c r="AP10" s="27"/>
      <c r="AQ10" s="27"/>
      <c r="AR10" s="28"/>
      <c r="AS10" s="25"/>
      <c r="AU10" s="13"/>
      <c r="AZ10" s="13"/>
    </row>
    <row r="11" spans="1:57" ht="15.75" customHeight="1">
      <c r="A11" s="179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6"/>
      <c r="X11" s="5">
        <f t="shared" si="12"/>
        <v>0</v>
      </c>
      <c r="Y11" s="5">
        <f t="shared" si="13"/>
        <v>0</v>
      </c>
      <c r="Z11" s="6" t="e">
        <f>VLOOKUP(I11,LOOKUPTBL!$A$14:$E$33,5)</f>
        <v>#N/A</v>
      </c>
      <c r="AA11" s="5">
        <f>IF(E11=E10,0,IF(I11&lt;24,F11*Z11,IF(I11&lt;77,((Q11+R11)/(VLOOKUP(I11,LOOKUPTBL!$G$13:$H$15,2))),0)))</f>
        <v>0</v>
      </c>
      <c r="AB11" s="5">
        <f>IF(E11=E10,0,IF(I11&lt;24,F11*Z11,IF(I11&lt;77,((AQ11+AP11)/(VLOOKUP(I11,LOOKUPTBL!$G$13:$H$15,2))),0)))</f>
        <v>0</v>
      </c>
      <c r="AC11" s="7">
        <f t="shared" si="14"/>
        <v>0</v>
      </c>
      <c r="AD11" s="7">
        <f t="shared" si="15"/>
        <v>0</v>
      </c>
      <c r="AE11" s="8">
        <f t="shared" si="16"/>
        <v>0</v>
      </c>
      <c r="AF11" s="9">
        <f t="shared" si="17"/>
        <v>0</v>
      </c>
      <c r="AG11" s="171">
        <f t="shared" si="18"/>
        <v>0</v>
      </c>
      <c r="AH11" s="171">
        <f t="shared" si="19"/>
        <v>0</v>
      </c>
      <c r="AI11" s="212">
        <f t="shared" si="20"/>
        <v>0</v>
      </c>
      <c r="AJ11" s="169">
        <f t="shared" si="21"/>
        <v>0</v>
      </c>
      <c r="AK11" s="169">
        <f t="shared" si="22"/>
        <v>0</v>
      </c>
      <c r="AL11" s="168">
        <f t="shared" si="23"/>
        <v>0</v>
      </c>
      <c r="AM11" s="169">
        <f t="shared" si="24"/>
        <v>0</v>
      </c>
      <c r="AN11" s="169">
        <f t="shared" si="25"/>
        <v>0</v>
      </c>
      <c r="AO11" s="27"/>
      <c r="AP11" s="27"/>
      <c r="AQ11" s="27"/>
      <c r="AR11" s="28"/>
      <c r="AS11" s="25"/>
      <c r="AU11" s="13"/>
      <c r="AZ11" s="13"/>
    </row>
    <row r="12" spans="1:57" ht="15.75" customHeight="1">
      <c r="A12" s="179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6"/>
      <c r="X12" s="5">
        <f t="shared" si="12"/>
        <v>0</v>
      </c>
      <c r="Y12" s="5">
        <f t="shared" si="13"/>
        <v>0</v>
      </c>
      <c r="Z12" s="6" t="e">
        <f>VLOOKUP(I12,LOOKUPTBL!$A$14:$E$33,5)</f>
        <v>#N/A</v>
      </c>
      <c r="AA12" s="5">
        <f>IF(E12=E11,0,IF(I12&lt;24,F12*Z12,IF(I12&lt;77,((Q12+R12)/(VLOOKUP(I12,LOOKUPTBL!$G$13:$H$15,2))),0)))</f>
        <v>0</v>
      </c>
      <c r="AB12" s="5">
        <f>IF(E12=E11,0,IF(I12&lt;24,F12*Z12,IF(I12&lt;77,((AQ12+AP12)/(VLOOKUP(I12,LOOKUPTBL!$G$13:$H$15,2))),0)))</f>
        <v>0</v>
      </c>
      <c r="AC12" s="7">
        <f t="shared" si="14"/>
        <v>0</v>
      </c>
      <c r="AD12" s="7">
        <f t="shared" si="15"/>
        <v>0</v>
      </c>
      <c r="AE12" s="8">
        <f t="shared" si="16"/>
        <v>0</v>
      </c>
      <c r="AF12" s="9">
        <f t="shared" si="17"/>
        <v>0</v>
      </c>
      <c r="AG12" s="171">
        <f t="shared" si="18"/>
        <v>0</v>
      </c>
      <c r="AH12" s="171">
        <f t="shared" si="19"/>
        <v>0</v>
      </c>
      <c r="AI12" s="212">
        <f t="shared" si="20"/>
        <v>0</v>
      </c>
      <c r="AJ12" s="169">
        <f t="shared" si="21"/>
        <v>0</v>
      </c>
      <c r="AK12" s="169">
        <f t="shared" si="22"/>
        <v>0</v>
      </c>
      <c r="AL12" s="168">
        <f t="shared" si="23"/>
        <v>0</v>
      </c>
      <c r="AM12" s="169">
        <f t="shared" si="24"/>
        <v>0</v>
      </c>
      <c r="AN12" s="169">
        <f t="shared" si="25"/>
        <v>0</v>
      </c>
      <c r="AO12" s="27"/>
      <c r="AP12" s="27"/>
      <c r="AQ12" s="27"/>
      <c r="AR12" s="28"/>
      <c r="AS12" s="25"/>
      <c r="AU12" s="13"/>
      <c r="AZ12" s="13"/>
    </row>
    <row r="13" spans="1:57" ht="15.75" customHeight="1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6"/>
      <c r="X13" s="5">
        <f t="shared" si="12"/>
        <v>0</v>
      </c>
      <c r="Y13" s="5">
        <f t="shared" si="13"/>
        <v>0</v>
      </c>
      <c r="Z13" s="6" t="e">
        <f>VLOOKUP(I13,LOOKUPTBL!$A$14:$E$33,5)</f>
        <v>#N/A</v>
      </c>
      <c r="AA13" s="5">
        <f>IF(E13=E12,0,IF(I13&lt;24,F13*Z13,IF(I13&lt;77,((Q13+R13)/(VLOOKUP(I13,LOOKUPTBL!$G$13:$H$15,2))),0)))</f>
        <v>0</v>
      </c>
      <c r="AB13" s="5">
        <f>IF(E13=E12,0,IF(I13&lt;24,F13*Z13,IF(I13&lt;77,((AQ13+AP13)/(VLOOKUP(I13,LOOKUPTBL!$G$13:$H$15,2))),0)))</f>
        <v>0</v>
      </c>
      <c r="AC13" s="7">
        <f t="shared" si="14"/>
        <v>0</v>
      </c>
      <c r="AD13" s="7">
        <f t="shared" si="15"/>
        <v>0</v>
      </c>
      <c r="AE13" s="8">
        <f t="shared" si="16"/>
        <v>0</v>
      </c>
      <c r="AF13" s="9">
        <f t="shared" si="17"/>
        <v>0</v>
      </c>
      <c r="AG13" s="171">
        <f t="shared" si="18"/>
        <v>0</v>
      </c>
      <c r="AH13" s="171">
        <f t="shared" si="19"/>
        <v>0</v>
      </c>
      <c r="AI13" s="212">
        <f t="shared" si="20"/>
        <v>0</v>
      </c>
      <c r="AJ13" s="169">
        <f t="shared" si="21"/>
        <v>0</v>
      </c>
      <c r="AK13" s="169">
        <f t="shared" si="22"/>
        <v>0</v>
      </c>
      <c r="AL13" s="168">
        <f t="shared" si="23"/>
        <v>0</v>
      </c>
      <c r="AM13" s="169">
        <f t="shared" si="24"/>
        <v>0</v>
      </c>
      <c r="AN13" s="169">
        <f t="shared" si="25"/>
        <v>0</v>
      </c>
      <c r="AO13" s="27"/>
      <c r="AP13" s="27"/>
      <c r="AQ13" s="27"/>
      <c r="AR13" s="28"/>
      <c r="AS13" s="25"/>
      <c r="AU13" s="13"/>
      <c r="AZ13" s="13"/>
    </row>
    <row r="14" spans="1:57" ht="15.75" customHeight="1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6"/>
      <c r="X14" s="5">
        <f t="shared" si="12"/>
        <v>0</v>
      </c>
      <c r="Y14" s="5">
        <f t="shared" si="13"/>
        <v>0</v>
      </c>
      <c r="Z14" s="6" t="e">
        <f>VLOOKUP(I14,LOOKUPTBL!$A$14:$E$33,5)</f>
        <v>#N/A</v>
      </c>
      <c r="AA14" s="5">
        <f>IF(E14=E13,0,IF(I14&lt;24,F14*Z14,IF(I14&lt;77,((Q14+R14)/(VLOOKUP(I14,LOOKUPTBL!$G$13:$H$15,2))),0)))</f>
        <v>0</v>
      </c>
      <c r="AB14" s="5">
        <f>IF(E14=E13,0,IF(I14&lt;24,F14*Z14,IF(I14&lt;77,((AQ14+AP14)/(VLOOKUP(I14,LOOKUPTBL!$G$13:$H$15,2))),0)))</f>
        <v>0</v>
      </c>
      <c r="AC14" s="7">
        <f t="shared" si="14"/>
        <v>0</v>
      </c>
      <c r="AD14" s="7">
        <f t="shared" si="15"/>
        <v>0</v>
      </c>
      <c r="AE14" s="8">
        <f t="shared" si="16"/>
        <v>0</v>
      </c>
      <c r="AF14" s="9">
        <f t="shared" si="17"/>
        <v>0</v>
      </c>
      <c r="AG14" s="171">
        <f t="shared" si="18"/>
        <v>0</v>
      </c>
      <c r="AH14" s="171">
        <f t="shared" si="19"/>
        <v>0</v>
      </c>
      <c r="AI14" s="212">
        <f t="shared" si="20"/>
        <v>0</v>
      </c>
      <c r="AJ14" s="169">
        <f t="shared" si="21"/>
        <v>0</v>
      </c>
      <c r="AK14" s="169">
        <f t="shared" si="22"/>
        <v>0</v>
      </c>
      <c r="AL14" s="168">
        <f t="shared" si="23"/>
        <v>0</v>
      </c>
      <c r="AM14" s="169">
        <f t="shared" si="24"/>
        <v>0</v>
      </c>
      <c r="AN14" s="169">
        <f t="shared" si="25"/>
        <v>0</v>
      </c>
      <c r="AO14" s="27"/>
      <c r="AP14" s="27"/>
      <c r="AQ14" s="27"/>
      <c r="AR14" s="28"/>
      <c r="AS14" s="25"/>
      <c r="AU14" s="13"/>
      <c r="AZ14" s="13"/>
    </row>
    <row r="15" spans="1:57" ht="15.75" customHeight="1">
      <c r="A15" s="179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6"/>
      <c r="X15" s="5">
        <f t="shared" si="12"/>
        <v>0</v>
      </c>
      <c r="Y15" s="5">
        <f t="shared" si="13"/>
        <v>0</v>
      </c>
      <c r="Z15" s="6" t="e">
        <f>VLOOKUP(I15,LOOKUPTBL!$A$14:$E$33,5)</f>
        <v>#N/A</v>
      </c>
      <c r="AA15" s="5">
        <f>IF(E15=E14,0,IF(I15&lt;24,F15*Z15,IF(I15&lt;77,((Q15+R15)/(VLOOKUP(I15,LOOKUPTBL!$G$13:$H$15,2))),0)))</f>
        <v>0</v>
      </c>
      <c r="AB15" s="5">
        <f>IF(E15=E14,0,IF(I15&lt;24,F15*Z15,IF(I15&lt;77,((AQ15+AP15)/(VLOOKUP(I15,LOOKUPTBL!$G$13:$H$15,2))),0)))</f>
        <v>0</v>
      </c>
      <c r="AC15" s="7">
        <f t="shared" si="14"/>
        <v>0</v>
      </c>
      <c r="AD15" s="7">
        <f t="shared" si="15"/>
        <v>0</v>
      </c>
      <c r="AE15" s="8">
        <f t="shared" si="16"/>
        <v>0</v>
      </c>
      <c r="AF15" s="9">
        <f t="shared" si="17"/>
        <v>0</v>
      </c>
      <c r="AG15" s="171">
        <f t="shared" si="18"/>
        <v>0</v>
      </c>
      <c r="AH15" s="171">
        <f t="shared" si="19"/>
        <v>0</v>
      </c>
      <c r="AI15" s="212">
        <f t="shared" si="20"/>
        <v>0</v>
      </c>
      <c r="AJ15" s="169">
        <f t="shared" si="21"/>
        <v>0</v>
      </c>
      <c r="AK15" s="169">
        <f t="shared" si="22"/>
        <v>0</v>
      </c>
      <c r="AL15" s="168">
        <f t="shared" si="23"/>
        <v>0</v>
      </c>
      <c r="AM15" s="169">
        <f t="shared" si="24"/>
        <v>0</v>
      </c>
      <c r="AN15" s="169">
        <f t="shared" si="25"/>
        <v>0</v>
      </c>
      <c r="AO15" s="27"/>
      <c r="AP15" s="27"/>
      <c r="AQ15" s="27"/>
      <c r="AR15" s="28"/>
      <c r="AS15" s="25"/>
      <c r="AU15" s="13"/>
      <c r="AZ15" s="13"/>
    </row>
    <row r="16" spans="1:57" ht="15.75" customHeight="1">
      <c r="A16" s="179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0"/>
      <c r="U16" s="181"/>
      <c r="V16" s="181"/>
      <c r="W16" s="186"/>
      <c r="X16" s="5">
        <f t="shared" si="12"/>
        <v>0</v>
      </c>
      <c r="Y16" s="5">
        <f t="shared" si="13"/>
        <v>0</v>
      </c>
      <c r="Z16" s="6" t="e">
        <f>VLOOKUP(I16,LOOKUPTBL!$A$14:$E$33,5)</f>
        <v>#N/A</v>
      </c>
      <c r="AA16" s="5">
        <f>IF(E16=E15,0,IF(I16&lt;24,F16*Z16,IF(I16&lt;77,((Q16+R16)/(VLOOKUP(I16,LOOKUPTBL!$G$13:$H$15,2))),0)))</f>
        <v>0</v>
      </c>
      <c r="AB16" s="5">
        <f>IF(E16=E15,0,IF(I16&lt;24,F16*Z16,IF(I16&lt;77,((AQ16+AP16)/(VLOOKUP(I16,LOOKUPTBL!$G$13:$H$15,2))),0)))</f>
        <v>0</v>
      </c>
      <c r="AC16" s="7">
        <f t="shared" si="14"/>
        <v>0</v>
      </c>
      <c r="AD16" s="7">
        <f t="shared" si="15"/>
        <v>0</v>
      </c>
      <c r="AE16" s="8">
        <f t="shared" si="16"/>
        <v>0</v>
      </c>
      <c r="AF16" s="9">
        <f t="shared" si="17"/>
        <v>0</v>
      </c>
      <c r="AG16" s="171">
        <f t="shared" si="18"/>
        <v>0</v>
      </c>
      <c r="AH16" s="171">
        <f t="shared" si="19"/>
        <v>0</v>
      </c>
      <c r="AI16" s="212">
        <f t="shared" si="20"/>
        <v>0</v>
      </c>
      <c r="AJ16" s="169">
        <f t="shared" si="21"/>
        <v>0</v>
      </c>
      <c r="AK16" s="169">
        <f t="shared" si="22"/>
        <v>0</v>
      </c>
      <c r="AL16" s="168">
        <f t="shared" si="23"/>
        <v>0</v>
      </c>
      <c r="AM16" s="169">
        <f t="shared" si="24"/>
        <v>0</v>
      </c>
      <c r="AN16" s="169">
        <f t="shared" si="25"/>
        <v>0</v>
      </c>
      <c r="AO16" s="27"/>
      <c r="AP16" s="27"/>
      <c r="AQ16" s="27"/>
      <c r="AR16" s="28"/>
      <c r="AS16" s="25"/>
      <c r="AU16" s="13"/>
      <c r="AZ16" s="13"/>
    </row>
    <row r="17" spans="1:52" ht="15.75" customHeight="1">
      <c r="A17" s="179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0"/>
      <c r="U17" s="181"/>
      <c r="V17" s="181"/>
      <c r="W17" s="186"/>
      <c r="X17" s="5">
        <f t="shared" si="12"/>
        <v>0</v>
      </c>
      <c r="Y17" s="5">
        <f t="shared" si="13"/>
        <v>0</v>
      </c>
      <c r="Z17" s="6" t="e">
        <f>VLOOKUP(I17,LOOKUPTBL!$A$14:$E$33,5)</f>
        <v>#N/A</v>
      </c>
      <c r="AA17" s="5">
        <f>IF(E17=E16,0,IF(I17&lt;24,F17*Z17,IF(I17&lt;77,((Q17+R17)/(VLOOKUP(I17,LOOKUPTBL!$G$13:$H$15,2))),0)))</f>
        <v>0</v>
      </c>
      <c r="AB17" s="5">
        <f>IF(E17=E16,0,IF(I17&lt;24,F17*Z17,IF(I17&lt;77,((AQ17+AP17)/(VLOOKUP(I17,LOOKUPTBL!$G$13:$H$15,2))),0)))</f>
        <v>0</v>
      </c>
      <c r="AC17" s="7">
        <f t="shared" si="14"/>
        <v>0</v>
      </c>
      <c r="AD17" s="7">
        <f t="shared" si="15"/>
        <v>0</v>
      </c>
      <c r="AE17" s="8">
        <f t="shared" si="16"/>
        <v>0</v>
      </c>
      <c r="AF17" s="9">
        <f t="shared" si="17"/>
        <v>0</v>
      </c>
      <c r="AG17" s="171">
        <f t="shared" si="18"/>
        <v>0</v>
      </c>
      <c r="AH17" s="171">
        <f t="shared" si="19"/>
        <v>0</v>
      </c>
      <c r="AI17" s="212">
        <f t="shared" si="20"/>
        <v>0</v>
      </c>
      <c r="AJ17" s="169">
        <f t="shared" si="21"/>
        <v>0</v>
      </c>
      <c r="AK17" s="169">
        <f t="shared" si="22"/>
        <v>0</v>
      </c>
      <c r="AL17" s="168">
        <f t="shared" si="23"/>
        <v>0</v>
      </c>
      <c r="AM17" s="169">
        <f t="shared" si="24"/>
        <v>0</v>
      </c>
      <c r="AN17" s="169">
        <f t="shared" si="25"/>
        <v>0</v>
      </c>
      <c r="AO17" s="27"/>
      <c r="AP17" s="27"/>
      <c r="AQ17" s="27"/>
      <c r="AR17" s="28"/>
      <c r="AS17" s="25"/>
      <c r="AU17" s="13"/>
      <c r="AZ17" s="13"/>
    </row>
    <row r="18" spans="1:52" ht="15.75" customHeight="1">
      <c r="A18" s="179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0"/>
      <c r="U18" s="181"/>
      <c r="V18" s="181"/>
      <c r="W18" s="186"/>
      <c r="X18" s="5">
        <f t="shared" si="12"/>
        <v>0</v>
      </c>
      <c r="Y18" s="5">
        <f t="shared" si="13"/>
        <v>0</v>
      </c>
      <c r="Z18" s="6" t="e">
        <f>VLOOKUP(I18,LOOKUPTBL!$A$14:$E$33,5)</f>
        <v>#N/A</v>
      </c>
      <c r="AA18" s="5">
        <f>IF(E18=E17,0,IF(I18&lt;24,F18*Z18,IF(I18&lt;77,((Q18+R18)/(VLOOKUP(I18,LOOKUPTBL!$G$13:$H$15,2))),0)))</f>
        <v>0</v>
      </c>
      <c r="AB18" s="5">
        <f>IF(E18=E17,0,IF(I18&lt;24,F18*Z18,IF(I18&lt;77,((AQ18+AP18)/(VLOOKUP(I18,LOOKUPTBL!$G$13:$H$15,2))),0)))</f>
        <v>0</v>
      </c>
      <c r="AC18" s="7">
        <f t="shared" si="14"/>
        <v>0</v>
      </c>
      <c r="AD18" s="7">
        <f t="shared" si="15"/>
        <v>0</v>
      </c>
      <c r="AE18" s="8">
        <f t="shared" si="16"/>
        <v>0</v>
      </c>
      <c r="AF18" s="9">
        <f t="shared" si="17"/>
        <v>0</v>
      </c>
      <c r="AG18" s="171">
        <f t="shared" si="18"/>
        <v>0</v>
      </c>
      <c r="AH18" s="171">
        <f t="shared" si="19"/>
        <v>0</v>
      </c>
      <c r="AI18" s="212">
        <f t="shared" si="20"/>
        <v>0</v>
      </c>
      <c r="AJ18" s="169">
        <f t="shared" si="21"/>
        <v>0</v>
      </c>
      <c r="AK18" s="169">
        <f t="shared" si="22"/>
        <v>0</v>
      </c>
      <c r="AL18" s="168">
        <f t="shared" si="23"/>
        <v>0</v>
      </c>
      <c r="AM18" s="169">
        <f t="shared" si="24"/>
        <v>0</v>
      </c>
      <c r="AN18" s="169">
        <f t="shared" si="25"/>
        <v>0</v>
      </c>
      <c r="AO18" s="27"/>
      <c r="AP18" s="27"/>
      <c r="AQ18" s="27"/>
      <c r="AR18" s="28"/>
      <c r="AS18" s="25"/>
      <c r="AU18" s="13"/>
      <c r="AZ18" s="13"/>
    </row>
    <row r="19" spans="1:52" ht="15.75" customHeight="1">
      <c r="A19" s="179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0"/>
      <c r="U19" s="181"/>
      <c r="V19" s="181"/>
      <c r="W19" s="186"/>
      <c r="X19" s="5">
        <f t="shared" si="12"/>
        <v>0</v>
      </c>
      <c r="Y19" s="5">
        <f t="shared" si="13"/>
        <v>0</v>
      </c>
      <c r="Z19" s="6" t="e">
        <f>VLOOKUP(I19,LOOKUPTBL!$A$14:$E$33,5)</f>
        <v>#N/A</v>
      </c>
      <c r="AA19" s="5">
        <f>IF(E19=E18,0,IF(I19&lt;24,F19*Z19,IF(I19&lt;77,((Q19+R19)/(VLOOKUP(I19,LOOKUPTBL!$G$13:$H$15,2))),0)))</f>
        <v>0</v>
      </c>
      <c r="AB19" s="5">
        <f>IF(E19=E18,0,IF(I19&lt;24,F19*Z19,IF(I19&lt;77,((AQ19+AP19)/(VLOOKUP(I19,LOOKUPTBL!$G$13:$H$15,2))),0)))</f>
        <v>0</v>
      </c>
      <c r="AC19" s="7">
        <f t="shared" si="14"/>
        <v>0</v>
      </c>
      <c r="AD19" s="7">
        <f t="shared" si="15"/>
        <v>0</v>
      </c>
      <c r="AE19" s="8">
        <f t="shared" si="16"/>
        <v>0</v>
      </c>
      <c r="AF19" s="9">
        <f t="shared" si="17"/>
        <v>0</v>
      </c>
      <c r="AG19" s="171">
        <f t="shared" si="18"/>
        <v>0</v>
      </c>
      <c r="AH19" s="171">
        <f t="shared" si="19"/>
        <v>0</v>
      </c>
      <c r="AI19" s="212">
        <f t="shared" si="20"/>
        <v>0</v>
      </c>
      <c r="AJ19" s="169">
        <f t="shared" si="21"/>
        <v>0</v>
      </c>
      <c r="AK19" s="169">
        <f t="shared" si="22"/>
        <v>0</v>
      </c>
      <c r="AL19" s="168">
        <f t="shared" si="23"/>
        <v>0</v>
      </c>
      <c r="AM19" s="169">
        <f t="shared" si="24"/>
        <v>0</v>
      </c>
      <c r="AN19" s="169">
        <f t="shared" si="25"/>
        <v>0</v>
      </c>
      <c r="AO19" s="27"/>
      <c r="AP19" s="27"/>
      <c r="AQ19" s="27"/>
      <c r="AR19" s="28"/>
      <c r="AS19" s="25"/>
      <c r="AU19" s="13"/>
      <c r="AZ19" s="13"/>
    </row>
    <row r="20" spans="1:52" ht="15.75" customHeight="1">
      <c r="A20" s="179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6"/>
      <c r="X20" s="5">
        <f t="shared" si="12"/>
        <v>0</v>
      </c>
      <c r="Y20" s="5">
        <f t="shared" si="13"/>
        <v>0</v>
      </c>
      <c r="Z20" s="6" t="e">
        <f>VLOOKUP(I20,LOOKUPTBL!$A$14:$E$33,5)</f>
        <v>#N/A</v>
      </c>
      <c r="AA20" s="5">
        <f>IF(E20=E19,0,IF(I20&lt;24,F20*Z20,IF(I20&lt;77,((Q20+R20)/(VLOOKUP(I20,LOOKUPTBL!$G$13:$H$15,2))),0)))</f>
        <v>0</v>
      </c>
      <c r="AB20" s="5">
        <f>IF(E20=E19,0,IF(I20&lt;24,F20*Z20,IF(I20&lt;77,((AQ20+AP20)/(VLOOKUP(I20,LOOKUPTBL!$G$13:$H$15,2))),0)))</f>
        <v>0</v>
      </c>
      <c r="AC20" s="7">
        <f t="shared" si="14"/>
        <v>0</v>
      </c>
      <c r="AD20" s="7">
        <f t="shared" si="15"/>
        <v>0</v>
      </c>
      <c r="AE20" s="8">
        <f t="shared" si="16"/>
        <v>0</v>
      </c>
      <c r="AF20" s="9">
        <f t="shared" si="17"/>
        <v>0</v>
      </c>
      <c r="AG20" s="171">
        <f t="shared" si="18"/>
        <v>0</v>
      </c>
      <c r="AH20" s="171">
        <f t="shared" si="19"/>
        <v>0</v>
      </c>
      <c r="AI20" s="212">
        <f t="shared" si="20"/>
        <v>0</v>
      </c>
      <c r="AJ20" s="169">
        <f t="shared" si="21"/>
        <v>0</v>
      </c>
      <c r="AK20" s="169">
        <f t="shared" si="22"/>
        <v>0</v>
      </c>
      <c r="AL20" s="168">
        <f t="shared" si="23"/>
        <v>0</v>
      </c>
      <c r="AM20" s="169">
        <f t="shared" si="24"/>
        <v>0</v>
      </c>
      <c r="AN20" s="169">
        <f t="shared" si="25"/>
        <v>0</v>
      </c>
      <c r="AO20" s="27"/>
      <c r="AP20" s="27"/>
      <c r="AQ20" s="27"/>
      <c r="AR20" s="28"/>
      <c r="AS20" s="25"/>
      <c r="AU20" s="13"/>
      <c r="AZ20" s="13"/>
    </row>
    <row r="21" spans="1:52" ht="15.75" customHeight="1">
      <c r="A21" s="179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6"/>
      <c r="X21" s="5">
        <f t="shared" si="12"/>
        <v>0</v>
      </c>
      <c r="Y21" s="5">
        <f t="shared" si="13"/>
        <v>0</v>
      </c>
      <c r="Z21" s="6" t="e">
        <f>VLOOKUP(I21,LOOKUPTBL!$A$14:$E$33,5)</f>
        <v>#N/A</v>
      </c>
      <c r="AA21" s="5">
        <f>IF(E21=E20,0,IF(I21&lt;24,F21*Z21,IF(I21&lt;77,((Q21+R21)/(VLOOKUP(I21,LOOKUPTBL!$G$13:$H$15,2))),0)))</f>
        <v>0</v>
      </c>
      <c r="AB21" s="5">
        <f>IF(E21=E20,0,IF(I21&lt;24,F21*Z21,IF(I21&lt;77,((AQ21+AP21)/(VLOOKUP(I21,LOOKUPTBL!$G$13:$H$15,2))),0)))</f>
        <v>0</v>
      </c>
      <c r="AC21" s="7">
        <f t="shared" si="14"/>
        <v>0</v>
      </c>
      <c r="AD21" s="7">
        <f t="shared" si="15"/>
        <v>0</v>
      </c>
      <c r="AE21" s="8">
        <f t="shared" si="16"/>
        <v>0</v>
      </c>
      <c r="AF21" s="9">
        <f t="shared" si="17"/>
        <v>0</v>
      </c>
      <c r="AG21" s="171">
        <f t="shared" si="18"/>
        <v>0</v>
      </c>
      <c r="AH21" s="171">
        <f t="shared" si="19"/>
        <v>0</v>
      </c>
      <c r="AI21" s="212">
        <f t="shared" si="20"/>
        <v>0</v>
      </c>
      <c r="AJ21" s="169">
        <f t="shared" si="21"/>
        <v>0</v>
      </c>
      <c r="AK21" s="169">
        <f t="shared" si="22"/>
        <v>0</v>
      </c>
      <c r="AL21" s="168">
        <f t="shared" si="23"/>
        <v>0</v>
      </c>
      <c r="AM21" s="169">
        <f t="shared" si="24"/>
        <v>0</v>
      </c>
      <c r="AN21" s="169">
        <f t="shared" si="25"/>
        <v>0</v>
      </c>
      <c r="AO21" s="27"/>
      <c r="AP21" s="27"/>
      <c r="AQ21" s="27"/>
      <c r="AR21" s="28"/>
      <c r="AS21" s="25"/>
      <c r="AU21" s="13"/>
      <c r="AZ21" s="13"/>
    </row>
    <row r="22" spans="1:52" ht="15.75" customHeight="1">
      <c r="A22" s="179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0"/>
      <c r="U22" s="181"/>
      <c r="V22" s="181"/>
      <c r="W22" s="186"/>
      <c r="X22" s="5">
        <f t="shared" si="12"/>
        <v>0</v>
      </c>
      <c r="Y22" s="5">
        <f t="shared" si="13"/>
        <v>0</v>
      </c>
      <c r="Z22" s="6" t="e">
        <f>VLOOKUP(I22,LOOKUPTBL!$A$14:$E$33,5)</f>
        <v>#N/A</v>
      </c>
      <c r="AA22" s="5">
        <f>IF(E22=E21,0,IF(I22&lt;24,F22*Z22,IF(I22&lt;77,((Q22+R22)/(VLOOKUP(I22,LOOKUPTBL!$G$13:$H$15,2))),0)))</f>
        <v>0</v>
      </c>
      <c r="AB22" s="5">
        <f>IF(E22=E21,0,IF(I22&lt;24,F22*Z22,IF(I22&lt;77,((AQ22+AP22)/(VLOOKUP(I22,LOOKUPTBL!$G$13:$H$15,2))),0)))</f>
        <v>0</v>
      </c>
      <c r="AC22" s="7">
        <f t="shared" si="14"/>
        <v>0</v>
      </c>
      <c r="AD22" s="7">
        <f t="shared" si="15"/>
        <v>0</v>
      </c>
      <c r="AE22" s="8">
        <f t="shared" si="16"/>
        <v>0</v>
      </c>
      <c r="AF22" s="9">
        <f t="shared" si="17"/>
        <v>0</v>
      </c>
      <c r="AG22" s="171">
        <f t="shared" si="18"/>
        <v>0</v>
      </c>
      <c r="AH22" s="171">
        <f t="shared" si="19"/>
        <v>0</v>
      </c>
      <c r="AI22" s="212">
        <f t="shared" si="20"/>
        <v>0</v>
      </c>
      <c r="AJ22" s="169">
        <f t="shared" si="21"/>
        <v>0</v>
      </c>
      <c r="AK22" s="169">
        <f t="shared" si="22"/>
        <v>0</v>
      </c>
      <c r="AL22" s="168">
        <f t="shared" si="23"/>
        <v>0</v>
      </c>
      <c r="AM22" s="169">
        <f t="shared" si="24"/>
        <v>0</v>
      </c>
      <c r="AN22" s="169">
        <f t="shared" si="25"/>
        <v>0</v>
      </c>
      <c r="AO22" s="27"/>
      <c r="AP22" s="27"/>
      <c r="AQ22" s="27"/>
      <c r="AR22" s="28"/>
      <c r="AS22" s="25"/>
      <c r="AU22" s="13"/>
      <c r="AZ22" s="13"/>
    </row>
    <row r="23" spans="1:52" ht="15.75" customHeight="1">
      <c r="A23" s="179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0"/>
      <c r="U23" s="181"/>
      <c r="V23" s="181"/>
      <c r="W23" s="186"/>
      <c r="X23" s="5">
        <f t="shared" si="12"/>
        <v>0</v>
      </c>
      <c r="Y23" s="5">
        <f t="shared" si="13"/>
        <v>0</v>
      </c>
      <c r="Z23" s="6" t="e">
        <f>VLOOKUP(I23,LOOKUPTBL!$A$14:$E$33,5)</f>
        <v>#N/A</v>
      </c>
      <c r="AA23" s="5">
        <f>IF(E23=E22,0,IF(I23&lt;24,F23*Z23,IF(I23&lt;77,((Q23+R23)/(VLOOKUP(I23,LOOKUPTBL!$G$13:$H$15,2))),0)))</f>
        <v>0</v>
      </c>
      <c r="AB23" s="5">
        <f>IF(E23=E22,0,IF(I23&lt;24,F23*Z23,IF(I23&lt;77,((AQ23+AP23)/(VLOOKUP(I23,LOOKUPTBL!$G$13:$H$15,2))),0)))</f>
        <v>0</v>
      </c>
      <c r="AC23" s="7">
        <f t="shared" si="14"/>
        <v>0</v>
      </c>
      <c r="AD23" s="7">
        <f t="shared" si="15"/>
        <v>0</v>
      </c>
      <c r="AE23" s="8">
        <f t="shared" si="16"/>
        <v>0</v>
      </c>
      <c r="AF23" s="9">
        <f t="shared" si="17"/>
        <v>0</v>
      </c>
      <c r="AG23" s="171">
        <f t="shared" si="18"/>
        <v>0</v>
      </c>
      <c r="AH23" s="171">
        <f t="shared" si="19"/>
        <v>0</v>
      </c>
      <c r="AI23" s="212">
        <f t="shared" si="20"/>
        <v>0</v>
      </c>
      <c r="AJ23" s="169">
        <f t="shared" si="21"/>
        <v>0</v>
      </c>
      <c r="AK23" s="169">
        <f t="shared" si="22"/>
        <v>0</v>
      </c>
      <c r="AL23" s="168">
        <f t="shared" si="23"/>
        <v>0</v>
      </c>
      <c r="AM23" s="169">
        <f t="shared" si="24"/>
        <v>0</v>
      </c>
      <c r="AN23" s="169">
        <f t="shared" si="25"/>
        <v>0</v>
      </c>
      <c r="AO23" s="27"/>
      <c r="AP23" s="27"/>
      <c r="AQ23" s="27"/>
      <c r="AR23" s="28"/>
      <c r="AS23" s="25"/>
      <c r="AU23" s="13"/>
      <c r="AZ23" s="13"/>
    </row>
    <row r="24" spans="1:52" ht="15.75" customHeight="1">
      <c r="A24" s="179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6"/>
      <c r="X24" s="5">
        <f t="shared" si="12"/>
        <v>0</v>
      </c>
      <c r="Y24" s="5">
        <f t="shared" si="13"/>
        <v>0</v>
      </c>
      <c r="Z24" s="6" t="e">
        <f>VLOOKUP(I24,LOOKUPTBL!$A$14:$E$33,5)</f>
        <v>#N/A</v>
      </c>
      <c r="AA24" s="5">
        <f>IF(E24=E23,0,IF(I24&lt;24,F24*Z24,IF(I24&lt;77,((Q24+R24)/(VLOOKUP(I24,LOOKUPTBL!$G$13:$H$15,2))),0)))</f>
        <v>0</v>
      </c>
      <c r="AB24" s="5">
        <f>IF(E24=E23,0,IF(I24&lt;24,F24*Z24,IF(I24&lt;77,((AQ24+AP24)/(VLOOKUP(I24,LOOKUPTBL!$G$13:$H$15,2))),0)))</f>
        <v>0</v>
      </c>
      <c r="AC24" s="7">
        <f t="shared" si="14"/>
        <v>0</v>
      </c>
      <c r="AD24" s="7">
        <f t="shared" si="15"/>
        <v>0</v>
      </c>
      <c r="AE24" s="8">
        <f t="shared" si="16"/>
        <v>0</v>
      </c>
      <c r="AF24" s="9">
        <f t="shared" si="17"/>
        <v>0</v>
      </c>
      <c r="AG24" s="171">
        <f t="shared" si="18"/>
        <v>0</v>
      </c>
      <c r="AH24" s="171">
        <f t="shared" si="19"/>
        <v>0</v>
      </c>
      <c r="AI24" s="212">
        <f t="shared" si="20"/>
        <v>0</v>
      </c>
      <c r="AJ24" s="169">
        <f t="shared" si="21"/>
        <v>0</v>
      </c>
      <c r="AK24" s="169">
        <f t="shared" si="22"/>
        <v>0</v>
      </c>
      <c r="AL24" s="168">
        <f t="shared" si="23"/>
        <v>0</v>
      </c>
      <c r="AM24" s="169">
        <f t="shared" si="24"/>
        <v>0</v>
      </c>
      <c r="AN24" s="169">
        <f t="shared" si="25"/>
        <v>0</v>
      </c>
      <c r="AO24" s="27"/>
      <c r="AP24" s="27"/>
      <c r="AQ24" s="27"/>
      <c r="AR24" s="28"/>
      <c r="AS24" s="25"/>
      <c r="AU24" s="13"/>
      <c r="AZ24" s="13"/>
    </row>
    <row r="25" spans="1:52" ht="15.75" customHeight="1">
      <c r="A25" s="179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6"/>
      <c r="X25" s="5">
        <f t="shared" si="12"/>
        <v>0</v>
      </c>
      <c r="Y25" s="5">
        <f t="shared" si="13"/>
        <v>0</v>
      </c>
      <c r="Z25" s="6" t="e">
        <f>VLOOKUP(I25,LOOKUPTBL!$A$14:$E$33,5)</f>
        <v>#N/A</v>
      </c>
      <c r="AA25" s="5">
        <f>IF(E25=E24,0,IF(I25&lt;24,F25*Z25,IF(I25&lt;77,((Q25+R25)/(VLOOKUP(I25,LOOKUPTBL!$G$13:$H$15,2))),0)))</f>
        <v>0</v>
      </c>
      <c r="AB25" s="5">
        <f>IF(E25=E24,0,IF(I25&lt;24,F25*Z25,IF(I25&lt;77,((AQ25+AP25)/(VLOOKUP(I25,LOOKUPTBL!$G$13:$H$15,2))),0)))</f>
        <v>0</v>
      </c>
      <c r="AC25" s="7">
        <f t="shared" si="14"/>
        <v>0</v>
      </c>
      <c r="AD25" s="7">
        <f t="shared" si="15"/>
        <v>0</v>
      </c>
      <c r="AE25" s="8">
        <f t="shared" si="16"/>
        <v>0</v>
      </c>
      <c r="AF25" s="9">
        <f t="shared" si="17"/>
        <v>0</v>
      </c>
      <c r="AG25" s="171">
        <f t="shared" si="18"/>
        <v>0</v>
      </c>
      <c r="AH25" s="171">
        <f t="shared" si="19"/>
        <v>0</v>
      </c>
      <c r="AI25" s="212">
        <f t="shared" si="20"/>
        <v>0</v>
      </c>
      <c r="AJ25" s="169">
        <f t="shared" si="21"/>
        <v>0</v>
      </c>
      <c r="AK25" s="169">
        <f t="shared" si="22"/>
        <v>0</v>
      </c>
      <c r="AL25" s="168">
        <f t="shared" si="23"/>
        <v>0</v>
      </c>
      <c r="AM25" s="169">
        <f t="shared" si="24"/>
        <v>0</v>
      </c>
      <c r="AN25" s="169">
        <f t="shared" si="25"/>
        <v>0</v>
      </c>
      <c r="AO25" s="27"/>
      <c r="AP25" s="27"/>
      <c r="AQ25" s="27"/>
      <c r="AR25" s="28"/>
      <c r="AS25" s="25"/>
      <c r="AU25" s="13"/>
      <c r="AZ25" s="13"/>
    </row>
    <row r="26" spans="1:52" ht="15.75" customHeight="1">
      <c r="A26" s="179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6"/>
      <c r="X26" s="5">
        <f t="shared" si="12"/>
        <v>0</v>
      </c>
      <c r="Y26" s="5">
        <f t="shared" si="13"/>
        <v>0</v>
      </c>
      <c r="Z26" s="6" t="e">
        <f>VLOOKUP(I26,LOOKUPTBL!$A$14:$E$33,5)</f>
        <v>#N/A</v>
      </c>
      <c r="AA26" s="5">
        <f>IF(E26=E25,0,IF(I26&lt;24,F26*Z26,IF(I26&lt;77,((Q26+R26)/(VLOOKUP(I26,LOOKUPTBL!$G$13:$H$15,2))),0)))</f>
        <v>0</v>
      </c>
      <c r="AB26" s="5">
        <f>IF(E26=E25,0,IF(I26&lt;24,F26*Z26,IF(I26&lt;77,((AQ26+AP26)/(VLOOKUP(I26,LOOKUPTBL!$G$13:$H$15,2))),0)))</f>
        <v>0</v>
      </c>
      <c r="AC26" s="7">
        <f t="shared" si="14"/>
        <v>0</v>
      </c>
      <c r="AD26" s="7">
        <f t="shared" si="15"/>
        <v>0</v>
      </c>
      <c r="AE26" s="8">
        <f t="shared" si="16"/>
        <v>0</v>
      </c>
      <c r="AF26" s="9">
        <f t="shared" si="17"/>
        <v>0</v>
      </c>
      <c r="AG26" s="171">
        <f t="shared" si="18"/>
        <v>0</v>
      </c>
      <c r="AH26" s="171">
        <f t="shared" si="19"/>
        <v>0</v>
      </c>
      <c r="AI26" s="212">
        <f t="shared" si="20"/>
        <v>0</v>
      </c>
      <c r="AJ26" s="169">
        <f t="shared" si="21"/>
        <v>0</v>
      </c>
      <c r="AK26" s="169">
        <f t="shared" si="22"/>
        <v>0</v>
      </c>
      <c r="AL26" s="168">
        <f t="shared" si="23"/>
        <v>0</v>
      </c>
      <c r="AM26" s="169">
        <f t="shared" si="24"/>
        <v>0</v>
      </c>
      <c r="AN26" s="169">
        <f t="shared" si="25"/>
        <v>0</v>
      </c>
      <c r="AO26" s="27"/>
      <c r="AP26" s="27"/>
      <c r="AQ26" s="27"/>
      <c r="AR26" s="28"/>
      <c r="AS26" s="25"/>
      <c r="AU26" s="13"/>
      <c r="AZ26" s="13"/>
    </row>
    <row r="27" spans="1:52" ht="15.75" customHeight="1">
      <c r="A27" s="179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6"/>
      <c r="X27" s="5">
        <f t="shared" si="12"/>
        <v>0</v>
      </c>
      <c r="Y27" s="5">
        <f t="shared" si="13"/>
        <v>0</v>
      </c>
      <c r="Z27" s="6" t="e">
        <f>VLOOKUP(I27,LOOKUPTBL!$A$14:$E$33,5)</f>
        <v>#N/A</v>
      </c>
      <c r="AA27" s="5">
        <f>IF(E27=E26,0,IF(I27&lt;24,F27*Z27,IF(I27&lt;77,((Q27+R27)/(VLOOKUP(I27,LOOKUPTBL!$G$13:$H$15,2))),0)))</f>
        <v>0</v>
      </c>
      <c r="AB27" s="5">
        <f>IF(E27=E26,0,IF(I27&lt;24,F27*Z27,IF(I27&lt;77,((AQ27+AP27)/(VLOOKUP(I27,LOOKUPTBL!$G$13:$H$15,2))),0)))</f>
        <v>0</v>
      </c>
      <c r="AC27" s="7">
        <f t="shared" si="14"/>
        <v>0</v>
      </c>
      <c r="AD27" s="7">
        <f t="shared" si="15"/>
        <v>0</v>
      </c>
      <c r="AE27" s="8">
        <f t="shared" si="16"/>
        <v>0</v>
      </c>
      <c r="AF27" s="9">
        <f t="shared" si="17"/>
        <v>0</v>
      </c>
      <c r="AG27" s="171">
        <f t="shared" si="18"/>
        <v>0</v>
      </c>
      <c r="AH27" s="171">
        <f t="shared" si="19"/>
        <v>0</v>
      </c>
      <c r="AI27" s="212">
        <f t="shared" si="20"/>
        <v>0</v>
      </c>
      <c r="AJ27" s="169">
        <f t="shared" si="21"/>
        <v>0</v>
      </c>
      <c r="AK27" s="169">
        <f t="shared" si="22"/>
        <v>0</v>
      </c>
      <c r="AL27" s="168">
        <f t="shared" si="23"/>
        <v>0</v>
      </c>
      <c r="AM27" s="169">
        <f t="shared" si="24"/>
        <v>0</v>
      </c>
      <c r="AN27" s="169">
        <f t="shared" si="25"/>
        <v>0</v>
      </c>
      <c r="AO27" s="27"/>
      <c r="AP27" s="27"/>
      <c r="AQ27" s="27"/>
      <c r="AR27" s="28"/>
      <c r="AS27" s="25"/>
      <c r="AU27" s="13"/>
      <c r="AZ27" s="13"/>
    </row>
    <row r="28" spans="1:52" ht="15.75" customHeight="1">
      <c r="A28" s="179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6"/>
      <c r="X28" s="5">
        <f t="shared" si="12"/>
        <v>0</v>
      </c>
      <c r="Y28" s="5">
        <f t="shared" si="13"/>
        <v>0</v>
      </c>
      <c r="Z28" s="6" t="e">
        <f>VLOOKUP(I28,LOOKUPTBL!$A$14:$E$33,5)</f>
        <v>#N/A</v>
      </c>
      <c r="AA28" s="5">
        <f>IF(E28=E27,0,IF(I28&lt;24,F28*Z28,IF(I28&lt;77,((Q28+R28)/(VLOOKUP(I28,LOOKUPTBL!$G$13:$H$15,2))),0)))</f>
        <v>0</v>
      </c>
      <c r="AB28" s="5">
        <f>IF(E28=E27,0,IF(I28&lt;24,F28*Z28,IF(I28&lt;77,((AQ28+AP28)/(VLOOKUP(I28,LOOKUPTBL!$G$13:$H$15,2))),0)))</f>
        <v>0</v>
      </c>
      <c r="AC28" s="7">
        <f t="shared" si="14"/>
        <v>0</v>
      </c>
      <c r="AD28" s="7">
        <f t="shared" si="15"/>
        <v>0</v>
      </c>
      <c r="AE28" s="8">
        <f t="shared" si="16"/>
        <v>0</v>
      </c>
      <c r="AF28" s="9">
        <f t="shared" si="17"/>
        <v>0</v>
      </c>
      <c r="AG28" s="171">
        <f t="shared" si="18"/>
        <v>0</v>
      </c>
      <c r="AH28" s="171">
        <f t="shared" si="19"/>
        <v>0</v>
      </c>
      <c r="AI28" s="212">
        <f t="shared" si="20"/>
        <v>0</v>
      </c>
      <c r="AJ28" s="169">
        <f t="shared" si="21"/>
        <v>0</v>
      </c>
      <c r="AK28" s="169">
        <f t="shared" si="22"/>
        <v>0</v>
      </c>
      <c r="AL28" s="168">
        <f t="shared" si="23"/>
        <v>0</v>
      </c>
      <c r="AM28" s="169">
        <f t="shared" si="24"/>
        <v>0</v>
      </c>
      <c r="AN28" s="169">
        <f t="shared" si="25"/>
        <v>0</v>
      </c>
      <c r="AO28" s="27"/>
      <c r="AP28" s="27"/>
      <c r="AQ28" s="27"/>
      <c r="AR28" s="28"/>
      <c r="AS28" s="25"/>
      <c r="AU28" s="13"/>
      <c r="AZ28" s="13"/>
    </row>
    <row r="29" spans="1:52" ht="15.75" customHeight="1">
      <c r="A29" s="179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6"/>
      <c r="X29" s="5">
        <f t="shared" si="12"/>
        <v>0</v>
      </c>
      <c r="Y29" s="5">
        <f t="shared" si="13"/>
        <v>0</v>
      </c>
      <c r="Z29" s="6" t="e">
        <f>VLOOKUP(I29,LOOKUPTBL!$A$14:$E$33,5)</f>
        <v>#N/A</v>
      </c>
      <c r="AA29" s="5">
        <f>IF(E29=E28,0,IF(I29&lt;24,F29*Z29,IF(I29&lt;77,((Q29+R29)/(VLOOKUP(I29,LOOKUPTBL!$G$13:$H$15,2))),0)))</f>
        <v>0</v>
      </c>
      <c r="AB29" s="5">
        <f>IF(E29=E28,0,IF(I29&lt;24,F29*Z29,IF(I29&lt;77,((AQ29+AP29)/(VLOOKUP(I29,LOOKUPTBL!$G$13:$H$15,2))),0)))</f>
        <v>0</v>
      </c>
      <c r="AC29" s="7">
        <f t="shared" si="14"/>
        <v>0</v>
      </c>
      <c r="AD29" s="7">
        <f t="shared" si="15"/>
        <v>0</v>
      </c>
      <c r="AE29" s="8">
        <f t="shared" si="16"/>
        <v>0</v>
      </c>
      <c r="AF29" s="9">
        <f t="shared" si="17"/>
        <v>0</v>
      </c>
      <c r="AG29" s="171">
        <f t="shared" si="18"/>
        <v>0</v>
      </c>
      <c r="AH29" s="171">
        <f t="shared" si="19"/>
        <v>0</v>
      </c>
      <c r="AI29" s="212">
        <f t="shared" si="20"/>
        <v>0</v>
      </c>
      <c r="AJ29" s="169">
        <f t="shared" si="21"/>
        <v>0</v>
      </c>
      <c r="AK29" s="169">
        <f t="shared" si="22"/>
        <v>0</v>
      </c>
      <c r="AL29" s="168">
        <f t="shared" si="23"/>
        <v>0</v>
      </c>
      <c r="AM29" s="169">
        <f t="shared" si="24"/>
        <v>0</v>
      </c>
      <c r="AN29" s="169">
        <f t="shared" si="25"/>
        <v>0</v>
      </c>
      <c r="AO29" s="27"/>
      <c r="AP29" s="27"/>
      <c r="AQ29" s="27"/>
      <c r="AR29" s="28"/>
      <c r="AS29" s="25"/>
      <c r="AU29" s="13"/>
      <c r="AZ29" s="13"/>
    </row>
    <row r="30" spans="1:52" ht="15.75" customHeight="1">
      <c r="A30" s="179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6"/>
      <c r="X30" s="5">
        <f t="shared" si="12"/>
        <v>0</v>
      </c>
      <c r="Y30" s="5">
        <f t="shared" si="13"/>
        <v>0</v>
      </c>
      <c r="Z30" s="6" t="e">
        <f>VLOOKUP(I30,LOOKUPTBL!$A$14:$E$33,5)</f>
        <v>#N/A</v>
      </c>
      <c r="AA30" s="5">
        <f>IF(E30=E29,0,IF(I30&lt;24,F30*Z30,IF(I30&lt;77,((Q30+R30)/(VLOOKUP(I30,LOOKUPTBL!$G$13:$H$15,2))),0)))</f>
        <v>0</v>
      </c>
      <c r="AB30" s="5">
        <f>IF(E30=E29,0,IF(I30&lt;24,F30*Z30,IF(I30&lt;77,((AQ30+AP30)/(VLOOKUP(I30,LOOKUPTBL!$G$13:$H$15,2))),0)))</f>
        <v>0</v>
      </c>
      <c r="AC30" s="7">
        <f t="shared" si="14"/>
        <v>0</v>
      </c>
      <c r="AD30" s="7">
        <f t="shared" si="15"/>
        <v>0</v>
      </c>
      <c r="AE30" s="8">
        <f t="shared" si="16"/>
        <v>0</v>
      </c>
      <c r="AF30" s="9">
        <f t="shared" si="17"/>
        <v>0</v>
      </c>
      <c r="AG30" s="171">
        <f t="shared" si="18"/>
        <v>0</v>
      </c>
      <c r="AH30" s="171">
        <f t="shared" si="19"/>
        <v>0</v>
      </c>
      <c r="AI30" s="212">
        <f t="shared" si="20"/>
        <v>0</v>
      </c>
      <c r="AJ30" s="169">
        <f t="shared" si="21"/>
        <v>0</v>
      </c>
      <c r="AK30" s="169">
        <f t="shared" si="22"/>
        <v>0</v>
      </c>
      <c r="AL30" s="168">
        <f t="shared" si="23"/>
        <v>0</v>
      </c>
      <c r="AM30" s="169">
        <f t="shared" si="24"/>
        <v>0</v>
      </c>
      <c r="AN30" s="169">
        <f t="shared" si="25"/>
        <v>0</v>
      </c>
      <c r="AO30" s="27"/>
      <c r="AP30" s="27"/>
      <c r="AQ30" s="27"/>
      <c r="AR30" s="28"/>
      <c r="AS30" s="25"/>
      <c r="AU30" s="13"/>
      <c r="AZ30" s="13"/>
    </row>
    <row r="31" spans="1:52" ht="15.75" customHeight="1">
      <c r="A31" s="179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6"/>
      <c r="X31" s="5">
        <f t="shared" si="12"/>
        <v>0</v>
      </c>
      <c r="Y31" s="5">
        <f t="shared" si="13"/>
        <v>0</v>
      </c>
      <c r="Z31" s="6" t="e">
        <f>VLOOKUP(I31,LOOKUPTBL!$A$14:$E$33,5)</f>
        <v>#N/A</v>
      </c>
      <c r="AA31" s="5">
        <f>IF(E31=E30,0,IF(I31&lt;24,F31*Z31,IF(I31&lt;77,((Q31+R31)/(VLOOKUP(I31,LOOKUPTBL!$G$13:$H$15,2))),0)))</f>
        <v>0</v>
      </c>
      <c r="AB31" s="5">
        <f>IF(E31=E30,0,IF(I31&lt;24,F31*Z31,IF(I31&lt;77,((AQ31+AP31)/(VLOOKUP(I31,LOOKUPTBL!$G$13:$H$15,2))),0)))</f>
        <v>0</v>
      </c>
      <c r="AC31" s="7">
        <f t="shared" si="14"/>
        <v>0</v>
      </c>
      <c r="AD31" s="7">
        <f t="shared" si="15"/>
        <v>0</v>
      </c>
      <c r="AE31" s="8">
        <f t="shared" si="16"/>
        <v>0</v>
      </c>
      <c r="AF31" s="9">
        <f t="shared" si="17"/>
        <v>0</v>
      </c>
      <c r="AG31" s="171">
        <f t="shared" si="18"/>
        <v>0</v>
      </c>
      <c r="AH31" s="171">
        <f t="shared" si="19"/>
        <v>0</v>
      </c>
      <c r="AI31" s="212">
        <f t="shared" si="20"/>
        <v>0</v>
      </c>
      <c r="AJ31" s="169">
        <f t="shared" si="21"/>
        <v>0</v>
      </c>
      <c r="AK31" s="169">
        <f t="shared" si="22"/>
        <v>0</v>
      </c>
      <c r="AL31" s="168">
        <f t="shared" si="23"/>
        <v>0</v>
      </c>
      <c r="AM31" s="169">
        <f t="shared" si="24"/>
        <v>0</v>
      </c>
      <c r="AN31" s="169">
        <f t="shared" si="25"/>
        <v>0</v>
      </c>
      <c r="AO31" s="27"/>
      <c r="AP31" s="27"/>
      <c r="AQ31" s="27"/>
      <c r="AR31" s="28"/>
      <c r="AS31" s="25"/>
      <c r="AU31" s="13"/>
      <c r="AZ31" s="13"/>
    </row>
    <row r="32" spans="1:52" ht="15.75" customHeight="1">
      <c r="A32" s="179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6"/>
      <c r="X32" s="5">
        <f t="shared" si="12"/>
        <v>0</v>
      </c>
      <c r="Y32" s="5">
        <f t="shared" si="13"/>
        <v>0</v>
      </c>
      <c r="Z32" s="6" t="e">
        <f>VLOOKUP(I32,LOOKUPTBL!$A$14:$E$33,5)</f>
        <v>#N/A</v>
      </c>
      <c r="AA32" s="5">
        <f>IF(E32=E31,0,IF(I32&lt;24,F32*Z32,IF(I32&lt;77,((Q32+R32)/(VLOOKUP(I32,LOOKUPTBL!$G$13:$H$15,2))),0)))</f>
        <v>0</v>
      </c>
      <c r="AB32" s="5">
        <f>IF(E32=E31,0,IF(I32&lt;24,F32*Z32,IF(I32&lt;77,((AQ32+AP32)/(VLOOKUP(I32,LOOKUPTBL!$G$13:$H$15,2))),0)))</f>
        <v>0</v>
      </c>
      <c r="AC32" s="7">
        <f t="shared" si="14"/>
        <v>0</v>
      </c>
      <c r="AD32" s="7">
        <f t="shared" si="15"/>
        <v>0</v>
      </c>
      <c r="AE32" s="8">
        <f t="shared" si="16"/>
        <v>0</v>
      </c>
      <c r="AF32" s="9">
        <f t="shared" si="17"/>
        <v>0</v>
      </c>
      <c r="AG32" s="171">
        <f t="shared" si="18"/>
        <v>0</v>
      </c>
      <c r="AH32" s="171">
        <f t="shared" si="19"/>
        <v>0</v>
      </c>
      <c r="AI32" s="212">
        <f t="shared" si="20"/>
        <v>0</v>
      </c>
      <c r="AJ32" s="169">
        <f t="shared" si="21"/>
        <v>0</v>
      </c>
      <c r="AK32" s="169">
        <f t="shared" si="22"/>
        <v>0</v>
      </c>
      <c r="AL32" s="168">
        <f t="shared" si="23"/>
        <v>0</v>
      </c>
      <c r="AM32" s="169">
        <f t="shared" si="24"/>
        <v>0</v>
      </c>
      <c r="AN32" s="169">
        <f t="shared" si="25"/>
        <v>0</v>
      </c>
      <c r="AO32" s="27"/>
      <c r="AP32" s="27"/>
      <c r="AQ32" s="27"/>
      <c r="AR32" s="28"/>
      <c r="AS32" s="25"/>
      <c r="AU32" s="13"/>
      <c r="AZ32" s="13"/>
    </row>
    <row r="33" spans="1:52" ht="15.75" customHeight="1">
      <c r="A33" s="179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6"/>
      <c r="X33" s="5">
        <f t="shared" si="12"/>
        <v>0</v>
      </c>
      <c r="Y33" s="5">
        <f t="shared" si="13"/>
        <v>0</v>
      </c>
      <c r="Z33" s="6" t="e">
        <f>VLOOKUP(I33,LOOKUPTBL!$A$14:$E$33,5)</f>
        <v>#N/A</v>
      </c>
      <c r="AA33" s="5">
        <f>IF(E33=E32,0,IF(I33&lt;24,F33*Z33,IF(I33&lt;77,((Q33+R33)/(VLOOKUP(I33,LOOKUPTBL!$G$13:$H$15,2))),0)))</f>
        <v>0</v>
      </c>
      <c r="AB33" s="5">
        <f>IF(E33=E32,0,IF(I33&lt;24,F33*Z33,IF(I33&lt;77,((AQ33+AP33)/(VLOOKUP(I33,LOOKUPTBL!$G$13:$H$15,2))),0)))</f>
        <v>0</v>
      </c>
      <c r="AC33" s="7">
        <f t="shared" si="14"/>
        <v>0</v>
      </c>
      <c r="AD33" s="7">
        <f t="shared" si="15"/>
        <v>0</v>
      </c>
      <c r="AE33" s="8">
        <f t="shared" si="16"/>
        <v>0</v>
      </c>
      <c r="AF33" s="9">
        <f t="shared" si="17"/>
        <v>0</v>
      </c>
      <c r="AG33" s="171">
        <f t="shared" si="18"/>
        <v>0</v>
      </c>
      <c r="AH33" s="171">
        <f t="shared" si="19"/>
        <v>0</v>
      </c>
      <c r="AI33" s="212">
        <f t="shared" si="20"/>
        <v>0</v>
      </c>
      <c r="AJ33" s="169">
        <f t="shared" si="21"/>
        <v>0</v>
      </c>
      <c r="AK33" s="169">
        <f t="shared" si="22"/>
        <v>0</v>
      </c>
      <c r="AL33" s="168">
        <f t="shared" si="23"/>
        <v>0</v>
      </c>
      <c r="AM33" s="169">
        <f t="shared" si="24"/>
        <v>0</v>
      </c>
      <c r="AN33" s="169">
        <f t="shared" si="25"/>
        <v>0</v>
      </c>
      <c r="AO33" s="27"/>
      <c r="AP33" s="27"/>
      <c r="AQ33" s="27"/>
      <c r="AR33" s="28"/>
      <c r="AS33" s="25"/>
      <c r="AU33" s="13"/>
      <c r="AZ33" s="13"/>
    </row>
    <row r="34" spans="1:52" ht="15.75" customHeight="1">
      <c r="A34" s="179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0"/>
      <c r="U34" s="181"/>
      <c r="V34" s="181"/>
      <c r="W34" s="186"/>
      <c r="X34" s="5">
        <f t="shared" si="12"/>
        <v>0</v>
      </c>
      <c r="Y34" s="5">
        <f t="shared" si="13"/>
        <v>0</v>
      </c>
      <c r="Z34" s="6" t="e">
        <f>VLOOKUP(I34,LOOKUPTBL!$A$14:$E$33,5)</f>
        <v>#N/A</v>
      </c>
      <c r="AA34" s="5">
        <f>IF(E34=E33,0,IF(I34&lt;24,F34*Z34,IF(I34&lt;77,((Q34+R34)/(VLOOKUP(I34,LOOKUPTBL!$G$13:$H$15,2))),0)))</f>
        <v>0</v>
      </c>
      <c r="AB34" s="5">
        <f>IF(E34=E33,0,IF(I34&lt;24,F34*Z34,IF(I34&lt;77,((AQ34+AP34)/(VLOOKUP(I34,LOOKUPTBL!$G$13:$H$15,2))),0)))</f>
        <v>0</v>
      </c>
      <c r="AC34" s="7">
        <f t="shared" si="14"/>
        <v>0</v>
      </c>
      <c r="AD34" s="7">
        <f t="shared" si="15"/>
        <v>0</v>
      </c>
      <c r="AE34" s="8">
        <f t="shared" si="16"/>
        <v>0</v>
      </c>
      <c r="AF34" s="9">
        <f t="shared" si="17"/>
        <v>0</v>
      </c>
      <c r="AG34" s="171">
        <f t="shared" si="18"/>
        <v>0</v>
      </c>
      <c r="AH34" s="171">
        <f t="shared" si="19"/>
        <v>0</v>
      </c>
      <c r="AI34" s="212">
        <f t="shared" si="20"/>
        <v>0</v>
      </c>
      <c r="AJ34" s="169">
        <f t="shared" si="21"/>
        <v>0</v>
      </c>
      <c r="AK34" s="169">
        <f t="shared" si="22"/>
        <v>0</v>
      </c>
      <c r="AL34" s="168">
        <f t="shared" si="23"/>
        <v>0</v>
      </c>
      <c r="AM34" s="169">
        <f t="shared" si="24"/>
        <v>0</v>
      </c>
      <c r="AN34" s="169">
        <f t="shared" si="25"/>
        <v>0</v>
      </c>
      <c r="AO34" s="27"/>
      <c r="AP34" s="27"/>
      <c r="AQ34" s="27"/>
      <c r="AR34" s="28"/>
      <c r="AS34" s="25"/>
      <c r="AU34" s="13"/>
      <c r="AZ34" s="13"/>
    </row>
    <row r="35" spans="1:52" ht="15.75" customHeight="1">
      <c r="A35" s="179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6"/>
      <c r="X35" s="5">
        <f t="shared" si="12"/>
        <v>0</v>
      </c>
      <c r="Y35" s="5">
        <f t="shared" si="13"/>
        <v>0</v>
      </c>
      <c r="Z35" s="6" t="e">
        <f>VLOOKUP(I35,LOOKUPTBL!$A$14:$E$33,5)</f>
        <v>#N/A</v>
      </c>
      <c r="AA35" s="5">
        <f>IF(E35=E34,0,IF(I35&lt;24,F35*Z35,IF(I35&lt;77,((Q35+R35)/(VLOOKUP(I35,LOOKUPTBL!$G$13:$H$15,2))),0)))</f>
        <v>0</v>
      </c>
      <c r="AB35" s="5">
        <f>IF(E35=E34,0,IF(I35&lt;24,F35*Z35,IF(I35&lt;77,((AQ35+AP35)/(VLOOKUP(I35,LOOKUPTBL!$G$13:$H$15,2))),0)))</f>
        <v>0</v>
      </c>
      <c r="AC35" s="7">
        <f t="shared" si="14"/>
        <v>0</v>
      </c>
      <c r="AD35" s="7">
        <f t="shared" si="15"/>
        <v>0</v>
      </c>
      <c r="AE35" s="8">
        <f t="shared" si="16"/>
        <v>0</v>
      </c>
      <c r="AF35" s="9">
        <f t="shared" si="17"/>
        <v>0</v>
      </c>
      <c r="AG35" s="171">
        <f t="shared" si="18"/>
        <v>0</v>
      </c>
      <c r="AH35" s="171">
        <f t="shared" si="19"/>
        <v>0</v>
      </c>
      <c r="AI35" s="212">
        <f t="shared" si="20"/>
        <v>0</v>
      </c>
      <c r="AJ35" s="169">
        <f t="shared" si="21"/>
        <v>0</v>
      </c>
      <c r="AK35" s="169">
        <f t="shared" si="22"/>
        <v>0</v>
      </c>
      <c r="AL35" s="168">
        <f t="shared" si="23"/>
        <v>0</v>
      </c>
      <c r="AM35" s="169">
        <f t="shared" si="24"/>
        <v>0</v>
      </c>
      <c r="AN35" s="169">
        <f t="shared" si="25"/>
        <v>0</v>
      </c>
      <c r="AO35" s="27"/>
      <c r="AP35" s="27"/>
      <c r="AQ35" s="27"/>
      <c r="AR35" s="28"/>
      <c r="AS35" s="25"/>
      <c r="AU35" s="13"/>
      <c r="AZ35" s="13"/>
    </row>
    <row r="36" spans="1:52" ht="15.75" customHeight="1">
      <c r="A36" s="179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6"/>
      <c r="X36" s="5">
        <f t="shared" si="12"/>
        <v>0</v>
      </c>
      <c r="Y36" s="5">
        <f t="shared" si="13"/>
        <v>0</v>
      </c>
      <c r="Z36" s="6" t="e">
        <f>VLOOKUP(I36,LOOKUPTBL!$A$14:$E$33,5)</f>
        <v>#N/A</v>
      </c>
      <c r="AA36" s="5">
        <f>IF(E36=E35,0,IF(I36&lt;24,F36*Z36,IF(I36&lt;77,((Q36+R36)/(VLOOKUP(I36,LOOKUPTBL!$G$13:$H$15,2))),0)))</f>
        <v>0</v>
      </c>
      <c r="AB36" s="5">
        <f>IF(E36=E35,0,IF(I36&lt;24,F36*Z36,IF(I36&lt;77,((AQ36+AP36)/(VLOOKUP(I36,LOOKUPTBL!$G$13:$H$15,2))),0)))</f>
        <v>0</v>
      </c>
      <c r="AC36" s="7">
        <f t="shared" si="14"/>
        <v>0</v>
      </c>
      <c r="AD36" s="7">
        <f t="shared" si="15"/>
        <v>0</v>
      </c>
      <c r="AE36" s="8">
        <f t="shared" si="16"/>
        <v>0</v>
      </c>
      <c r="AF36" s="9">
        <f t="shared" si="17"/>
        <v>0</v>
      </c>
      <c r="AG36" s="171">
        <f t="shared" si="18"/>
        <v>0</v>
      </c>
      <c r="AH36" s="171">
        <f t="shared" si="19"/>
        <v>0</v>
      </c>
      <c r="AI36" s="212">
        <f t="shared" si="20"/>
        <v>0</v>
      </c>
      <c r="AJ36" s="169">
        <f t="shared" si="21"/>
        <v>0</v>
      </c>
      <c r="AK36" s="169">
        <f t="shared" si="22"/>
        <v>0</v>
      </c>
      <c r="AL36" s="168">
        <f t="shared" si="23"/>
        <v>0</v>
      </c>
      <c r="AM36" s="169">
        <f t="shared" si="24"/>
        <v>0</v>
      </c>
      <c r="AN36" s="169">
        <f t="shared" si="25"/>
        <v>0</v>
      </c>
      <c r="AO36" s="27"/>
      <c r="AP36" s="27"/>
      <c r="AQ36" s="27"/>
      <c r="AR36" s="28"/>
      <c r="AS36" s="25"/>
      <c r="AU36" s="13"/>
      <c r="AZ36" s="13"/>
    </row>
    <row r="37" spans="1:52" ht="15.75" customHeight="1">
      <c r="A37" s="179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5"/>
      <c r="T37" s="182"/>
      <c r="U37" s="183"/>
      <c r="V37" s="183"/>
      <c r="W37" s="178"/>
      <c r="X37" s="5">
        <f t="shared" si="12"/>
        <v>0</v>
      </c>
      <c r="Y37" s="5">
        <f t="shared" si="13"/>
        <v>0</v>
      </c>
      <c r="Z37" s="6" t="e">
        <f>VLOOKUP(I37,LOOKUPTBL!$A$14:$E$33,5)</f>
        <v>#N/A</v>
      </c>
      <c r="AA37" s="5">
        <f>IF(E37=E36,0,IF(I37&lt;24,F37*Z37,IF(I37&lt;77,((Q37+R37)/(VLOOKUP(I37,LOOKUPTBL!$G$13:$H$15,2))),0)))</f>
        <v>0</v>
      </c>
      <c r="AB37" s="5">
        <f>IF(E37=E36,0,IF(I37&lt;24,F37*Z37,IF(I37&lt;77,((AQ37+AP37)/(VLOOKUP(I37,LOOKUPTBL!$G$13:$H$15,2))),0)))</f>
        <v>0</v>
      </c>
      <c r="AC37" s="7">
        <f t="shared" si="14"/>
        <v>0</v>
      </c>
      <c r="AD37" s="7">
        <f t="shared" si="15"/>
        <v>0</v>
      </c>
      <c r="AE37" s="8">
        <f t="shared" si="16"/>
        <v>0</v>
      </c>
      <c r="AF37" s="9">
        <f t="shared" si="17"/>
        <v>0</v>
      </c>
      <c r="AG37" s="171">
        <f t="shared" si="18"/>
        <v>0</v>
      </c>
      <c r="AH37" s="171">
        <f t="shared" si="19"/>
        <v>0</v>
      </c>
      <c r="AI37" s="212">
        <f t="shared" si="20"/>
        <v>0</v>
      </c>
      <c r="AJ37" s="169">
        <f t="shared" si="21"/>
        <v>0</v>
      </c>
      <c r="AK37" s="169">
        <f t="shared" si="22"/>
        <v>0</v>
      </c>
      <c r="AL37" s="168">
        <f t="shared" si="23"/>
        <v>0</v>
      </c>
      <c r="AM37" s="169">
        <f t="shared" si="24"/>
        <v>0</v>
      </c>
      <c r="AN37" s="169">
        <f t="shared" si="25"/>
        <v>0</v>
      </c>
      <c r="AO37" s="27"/>
      <c r="AP37" s="27"/>
      <c r="AQ37" s="27"/>
      <c r="AR37" s="28"/>
      <c r="AS37" s="25"/>
      <c r="AU37" s="13"/>
      <c r="AZ37" s="13"/>
    </row>
    <row r="38" spans="1:52" ht="15.75" customHeight="1">
      <c r="A38" s="179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5"/>
      <c r="T38" s="182"/>
      <c r="U38" s="183"/>
      <c r="V38" s="183"/>
      <c r="W38" s="178"/>
      <c r="X38" s="5">
        <f t="shared" si="12"/>
        <v>0</v>
      </c>
      <c r="Y38" s="5">
        <f t="shared" si="13"/>
        <v>0</v>
      </c>
      <c r="Z38" s="6" t="e">
        <f>VLOOKUP(I38,LOOKUPTBL!$A$14:$E$33,5)</f>
        <v>#N/A</v>
      </c>
      <c r="AA38" s="5">
        <f>IF(E38=E37,0,IF(I38&lt;24,F38*Z38,IF(I38&lt;77,((Q38+R38)/(VLOOKUP(I38,LOOKUPTBL!$G$13:$H$15,2))),0)))</f>
        <v>0</v>
      </c>
      <c r="AB38" s="5">
        <f>IF(E38=E37,0,IF(I38&lt;24,F38*Z38,IF(I38&lt;77,((AQ38+AP38)/(VLOOKUP(I38,LOOKUPTBL!$G$13:$H$15,2))),0)))</f>
        <v>0</v>
      </c>
      <c r="AC38" s="7">
        <f t="shared" si="14"/>
        <v>0</v>
      </c>
      <c r="AD38" s="7">
        <f t="shared" si="15"/>
        <v>0</v>
      </c>
      <c r="AE38" s="8">
        <f t="shared" si="16"/>
        <v>0</v>
      </c>
      <c r="AF38" s="9">
        <f t="shared" si="17"/>
        <v>0</v>
      </c>
      <c r="AG38" s="171">
        <f t="shared" si="18"/>
        <v>0</v>
      </c>
      <c r="AH38" s="171">
        <f t="shared" si="19"/>
        <v>0</v>
      </c>
      <c r="AI38" s="212">
        <f t="shared" si="20"/>
        <v>0</v>
      </c>
      <c r="AJ38" s="169">
        <f t="shared" si="21"/>
        <v>0</v>
      </c>
      <c r="AK38" s="169">
        <f t="shared" si="22"/>
        <v>0</v>
      </c>
      <c r="AL38" s="168">
        <f t="shared" si="23"/>
        <v>0</v>
      </c>
      <c r="AM38" s="169">
        <f t="shared" si="24"/>
        <v>0</v>
      </c>
      <c r="AN38" s="169">
        <f t="shared" si="25"/>
        <v>0</v>
      </c>
      <c r="AO38" s="27"/>
      <c r="AP38" s="27"/>
      <c r="AQ38" s="27"/>
      <c r="AR38" s="28"/>
      <c r="AS38" s="25"/>
      <c r="AU38" s="13"/>
      <c r="AZ38" s="13"/>
    </row>
    <row r="39" spans="1:52" ht="15.75" customHeight="1">
      <c r="A39" s="179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5"/>
      <c r="T39" s="182"/>
      <c r="U39" s="183"/>
      <c r="V39" s="183"/>
      <c r="W39" s="178"/>
      <c r="X39" s="5">
        <f t="shared" si="12"/>
        <v>0</v>
      </c>
      <c r="Y39" s="5">
        <f t="shared" si="13"/>
        <v>0</v>
      </c>
      <c r="Z39" s="6" t="e">
        <f>VLOOKUP(I39,LOOKUPTBL!$A$14:$E$33,5)</f>
        <v>#N/A</v>
      </c>
      <c r="AA39" s="5">
        <f>IF(E39=E38,0,IF(I39&lt;24,F39*Z39,IF(I39&lt;77,((Q39+R39)/(VLOOKUP(I39,LOOKUPTBL!$G$13:$H$15,2))),0)))</f>
        <v>0</v>
      </c>
      <c r="AB39" s="5">
        <f>IF(E39=E38,0,IF(I39&lt;24,F39*Z39,IF(I39&lt;77,((AQ39+AP39)/(VLOOKUP(I39,LOOKUPTBL!$G$13:$H$15,2))),0)))</f>
        <v>0</v>
      </c>
      <c r="AC39" s="7">
        <f t="shared" si="14"/>
        <v>0</v>
      </c>
      <c r="AD39" s="7">
        <f t="shared" si="15"/>
        <v>0</v>
      </c>
      <c r="AE39" s="8">
        <f t="shared" si="16"/>
        <v>0</v>
      </c>
      <c r="AF39" s="9">
        <f t="shared" si="17"/>
        <v>0</v>
      </c>
      <c r="AG39" s="171">
        <f t="shared" si="18"/>
        <v>0</v>
      </c>
      <c r="AH39" s="171">
        <f t="shared" si="19"/>
        <v>0</v>
      </c>
      <c r="AI39" s="212">
        <f t="shared" si="20"/>
        <v>0</v>
      </c>
      <c r="AJ39" s="169">
        <f t="shared" si="21"/>
        <v>0</v>
      </c>
      <c r="AK39" s="169">
        <f t="shared" si="22"/>
        <v>0</v>
      </c>
      <c r="AL39" s="168">
        <f t="shared" si="23"/>
        <v>0</v>
      </c>
      <c r="AM39" s="169">
        <f t="shared" si="24"/>
        <v>0</v>
      </c>
      <c r="AN39" s="169">
        <f t="shared" si="25"/>
        <v>0</v>
      </c>
      <c r="AO39" s="27"/>
      <c r="AP39" s="27"/>
      <c r="AQ39" s="27"/>
      <c r="AR39" s="28"/>
      <c r="AS39" s="25"/>
      <c r="AU39" s="13"/>
      <c r="AZ39" s="13"/>
    </row>
    <row r="40" spans="1:52" ht="15.75" customHeight="1">
      <c r="A40" s="179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5"/>
      <c r="T40" s="182"/>
      <c r="U40" s="183"/>
      <c r="V40" s="183"/>
      <c r="W40" s="178"/>
      <c r="X40" s="5">
        <f t="shared" si="12"/>
        <v>0</v>
      </c>
      <c r="Y40" s="5">
        <f t="shared" si="13"/>
        <v>0</v>
      </c>
      <c r="Z40" s="6" t="e">
        <f>VLOOKUP(I40,LOOKUPTBL!$A$14:$E$33,5)</f>
        <v>#N/A</v>
      </c>
      <c r="AA40" s="5">
        <f>IF(E40=E39,0,IF(I40&lt;24,F40*Z40,IF(I40&lt;77,((Q40+R40)/(VLOOKUP(I40,LOOKUPTBL!$G$13:$H$15,2))),0)))</f>
        <v>0</v>
      </c>
      <c r="AB40" s="5">
        <f>IF(E40=E39,0,IF(I40&lt;24,F40*Z40,IF(I40&lt;77,((AQ40+AP40)/(VLOOKUP(I40,LOOKUPTBL!$G$13:$H$15,2))),0)))</f>
        <v>0</v>
      </c>
      <c r="AC40" s="7">
        <f t="shared" si="14"/>
        <v>0</v>
      </c>
      <c r="AD40" s="7">
        <f t="shared" si="15"/>
        <v>0</v>
      </c>
      <c r="AE40" s="8">
        <f t="shared" si="16"/>
        <v>0</v>
      </c>
      <c r="AF40" s="9">
        <f t="shared" si="17"/>
        <v>0</v>
      </c>
      <c r="AG40" s="171">
        <f t="shared" si="18"/>
        <v>0</v>
      </c>
      <c r="AH40" s="171">
        <f t="shared" si="19"/>
        <v>0</v>
      </c>
      <c r="AI40" s="212">
        <f t="shared" si="20"/>
        <v>0</v>
      </c>
      <c r="AJ40" s="169">
        <f t="shared" si="21"/>
        <v>0</v>
      </c>
      <c r="AK40" s="169">
        <f t="shared" si="22"/>
        <v>0</v>
      </c>
      <c r="AL40" s="168">
        <f t="shared" si="23"/>
        <v>0</v>
      </c>
      <c r="AM40" s="169">
        <f t="shared" si="24"/>
        <v>0</v>
      </c>
      <c r="AN40" s="169">
        <f t="shared" si="25"/>
        <v>0</v>
      </c>
      <c r="AO40" s="27"/>
      <c r="AP40" s="27"/>
      <c r="AQ40" s="27"/>
      <c r="AR40" s="28"/>
      <c r="AS40" s="25"/>
      <c r="AU40" s="13"/>
      <c r="AZ40" s="13"/>
    </row>
    <row r="41" spans="1:52" ht="15.75" customHeight="1">
      <c r="A41" s="179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5"/>
      <c r="T41" s="182"/>
      <c r="U41" s="183"/>
      <c r="V41" s="183"/>
      <c r="W41" s="178"/>
      <c r="X41" s="5">
        <f t="shared" si="12"/>
        <v>0</v>
      </c>
      <c r="Y41" s="5">
        <f t="shared" si="13"/>
        <v>0</v>
      </c>
      <c r="Z41" s="6" t="e">
        <f>VLOOKUP(I41,LOOKUPTBL!$A$14:$E$33,5)</f>
        <v>#N/A</v>
      </c>
      <c r="AA41" s="5">
        <f>IF(E41=E40,0,IF(I41&lt;24,F41*Z41,IF(I41&lt;77,((Q41+R41)/(VLOOKUP(I41,LOOKUPTBL!$G$13:$H$15,2))),0)))</f>
        <v>0</v>
      </c>
      <c r="AB41" s="5">
        <f>IF(E41=E40,0,IF(I41&lt;24,F41*Z41,IF(I41&lt;77,((AQ41+AP41)/(VLOOKUP(I41,LOOKUPTBL!$G$13:$H$15,2))),0)))</f>
        <v>0</v>
      </c>
      <c r="AC41" s="7">
        <f t="shared" si="14"/>
        <v>0</v>
      </c>
      <c r="AD41" s="7">
        <f t="shared" si="15"/>
        <v>0</v>
      </c>
      <c r="AE41" s="8">
        <f t="shared" si="16"/>
        <v>0</v>
      </c>
      <c r="AF41" s="9">
        <f t="shared" si="17"/>
        <v>0</v>
      </c>
      <c r="AG41" s="171">
        <f t="shared" si="18"/>
        <v>0</v>
      </c>
      <c r="AH41" s="171">
        <f t="shared" si="19"/>
        <v>0</v>
      </c>
      <c r="AI41" s="212">
        <f t="shared" si="20"/>
        <v>0</v>
      </c>
      <c r="AJ41" s="169">
        <f t="shared" si="21"/>
        <v>0</v>
      </c>
      <c r="AK41" s="169">
        <f t="shared" si="22"/>
        <v>0</v>
      </c>
      <c r="AL41" s="168">
        <f t="shared" si="23"/>
        <v>0</v>
      </c>
      <c r="AM41" s="169">
        <f t="shared" si="24"/>
        <v>0</v>
      </c>
      <c r="AN41" s="169">
        <f t="shared" si="25"/>
        <v>0</v>
      </c>
      <c r="AO41" s="27"/>
      <c r="AP41" s="27"/>
      <c r="AQ41" s="27"/>
      <c r="AR41" s="28"/>
      <c r="AS41" s="25"/>
      <c r="AU41" s="13"/>
      <c r="AZ41" s="13"/>
    </row>
    <row r="42" spans="1:52" ht="15.75" customHeight="1">
      <c r="A42" s="179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5"/>
      <c r="T42" s="182"/>
      <c r="U42" s="183"/>
      <c r="V42" s="183"/>
      <c r="W42" s="178"/>
      <c r="X42" s="5">
        <f t="shared" si="12"/>
        <v>0</v>
      </c>
      <c r="Y42" s="5">
        <f t="shared" si="13"/>
        <v>0</v>
      </c>
      <c r="Z42" s="6" t="e">
        <f>VLOOKUP(I42,LOOKUPTBL!$A$14:$E$33,5)</f>
        <v>#N/A</v>
      </c>
      <c r="AA42" s="5">
        <f>IF(E42=E41,0,IF(I42&lt;24,F42*Z42,IF(I42&lt;77,((Q42+R42)/(VLOOKUP(I42,LOOKUPTBL!$G$13:$H$15,2))),0)))</f>
        <v>0</v>
      </c>
      <c r="AB42" s="5">
        <f>IF(E42=E41,0,IF(I42&lt;24,F42*Z42,IF(I42&lt;77,((AQ42+AP42)/(VLOOKUP(I42,LOOKUPTBL!$G$13:$H$15,2))),0)))</f>
        <v>0</v>
      </c>
      <c r="AC42" s="7">
        <f t="shared" si="14"/>
        <v>0</v>
      </c>
      <c r="AD42" s="7">
        <f t="shared" si="15"/>
        <v>0</v>
      </c>
      <c r="AE42" s="8">
        <f t="shared" si="16"/>
        <v>0</v>
      </c>
      <c r="AF42" s="9">
        <f t="shared" si="17"/>
        <v>0</v>
      </c>
      <c r="AG42" s="171">
        <f t="shared" si="18"/>
        <v>0</v>
      </c>
      <c r="AH42" s="171">
        <f t="shared" si="19"/>
        <v>0</v>
      </c>
      <c r="AI42" s="212">
        <f t="shared" si="20"/>
        <v>0</v>
      </c>
      <c r="AJ42" s="169">
        <f t="shared" si="21"/>
        <v>0</v>
      </c>
      <c r="AK42" s="169">
        <f t="shared" si="22"/>
        <v>0</v>
      </c>
      <c r="AL42" s="168">
        <f t="shared" si="23"/>
        <v>0</v>
      </c>
      <c r="AM42" s="169">
        <f t="shared" si="24"/>
        <v>0</v>
      </c>
      <c r="AN42" s="169">
        <f t="shared" si="25"/>
        <v>0</v>
      </c>
      <c r="AO42" s="27"/>
      <c r="AP42" s="27"/>
      <c r="AQ42" s="27"/>
      <c r="AR42" s="28"/>
      <c r="AS42" s="25"/>
      <c r="AU42" s="13"/>
      <c r="AZ42" s="13"/>
    </row>
    <row r="43" spans="1:52" ht="15.75" customHeight="1">
      <c r="A43" s="179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5"/>
      <c r="T43" s="182"/>
      <c r="U43" s="183"/>
      <c r="V43" s="183"/>
      <c r="W43" s="178"/>
      <c r="X43" s="5">
        <f t="shared" si="12"/>
        <v>0</v>
      </c>
      <c r="Y43" s="5">
        <f t="shared" si="13"/>
        <v>0</v>
      </c>
      <c r="Z43" s="6" t="e">
        <f>VLOOKUP(I43,LOOKUPTBL!$A$14:$E$33,5)</f>
        <v>#N/A</v>
      </c>
      <c r="AA43" s="5">
        <f>IF(E43=E42,0,IF(I43&lt;24,F43*Z43,IF(I43&lt;77,((Q43+R43)/(VLOOKUP(I43,LOOKUPTBL!$G$13:$H$15,2))),0)))</f>
        <v>0</v>
      </c>
      <c r="AB43" s="5">
        <f>IF(E43=E42,0,IF(I43&lt;24,F43*Z43,IF(I43&lt;77,((AQ43+AP43)/(VLOOKUP(I43,LOOKUPTBL!$G$13:$H$15,2))),0)))</f>
        <v>0</v>
      </c>
      <c r="AC43" s="7">
        <f t="shared" si="14"/>
        <v>0</v>
      </c>
      <c r="AD43" s="7">
        <f t="shared" si="15"/>
        <v>0</v>
      </c>
      <c r="AE43" s="8">
        <f t="shared" si="16"/>
        <v>0</v>
      </c>
      <c r="AF43" s="9">
        <f t="shared" si="17"/>
        <v>0</v>
      </c>
      <c r="AG43" s="171">
        <f t="shared" si="18"/>
        <v>0</v>
      </c>
      <c r="AH43" s="171">
        <f t="shared" si="19"/>
        <v>0</v>
      </c>
      <c r="AI43" s="212">
        <f t="shared" si="20"/>
        <v>0</v>
      </c>
      <c r="AJ43" s="169">
        <f t="shared" si="21"/>
        <v>0</v>
      </c>
      <c r="AK43" s="169">
        <f t="shared" si="22"/>
        <v>0</v>
      </c>
      <c r="AL43" s="168">
        <f t="shared" si="23"/>
        <v>0</v>
      </c>
      <c r="AM43" s="169">
        <f t="shared" si="24"/>
        <v>0</v>
      </c>
      <c r="AN43" s="169">
        <f t="shared" si="25"/>
        <v>0</v>
      </c>
      <c r="AO43" s="27"/>
      <c r="AP43" s="27"/>
      <c r="AQ43" s="27"/>
      <c r="AR43" s="28"/>
      <c r="AS43" s="25"/>
      <c r="AU43" s="13"/>
      <c r="AZ43" s="13"/>
    </row>
    <row r="44" spans="1:52" ht="15.75" customHeight="1">
      <c r="A44" s="179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5"/>
      <c r="T44" s="182"/>
      <c r="U44" s="183"/>
      <c r="V44" s="183"/>
      <c r="W44" s="178"/>
      <c r="X44" s="5">
        <f t="shared" si="12"/>
        <v>0</v>
      </c>
      <c r="Y44" s="5">
        <f t="shared" si="13"/>
        <v>0</v>
      </c>
      <c r="Z44" s="6" t="e">
        <f>VLOOKUP(I44,LOOKUPTBL!$A$14:$E$33,5)</f>
        <v>#N/A</v>
      </c>
      <c r="AA44" s="5">
        <f>IF(E44=E43,0,IF(I44&lt;24,F44*Z44,IF(I44&lt;77,((Q44+R44)/(VLOOKUP(I44,LOOKUPTBL!$G$13:$H$15,2))),0)))</f>
        <v>0</v>
      </c>
      <c r="AB44" s="5">
        <f>IF(E44=E43,0,IF(I44&lt;24,F44*Z44,IF(I44&lt;77,((AQ44+AP44)/(VLOOKUP(I44,LOOKUPTBL!$G$13:$H$15,2))),0)))</f>
        <v>0</v>
      </c>
      <c r="AC44" s="7">
        <f t="shared" si="14"/>
        <v>0</v>
      </c>
      <c r="AD44" s="7">
        <f t="shared" si="15"/>
        <v>0</v>
      </c>
      <c r="AE44" s="8">
        <f t="shared" si="16"/>
        <v>0</v>
      </c>
      <c r="AF44" s="9">
        <f t="shared" si="17"/>
        <v>0</v>
      </c>
      <c r="AG44" s="171">
        <f t="shared" si="18"/>
        <v>0</v>
      </c>
      <c r="AH44" s="171">
        <f t="shared" si="19"/>
        <v>0</v>
      </c>
      <c r="AI44" s="212">
        <f t="shared" si="20"/>
        <v>0</v>
      </c>
      <c r="AJ44" s="169">
        <f t="shared" si="21"/>
        <v>0</v>
      </c>
      <c r="AK44" s="169">
        <f t="shared" si="22"/>
        <v>0</v>
      </c>
      <c r="AL44" s="168">
        <f t="shared" si="23"/>
        <v>0</v>
      </c>
      <c r="AM44" s="169">
        <f t="shared" si="24"/>
        <v>0</v>
      </c>
      <c r="AN44" s="169">
        <f t="shared" si="25"/>
        <v>0</v>
      </c>
      <c r="AO44" s="27"/>
      <c r="AP44" s="27"/>
      <c r="AQ44" s="27"/>
      <c r="AR44" s="28"/>
      <c r="AS44" s="25"/>
      <c r="AU44" s="13"/>
      <c r="AZ44" s="13"/>
    </row>
    <row r="45" spans="1:52" ht="15.75" customHeight="1">
      <c r="A45" s="179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5"/>
      <c r="T45" s="182"/>
      <c r="U45" s="183"/>
      <c r="V45" s="183"/>
      <c r="W45" s="178"/>
      <c r="X45" s="5">
        <f t="shared" si="12"/>
        <v>0</v>
      </c>
      <c r="Y45" s="5">
        <f t="shared" si="13"/>
        <v>0</v>
      </c>
      <c r="Z45" s="6" t="e">
        <f>VLOOKUP(I45,LOOKUPTBL!$A$14:$E$33,5)</f>
        <v>#N/A</v>
      </c>
      <c r="AA45" s="5">
        <f>IF(E45=E44,0,IF(I45&lt;24,F45*Z45,IF(I45&lt;77,((Q45+R45)/(VLOOKUP(I45,LOOKUPTBL!$G$13:$H$15,2))),0)))</f>
        <v>0</v>
      </c>
      <c r="AB45" s="5">
        <f>IF(E45=E44,0,IF(I45&lt;24,F45*Z45,IF(I45&lt;77,((AQ45+AP45)/(VLOOKUP(I45,LOOKUPTBL!$G$13:$H$15,2))),0)))</f>
        <v>0</v>
      </c>
      <c r="AC45" s="7">
        <f t="shared" si="14"/>
        <v>0</v>
      </c>
      <c r="AD45" s="7">
        <f t="shared" si="15"/>
        <v>0</v>
      </c>
      <c r="AE45" s="8">
        <f t="shared" si="16"/>
        <v>0</v>
      </c>
      <c r="AF45" s="9">
        <f t="shared" si="17"/>
        <v>0</v>
      </c>
      <c r="AG45" s="171">
        <f t="shared" si="18"/>
        <v>0</v>
      </c>
      <c r="AH45" s="171">
        <f t="shared" si="19"/>
        <v>0</v>
      </c>
      <c r="AI45" s="212">
        <f t="shared" si="20"/>
        <v>0</v>
      </c>
      <c r="AJ45" s="169">
        <f t="shared" si="21"/>
        <v>0</v>
      </c>
      <c r="AK45" s="169">
        <f t="shared" si="22"/>
        <v>0</v>
      </c>
      <c r="AL45" s="168">
        <f t="shared" si="23"/>
        <v>0</v>
      </c>
      <c r="AM45" s="169">
        <f t="shared" si="24"/>
        <v>0</v>
      </c>
      <c r="AN45" s="169">
        <f t="shared" si="25"/>
        <v>0</v>
      </c>
      <c r="AO45" s="27"/>
      <c r="AP45" s="27"/>
      <c r="AQ45" s="27"/>
      <c r="AR45" s="28"/>
      <c r="AS45" s="25"/>
      <c r="AU45" s="13"/>
      <c r="AZ45" s="13"/>
    </row>
    <row r="46" spans="1:52" ht="15.75" customHeight="1">
      <c r="A46" s="179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5"/>
      <c r="T46" s="182"/>
      <c r="U46" s="183"/>
      <c r="V46" s="183"/>
      <c r="W46" s="178"/>
      <c r="X46" s="5">
        <f t="shared" si="12"/>
        <v>0</v>
      </c>
      <c r="Y46" s="5">
        <f t="shared" si="13"/>
        <v>0</v>
      </c>
      <c r="Z46" s="6" t="e">
        <f>VLOOKUP(I46,LOOKUPTBL!$A$14:$E$33,5)</f>
        <v>#N/A</v>
      </c>
      <c r="AA46" s="5">
        <f>IF(E46=E45,0,IF(I46&lt;24,F46*Z46,IF(I46&lt;77,((Q46+R46)/(VLOOKUP(I46,LOOKUPTBL!$G$13:$H$15,2))),0)))</f>
        <v>0</v>
      </c>
      <c r="AB46" s="5">
        <f>IF(E46=E45,0,IF(I46&lt;24,F46*Z46,IF(I46&lt;77,((AQ46+AP46)/(VLOOKUP(I46,LOOKUPTBL!$G$13:$H$15,2))),0)))</f>
        <v>0</v>
      </c>
      <c r="AC46" s="7">
        <f t="shared" si="14"/>
        <v>0</v>
      </c>
      <c r="AD46" s="7">
        <f t="shared" si="15"/>
        <v>0</v>
      </c>
      <c r="AE46" s="8">
        <f t="shared" si="16"/>
        <v>0</v>
      </c>
      <c r="AF46" s="9">
        <f t="shared" si="17"/>
        <v>0</v>
      </c>
      <c r="AG46" s="171">
        <f t="shared" si="18"/>
        <v>0</v>
      </c>
      <c r="AH46" s="171">
        <f t="shared" si="19"/>
        <v>0</v>
      </c>
      <c r="AI46" s="212">
        <f t="shared" si="20"/>
        <v>0</v>
      </c>
      <c r="AJ46" s="169">
        <f t="shared" si="21"/>
        <v>0</v>
      </c>
      <c r="AK46" s="169">
        <f t="shared" si="22"/>
        <v>0</v>
      </c>
      <c r="AL46" s="168">
        <f t="shared" si="23"/>
        <v>0</v>
      </c>
      <c r="AM46" s="169">
        <f t="shared" si="24"/>
        <v>0</v>
      </c>
      <c r="AN46" s="169">
        <f t="shared" si="25"/>
        <v>0</v>
      </c>
      <c r="AO46" s="27"/>
      <c r="AP46" s="27"/>
      <c r="AQ46" s="27"/>
      <c r="AR46" s="28"/>
      <c r="AS46" s="25"/>
      <c r="AU46" s="13"/>
      <c r="AZ46" s="13"/>
    </row>
    <row r="47" spans="1:52" ht="15.75" customHeight="1">
      <c r="A47" s="179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5"/>
      <c r="T47" s="182"/>
      <c r="U47" s="183"/>
      <c r="V47" s="183"/>
      <c r="W47" s="178"/>
      <c r="X47" s="5">
        <f t="shared" si="12"/>
        <v>0</v>
      </c>
      <c r="Y47" s="5">
        <f t="shared" si="13"/>
        <v>0</v>
      </c>
      <c r="Z47" s="6" t="e">
        <f>VLOOKUP(I47,LOOKUPTBL!$A$14:$E$33,5)</f>
        <v>#N/A</v>
      </c>
      <c r="AA47" s="5">
        <f>IF(E47=E46,0,IF(I47&lt;24,F47*Z47,IF(I47&lt;77,((Q47+R47)/(VLOOKUP(I47,LOOKUPTBL!$G$13:$H$15,2))),0)))</f>
        <v>0</v>
      </c>
      <c r="AB47" s="5">
        <f>IF(E47=E46,0,IF(I47&lt;24,F47*Z47,IF(I47&lt;77,((AQ47+AP47)/(VLOOKUP(I47,LOOKUPTBL!$G$13:$H$15,2))),0)))</f>
        <v>0</v>
      </c>
      <c r="AC47" s="7">
        <f t="shared" si="14"/>
        <v>0</v>
      </c>
      <c r="AD47" s="7">
        <f t="shared" si="15"/>
        <v>0</v>
      </c>
      <c r="AE47" s="8">
        <f t="shared" si="16"/>
        <v>0</v>
      </c>
      <c r="AF47" s="9">
        <f t="shared" si="17"/>
        <v>0</v>
      </c>
      <c r="AG47" s="171">
        <f t="shared" si="18"/>
        <v>0</v>
      </c>
      <c r="AH47" s="171">
        <f t="shared" si="19"/>
        <v>0</v>
      </c>
      <c r="AI47" s="212">
        <f t="shared" si="20"/>
        <v>0</v>
      </c>
      <c r="AJ47" s="169">
        <f t="shared" si="21"/>
        <v>0</v>
      </c>
      <c r="AK47" s="169">
        <f t="shared" si="22"/>
        <v>0</v>
      </c>
      <c r="AL47" s="168">
        <f t="shared" si="23"/>
        <v>0</v>
      </c>
      <c r="AM47" s="169">
        <f t="shared" si="24"/>
        <v>0</v>
      </c>
      <c r="AN47" s="169">
        <f t="shared" si="25"/>
        <v>0</v>
      </c>
      <c r="AO47" s="27"/>
      <c r="AP47" s="27"/>
      <c r="AQ47" s="27"/>
      <c r="AR47" s="28"/>
      <c r="AS47" s="25"/>
      <c r="AU47" s="13"/>
      <c r="AZ47" s="13"/>
    </row>
    <row r="48" spans="1:52" ht="15.75" customHeight="1">
      <c r="A48" s="179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5"/>
      <c r="T48" s="182"/>
      <c r="U48" s="183"/>
      <c r="V48" s="183"/>
      <c r="W48" s="178"/>
      <c r="X48" s="5">
        <f t="shared" si="12"/>
        <v>0</v>
      </c>
      <c r="Y48" s="5">
        <f t="shared" si="13"/>
        <v>0</v>
      </c>
      <c r="Z48" s="6" t="e">
        <f>VLOOKUP(I48,LOOKUPTBL!$A$14:$E$33,5)</f>
        <v>#N/A</v>
      </c>
      <c r="AA48" s="5">
        <f>IF(E48=E47,0,IF(I48&lt;24,F48*Z48,IF(I48&lt;77,((Q48+R48)/(VLOOKUP(I48,LOOKUPTBL!$G$13:$H$15,2))),0)))</f>
        <v>0</v>
      </c>
      <c r="AB48" s="5">
        <f>IF(E48=E47,0,IF(I48&lt;24,F48*Z48,IF(I48&lt;77,((AQ48+AP48)/(VLOOKUP(I48,LOOKUPTBL!$G$13:$H$15,2))),0)))</f>
        <v>0</v>
      </c>
      <c r="AC48" s="7">
        <f t="shared" si="14"/>
        <v>0</v>
      </c>
      <c r="AD48" s="7">
        <f t="shared" si="15"/>
        <v>0</v>
      </c>
      <c r="AE48" s="8">
        <f t="shared" si="16"/>
        <v>0</v>
      </c>
      <c r="AF48" s="9">
        <f t="shared" si="17"/>
        <v>0</v>
      </c>
      <c r="AG48" s="171">
        <f t="shared" si="18"/>
        <v>0</v>
      </c>
      <c r="AH48" s="171">
        <f t="shared" si="19"/>
        <v>0</v>
      </c>
      <c r="AI48" s="212">
        <f t="shared" si="20"/>
        <v>0</v>
      </c>
      <c r="AJ48" s="169">
        <f t="shared" si="21"/>
        <v>0</v>
      </c>
      <c r="AK48" s="169">
        <f t="shared" si="22"/>
        <v>0</v>
      </c>
      <c r="AL48" s="168">
        <f t="shared" si="23"/>
        <v>0</v>
      </c>
      <c r="AM48" s="169">
        <f t="shared" si="24"/>
        <v>0</v>
      </c>
      <c r="AN48" s="169">
        <f t="shared" si="25"/>
        <v>0</v>
      </c>
      <c r="AO48" s="27"/>
      <c r="AP48" s="27"/>
      <c r="AQ48" s="27"/>
      <c r="AR48" s="28"/>
      <c r="AS48" s="25"/>
      <c r="AU48" s="13"/>
      <c r="AZ48" s="13"/>
    </row>
    <row r="49" spans="1:52" ht="15.75" customHeight="1">
      <c r="A49" s="179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5"/>
      <c r="T49" s="182"/>
      <c r="U49" s="183"/>
      <c r="V49" s="183"/>
      <c r="W49" s="178"/>
      <c r="X49" s="5">
        <f t="shared" si="12"/>
        <v>0</v>
      </c>
      <c r="Y49" s="5">
        <f t="shared" si="13"/>
        <v>0</v>
      </c>
      <c r="Z49" s="6" t="e">
        <f>VLOOKUP(I49,LOOKUPTBL!$A$14:$E$33,5)</f>
        <v>#N/A</v>
      </c>
      <c r="AA49" s="5">
        <f>IF(E49=E48,0,IF(I49&lt;24,F49*Z49,IF(I49&lt;77,((Q49+R49)/(VLOOKUP(I49,LOOKUPTBL!$G$13:$H$15,2))),0)))</f>
        <v>0</v>
      </c>
      <c r="AB49" s="5">
        <f>IF(E49=E48,0,IF(I49&lt;24,F49*Z49,IF(I49&lt;77,((AQ49+AP49)/(VLOOKUP(I49,LOOKUPTBL!$G$13:$H$15,2))),0)))</f>
        <v>0</v>
      </c>
      <c r="AC49" s="7">
        <f t="shared" si="14"/>
        <v>0</v>
      </c>
      <c r="AD49" s="7">
        <f t="shared" si="15"/>
        <v>0</v>
      </c>
      <c r="AE49" s="8">
        <f t="shared" si="16"/>
        <v>0</v>
      </c>
      <c r="AF49" s="9">
        <f t="shared" si="17"/>
        <v>0</v>
      </c>
      <c r="AG49" s="171">
        <f t="shared" si="18"/>
        <v>0</v>
      </c>
      <c r="AH49" s="171">
        <f t="shared" si="19"/>
        <v>0</v>
      </c>
      <c r="AI49" s="212">
        <f t="shared" si="20"/>
        <v>0</v>
      </c>
      <c r="AJ49" s="169">
        <f t="shared" si="21"/>
        <v>0</v>
      </c>
      <c r="AK49" s="169">
        <f t="shared" si="22"/>
        <v>0</v>
      </c>
      <c r="AL49" s="168">
        <f t="shared" si="23"/>
        <v>0</v>
      </c>
      <c r="AM49" s="169">
        <f t="shared" si="24"/>
        <v>0</v>
      </c>
      <c r="AN49" s="169">
        <f t="shared" si="25"/>
        <v>0</v>
      </c>
      <c r="AO49" s="27"/>
      <c r="AP49" s="27"/>
      <c r="AQ49" s="27"/>
      <c r="AR49" s="28"/>
      <c r="AS49" s="25"/>
      <c r="AU49" s="13"/>
      <c r="AZ49" s="13"/>
    </row>
    <row r="50" spans="1:52" ht="15.75" customHeight="1">
      <c r="A50" s="179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5"/>
      <c r="T50" s="182"/>
      <c r="U50" s="183"/>
      <c r="V50" s="183"/>
      <c r="W50" s="178"/>
      <c r="X50" s="5">
        <f t="shared" si="12"/>
        <v>0</v>
      </c>
      <c r="Y50" s="5">
        <f t="shared" si="13"/>
        <v>0</v>
      </c>
      <c r="Z50" s="6" t="e">
        <f>VLOOKUP(I50,LOOKUPTBL!$A$14:$E$33,5)</f>
        <v>#N/A</v>
      </c>
      <c r="AA50" s="5">
        <f>IF(E50=E49,0,IF(I50&lt;24,F50*Z50,IF(I50&lt;77,((Q50+R50)/(VLOOKUP(I50,LOOKUPTBL!$G$13:$H$15,2))),0)))</f>
        <v>0</v>
      </c>
      <c r="AB50" s="5">
        <f>IF(E50=E49,0,IF(I50&lt;24,F50*Z50,IF(I50&lt;77,((AQ50+AP50)/(VLOOKUP(I50,LOOKUPTBL!$G$13:$H$15,2))),0)))</f>
        <v>0</v>
      </c>
      <c r="AC50" s="7">
        <f t="shared" si="14"/>
        <v>0</v>
      </c>
      <c r="AD50" s="7">
        <f t="shared" si="15"/>
        <v>0</v>
      </c>
      <c r="AE50" s="8">
        <f t="shared" si="16"/>
        <v>0</v>
      </c>
      <c r="AF50" s="9">
        <f t="shared" si="17"/>
        <v>0</v>
      </c>
      <c r="AG50" s="171">
        <f t="shared" si="18"/>
        <v>0</v>
      </c>
      <c r="AH50" s="171">
        <f t="shared" si="19"/>
        <v>0</v>
      </c>
      <c r="AI50" s="212">
        <f t="shared" si="20"/>
        <v>0</v>
      </c>
      <c r="AJ50" s="169">
        <f t="shared" si="21"/>
        <v>0</v>
      </c>
      <c r="AK50" s="169">
        <f t="shared" si="22"/>
        <v>0</v>
      </c>
      <c r="AL50" s="168">
        <f t="shared" si="23"/>
        <v>0</v>
      </c>
      <c r="AM50" s="169">
        <f t="shared" si="24"/>
        <v>0</v>
      </c>
      <c r="AN50" s="169">
        <f t="shared" si="25"/>
        <v>0</v>
      </c>
      <c r="AO50" s="27"/>
      <c r="AP50" s="27"/>
      <c r="AQ50" s="27"/>
      <c r="AR50" s="28"/>
      <c r="AS50" s="25"/>
      <c r="AU50" s="13"/>
      <c r="AZ50" s="13"/>
    </row>
    <row r="51" spans="1:52" ht="15.75" customHeight="1">
      <c r="A51" s="179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5"/>
      <c r="T51" s="182"/>
      <c r="U51" s="183"/>
      <c r="V51" s="183"/>
      <c r="W51" s="178"/>
      <c r="X51" s="5">
        <f t="shared" si="12"/>
        <v>0</v>
      </c>
      <c r="Y51" s="5">
        <f t="shared" si="13"/>
        <v>0</v>
      </c>
      <c r="Z51" s="6" t="e">
        <f>VLOOKUP(I51,LOOKUPTBL!$A$14:$E$33,5)</f>
        <v>#N/A</v>
      </c>
      <c r="AA51" s="5">
        <f>IF(E51=E50,0,IF(I51&lt;24,F51*Z51,IF(I51&lt;77,((Q51+R51)/(VLOOKUP(I51,LOOKUPTBL!$G$13:$H$15,2))),0)))</f>
        <v>0</v>
      </c>
      <c r="AB51" s="5">
        <f>IF(E51=E50,0,IF(I51&lt;24,F51*Z51,IF(I51&lt;77,((AQ51+AP51)/(VLOOKUP(I51,LOOKUPTBL!$G$13:$H$15,2))),0)))</f>
        <v>0</v>
      </c>
      <c r="AC51" s="7">
        <f t="shared" si="14"/>
        <v>0</v>
      </c>
      <c r="AD51" s="7">
        <f t="shared" si="15"/>
        <v>0</v>
      </c>
      <c r="AE51" s="8">
        <f t="shared" si="16"/>
        <v>0</v>
      </c>
      <c r="AF51" s="9">
        <f t="shared" si="17"/>
        <v>0</v>
      </c>
      <c r="AG51" s="171">
        <f t="shared" si="18"/>
        <v>0</v>
      </c>
      <c r="AH51" s="171">
        <f t="shared" si="19"/>
        <v>0</v>
      </c>
      <c r="AI51" s="212">
        <f t="shared" si="20"/>
        <v>0</v>
      </c>
      <c r="AJ51" s="169">
        <f t="shared" si="21"/>
        <v>0</v>
      </c>
      <c r="AK51" s="169">
        <f t="shared" si="22"/>
        <v>0</v>
      </c>
      <c r="AL51" s="168">
        <f t="shared" si="23"/>
        <v>0</v>
      </c>
      <c r="AM51" s="169">
        <f t="shared" si="24"/>
        <v>0</v>
      </c>
      <c r="AN51" s="169">
        <f t="shared" si="25"/>
        <v>0</v>
      </c>
      <c r="AO51" s="27"/>
      <c r="AP51" s="27"/>
      <c r="AQ51" s="27"/>
      <c r="AR51" s="28"/>
      <c r="AS51" s="25"/>
      <c r="AU51" s="13"/>
      <c r="AZ51" s="13"/>
    </row>
    <row r="52" spans="1:52" ht="15.75" customHeight="1">
      <c r="A52" s="179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5"/>
      <c r="T52" s="182"/>
      <c r="U52" s="183"/>
      <c r="V52" s="183"/>
      <c r="W52" s="178"/>
      <c r="X52" s="5">
        <f t="shared" si="12"/>
        <v>0</v>
      </c>
      <c r="Y52" s="5">
        <f t="shared" si="13"/>
        <v>0</v>
      </c>
      <c r="Z52" s="6" t="e">
        <f>VLOOKUP(I52,LOOKUPTBL!$A$14:$E$33,5)</f>
        <v>#N/A</v>
      </c>
      <c r="AA52" s="5">
        <f>IF(E52=E51,0,IF(I52&lt;24,F52*Z52,IF(I52&lt;77,((Q52+R52)/(VLOOKUP(I52,LOOKUPTBL!$G$13:$H$15,2))),0)))</f>
        <v>0</v>
      </c>
      <c r="AB52" s="5">
        <f>IF(E52=E51,0,IF(I52&lt;24,F52*Z52,IF(I52&lt;77,((AQ52+AP52)/(VLOOKUP(I52,LOOKUPTBL!$G$13:$H$15,2))),0)))</f>
        <v>0</v>
      </c>
      <c r="AC52" s="7">
        <f t="shared" si="14"/>
        <v>0</v>
      </c>
      <c r="AD52" s="7">
        <f t="shared" si="15"/>
        <v>0</v>
      </c>
      <c r="AE52" s="8">
        <f t="shared" si="16"/>
        <v>0</v>
      </c>
      <c r="AF52" s="9">
        <f t="shared" si="17"/>
        <v>0</v>
      </c>
      <c r="AG52" s="171">
        <f t="shared" si="18"/>
        <v>0</v>
      </c>
      <c r="AH52" s="171">
        <f t="shared" si="19"/>
        <v>0</v>
      </c>
      <c r="AI52" s="212">
        <f t="shared" si="20"/>
        <v>0</v>
      </c>
      <c r="AJ52" s="169">
        <f t="shared" si="21"/>
        <v>0</v>
      </c>
      <c r="AK52" s="169">
        <f t="shared" si="22"/>
        <v>0</v>
      </c>
      <c r="AL52" s="168">
        <f t="shared" si="23"/>
        <v>0</v>
      </c>
      <c r="AM52" s="169">
        <f t="shared" si="24"/>
        <v>0</v>
      </c>
      <c r="AN52" s="169">
        <f t="shared" si="25"/>
        <v>0</v>
      </c>
      <c r="AO52" s="27"/>
      <c r="AP52" s="27"/>
      <c r="AQ52" s="27"/>
      <c r="AR52" s="28"/>
      <c r="AS52" s="25"/>
      <c r="AU52" s="13"/>
      <c r="AZ52" s="13"/>
    </row>
    <row r="53" spans="1:52" ht="15.75" customHeight="1">
      <c r="A53" s="179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6"/>
      <c r="X53" s="5">
        <f t="shared" si="12"/>
        <v>0</v>
      </c>
      <c r="Y53" s="5">
        <f t="shared" si="13"/>
        <v>0</v>
      </c>
      <c r="Z53" s="6" t="e">
        <f>VLOOKUP(I53,LOOKUPTBL!$A$14:$E$33,5)</f>
        <v>#N/A</v>
      </c>
      <c r="AA53" s="5">
        <f>IF(E53=E52,0,IF(I53&lt;24,F53*Z53,IF(I53&lt;77,((Q53+R53)/(VLOOKUP(I53,LOOKUPTBL!$G$13:$H$15,2))),0)))</f>
        <v>0</v>
      </c>
      <c r="AB53" s="5">
        <f>IF(E53=E52,0,IF(I53&lt;24,F53*Z53,IF(I53&lt;77,((AQ53+AP53)/(VLOOKUP(I53,LOOKUPTBL!$G$13:$H$15,2))),0)))</f>
        <v>0</v>
      </c>
      <c r="AC53" s="7">
        <f t="shared" si="14"/>
        <v>0</v>
      </c>
      <c r="AD53" s="7">
        <f t="shared" si="15"/>
        <v>0</v>
      </c>
      <c r="AE53" s="8">
        <f t="shared" si="16"/>
        <v>0</v>
      </c>
      <c r="AF53" s="9">
        <f t="shared" si="17"/>
        <v>0</v>
      </c>
      <c r="AG53" s="171">
        <f t="shared" si="18"/>
        <v>0</v>
      </c>
      <c r="AH53" s="171">
        <f t="shared" si="19"/>
        <v>0</v>
      </c>
      <c r="AI53" s="212">
        <f t="shared" si="20"/>
        <v>0</v>
      </c>
      <c r="AJ53" s="169">
        <f t="shared" si="21"/>
        <v>0</v>
      </c>
      <c r="AK53" s="169">
        <f t="shared" si="22"/>
        <v>0</v>
      </c>
      <c r="AL53" s="168">
        <f t="shared" si="23"/>
        <v>0</v>
      </c>
      <c r="AM53" s="169">
        <f t="shared" si="24"/>
        <v>0</v>
      </c>
      <c r="AN53" s="169">
        <f t="shared" si="25"/>
        <v>0</v>
      </c>
      <c r="AO53" s="27"/>
      <c r="AP53" s="27"/>
      <c r="AQ53" s="27"/>
      <c r="AR53" s="28"/>
      <c r="AS53" s="25"/>
      <c r="AU53" s="13"/>
      <c r="AZ53" s="13"/>
    </row>
    <row r="54" spans="1:52" ht="15.75" customHeight="1">
      <c r="A54" s="179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0"/>
      <c r="U54" s="181"/>
      <c r="V54" s="181"/>
      <c r="W54" s="186"/>
      <c r="X54" s="5">
        <f t="shared" si="12"/>
        <v>0</v>
      </c>
      <c r="Y54" s="5">
        <f t="shared" si="13"/>
        <v>0</v>
      </c>
      <c r="Z54" s="6" t="e">
        <f>VLOOKUP(I54,LOOKUPTBL!$A$14:$E$33,5)</f>
        <v>#N/A</v>
      </c>
      <c r="AA54" s="5">
        <f>IF(E54=E53,0,IF(I54&lt;24,F54*Z54,IF(I54&lt;77,((Q54+R54)/(VLOOKUP(I54,LOOKUPTBL!$G$13:$H$15,2))),0)))</f>
        <v>0</v>
      </c>
      <c r="AB54" s="5">
        <f>IF(E54=E53,0,IF(I54&lt;24,F54*Z54,IF(I54&lt;77,((AQ54+AP54)/(VLOOKUP(I54,LOOKUPTBL!$G$13:$H$15,2))),0)))</f>
        <v>0</v>
      </c>
      <c r="AC54" s="7">
        <f t="shared" si="14"/>
        <v>0</v>
      </c>
      <c r="AD54" s="7">
        <f t="shared" si="15"/>
        <v>0</v>
      </c>
      <c r="AE54" s="8">
        <f t="shared" si="16"/>
        <v>0</v>
      </c>
      <c r="AF54" s="9">
        <f t="shared" si="17"/>
        <v>0</v>
      </c>
      <c r="AG54" s="171">
        <f t="shared" si="18"/>
        <v>0</v>
      </c>
      <c r="AH54" s="171">
        <f t="shared" si="19"/>
        <v>0</v>
      </c>
      <c r="AI54" s="212">
        <f t="shared" si="20"/>
        <v>0</v>
      </c>
      <c r="AJ54" s="169">
        <f t="shared" si="21"/>
        <v>0</v>
      </c>
      <c r="AK54" s="169">
        <f t="shared" si="22"/>
        <v>0</v>
      </c>
      <c r="AL54" s="168">
        <f t="shared" si="23"/>
        <v>0</v>
      </c>
      <c r="AM54" s="169">
        <f t="shared" si="24"/>
        <v>0</v>
      </c>
      <c r="AN54" s="169">
        <f t="shared" si="25"/>
        <v>0</v>
      </c>
      <c r="AO54" s="27"/>
      <c r="AP54" s="27"/>
      <c r="AQ54" s="27"/>
      <c r="AR54" s="28"/>
      <c r="AS54" s="25"/>
      <c r="AU54" s="13"/>
      <c r="AZ54" s="13"/>
    </row>
    <row r="55" spans="1:52" ht="15.75" customHeight="1">
      <c r="A55" s="179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6"/>
      <c r="X55" s="5">
        <f t="shared" si="12"/>
        <v>0</v>
      </c>
      <c r="Y55" s="5">
        <f t="shared" si="13"/>
        <v>0</v>
      </c>
      <c r="Z55" s="6" t="e">
        <f>VLOOKUP(I55,LOOKUPTBL!$A$14:$E$33,5)</f>
        <v>#N/A</v>
      </c>
      <c r="AA55" s="5">
        <f>IF(E55=E54,0,IF(I55&lt;24,F55*Z55,IF(I55&lt;77,((Q55+R55)/(VLOOKUP(I55,LOOKUPTBL!$G$13:$H$15,2))),0)))</f>
        <v>0</v>
      </c>
      <c r="AB55" s="5">
        <f>IF(E55=E54,0,IF(I55&lt;24,F55*Z55,IF(I55&lt;77,((AQ55+AP55)/(VLOOKUP(I55,LOOKUPTBL!$G$13:$H$15,2))),0)))</f>
        <v>0</v>
      </c>
      <c r="AC55" s="7">
        <f t="shared" si="14"/>
        <v>0</v>
      </c>
      <c r="AD55" s="7">
        <f t="shared" si="15"/>
        <v>0</v>
      </c>
      <c r="AE55" s="8">
        <f t="shared" si="16"/>
        <v>0</v>
      </c>
      <c r="AF55" s="9">
        <f t="shared" si="17"/>
        <v>0</v>
      </c>
      <c r="AG55" s="171">
        <f t="shared" si="18"/>
        <v>0</v>
      </c>
      <c r="AH55" s="171">
        <f t="shared" si="19"/>
        <v>0</v>
      </c>
      <c r="AI55" s="212">
        <f t="shared" si="20"/>
        <v>0</v>
      </c>
      <c r="AJ55" s="169">
        <f t="shared" si="21"/>
        <v>0</v>
      </c>
      <c r="AK55" s="169">
        <f t="shared" si="22"/>
        <v>0</v>
      </c>
      <c r="AL55" s="168">
        <f t="shared" si="23"/>
        <v>0</v>
      </c>
      <c r="AM55" s="169">
        <f t="shared" si="24"/>
        <v>0</v>
      </c>
      <c r="AN55" s="169">
        <f t="shared" si="25"/>
        <v>0</v>
      </c>
      <c r="AO55" s="27"/>
      <c r="AP55" s="27"/>
      <c r="AQ55" s="27"/>
      <c r="AR55" s="28"/>
      <c r="AS55" s="25"/>
      <c r="AU55" s="13"/>
      <c r="AZ55" s="13"/>
    </row>
    <row r="56" spans="1:52" ht="15.75" customHeight="1">
      <c r="A56" s="179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6"/>
      <c r="X56" s="5">
        <f t="shared" si="12"/>
        <v>0</v>
      </c>
      <c r="Y56" s="5">
        <f t="shared" si="13"/>
        <v>0</v>
      </c>
      <c r="Z56" s="6" t="e">
        <f>VLOOKUP(I56,LOOKUPTBL!$A$14:$E$33,5)</f>
        <v>#N/A</v>
      </c>
      <c r="AA56" s="5">
        <f>IF(E56=E55,0,IF(I56&lt;24,F56*Z56,IF(I56&lt;77,((Q56+R56)/(VLOOKUP(I56,LOOKUPTBL!$G$13:$H$15,2))),0)))</f>
        <v>0</v>
      </c>
      <c r="AB56" s="5">
        <f>IF(E56=E55,0,IF(I56&lt;24,F56*Z56,IF(I56&lt;77,((AQ56+AP56)/(VLOOKUP(I56,LOOKUPTBL!$G$13:$H$15,2))),0)))</f>
        <v>0</v>
      </c>
      <c r="AC56" s="7">
        <f t="shared" si="14"/>
        <v>0</v>
      </c>
      <c r="AD56" s="7">
        <f t="shared" si="15"/>
        <v>0</v>
      </c>
      <c r="AE56" s="8">
        <f t="shared" si="16"/>
        <v>0</v>
      </c>
      <c r="AF56" s="9">
        <f t="shared" si="17"/>
        <v>0</v>
      </c>
      <c r="AG56" s="171">
        <f t="shared" si="18"/>
        <v>0</v>
      </c>
      <c r="AH56" s="171">
        <f t="shared" si="19"/>
        <v>0</v>
      </c>
      <c r="AI56" s="212">
        <f t="shared" si="20"/>
        <v>0</v>
      </c>
      <c r="AJ56" s="169">
        <f t="shared" si="21"/>
        <v>0</v>
      </c>
      <c r="AK56" s="169">
        <f t="shared" si="22"/>
        <v>0</v>
      </c>
      <c r="AL56" s="168">
        <f t="shared" si="23"/>
        <v>0</v>
      </c>
      <c r="AM56" s="169">
        <f t="shared" si="24"/>
        <v>0</v>
      </c>
      <c r="AN56" s="169">
        <f t="shared" si="25"/>
        <v>0</v>
      </c>
      <c r="AO56" s="27"/>
      <c r="AP56" s="27"/>
      <c r="AQ56" s="27"/>
      <c r="AR56" s="28"/>
      <c r="AS56" s="25"/>
      <c r="AU56" s="13"/>
      <c r="AZ56" s="13"/>
    </row>
    <row r="57" spans="1:52" ht="15.75" customHeight="1">
      <c r="A57" s="179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5"/>
      <c r="T57" s="182"/>
      <c r="U57" s="183"/>
      <c r="V57" s="183"/>
      <c r="W57" s="178"/>
      <c r="X57" s="5">
        <f t="shared" si="12"/>
        <v>0</v>
      </c>
      <c r="Y57" s="5">
        <f t="shared" si="13"/>
        <v>0</v>
      </c>
      <c r="Z57" s="6" t="e">
        <f>VLOOKUP(I57,LOOKUPTBL!$A$14:$E$33,5)</f>
        <v>#N/A</v>
      </c>
      <c r="AA57" s="5">
        <f>IF(E57=E56,0,IF(I57&lt;24,F57*Z57,IF(I57&lt;77,((Q57+R57)/(VLOOKUP(I57,LOOKUPTBL!$G$13:$H$15,2))),0)))</f>
        <v>0</v>
      </c>
      <c r="AB57" s="5">
        <f>IF(E57=E56,0,IF(I57&lt;24,F57*Z57,IF(I57&lt;77,((AQ57+AP57)/(VLOOKUP(I57,LOOKUPTBL!$G$13:$H$15,2))),0)))</f>
        <v>0</v>
      </c>
      <c r="AC57" s="7">
        <f t="shared" si="14"/>
        <v>0</v>
      </c>
      <c r="AD57" s="7">
        <f t="shared" si="15"/>
        <v>0</v>
      </c>
      <c r="AE57" s="8">
        <f t="shared" si="16"/>
        <v>0</v>
      </c>
      <c r="AF57" s="9">
        <f t="shared" si="17"/>
        <v>0</v>
      </c>
      <c r="AG57" s="171">
        <f t="shared" si="18"/>
        <v>0</v>
      </c>
      <c r="AH57" s="171">
        <f t="shared" si="19"/>
        <v>0</v>
      </c>
      <c r="AI57" s="212">
        <f t="shared" si="20"/>
        <v>0</v>
      </c>
      <c r="AJ57" s="169">
        <f t="shared" si="21"/>
        <v>0</v>
      </c>
      <c r="AK57" s="169">
        <f t="shared" si="22"/>
        <v>0</v>
      </c>
      <c r="AL57" s="168">
        <f t="shared" si="23"/>
        <v>0</v>
      </c>
      <c r="AM57" s="169">
        <f t="shared" si="24"/>
        <v>0</v>
      </c>
      <c r="AN57" s="169">
        <f t="shared" si="25"/>
        <v>0</v>
      </c>
      <c r="AO57" s="27"/>
      <c r="AP57" s="27"/>
      <c r="AQ57" s="27"/>
      <c r="AR57" s="28"/>
      <c r="AS57" s="25"/>
      <c r="AU57" s="13"/>
      <c r="AZ57" s="13"/>
    </row>
    <row r="58" spans="1:52" ht="15.75" customHeight="1">
      <c r="A58" s="179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5"/>
      <c r="T58" s="182"/>
      <c r="U58" s="183"/>
      <c r="V58" s="183"/>
      <c r="W58" s="178"/>
      <c r="X58" s="5">
        <f t="shared" si="12"/>
        <v>0</v>
      </c>
      <c r="Y58" s="5">
        <f t="shared" si="13"/>
        <v>0</v>
      </c>
      <c r="Z58" s="6" t="e">
        <f>VLOOKUP(I58,LOOKUPTBL!$A$14:$E$33,5)</f>
        <v>#N/A</v>
      </c>
      <c r="AA58" s="5">
        <f>IF(E58=E57,0,IF(I58&lt;24,F58*Z58,IF(I58&lt;77,((Q58+R58)/(VLOOKUP(I58,LOOKUPTBL!$G$13:$H$15,2))),0)))</f>
        <v>0</v>
      </c>
      <c r="AB58" s="5">
        <f>IF(E58=E57,0,IF(I58&lt;24,F58*Z58,IF(I58&lt;77,((AQ58+AP58)/(VLOOKUP(I58,LOOKUPTBL!$G$13:$H$15,2))),0)))</f>
        <v>0</v>
      </c>
      <c r="AC58" s="7">
        <f t="shared" si="14"/>
        <v>0</v>
      </c>
      <c r="AD58" s="7">
        <f t="shared" si="15"/>
        <v>0</v>
      </c>
      <c r="AE58" s="8">
        <f t="shared" si="16"/>
        <v>0</v>
      </c>
      <c r="AF58" s="9">
        <f t="shared" si="17"/>
        <v>0</v>
      </c>
      <c r="AG58" s="171">
        <f t="shared" si="18"/>
        <v>0</v>
      </c>
      <c r="AH58" s="171">
        <f t="shared" si="19"/>
        <v>0</v>
      </c>
      <c r="AI58" s="212">
        <f t="shared" si="20"/>
        <v>0</v>
      </c>
      <c r="AJ58" s="169">
        <f t="shared" si="21"/>
        <v>0</v>
      </c>
      <c r="AK58" s="169">
        <f t="shared" si="22"/>
        <v>0</v>
      </c>
      <c r="AL58" s="168">
        <f t="shared" si="23"/>
        <v>0</v>
      </c>
      <c r="AM58" s="169">
        <f t="shared" si="24"/>
        <v>0</v>
      </c>
      <c r="AN58" s="169">
        <f t="shared" si="25"/>
        <v>0</v>
      </c>
      <c r="AO58" s="27"/>
      <c r="AP58" s="27"/>
      <c r="AQ58" s="27"/>
      <c r="AR58" s="28"/>
      <c r="AS58" s="25"/>
      <c r="AU58" s="13"/>
      <c r="AZ58" s="13"/>
    </row>
    <row r="59" spans="1:52" ht="15.75" customHeight="1">
      <c r="A59" s="179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5"/>
      <c r="T59" s="182"/>
      <c r="U59" s="183"/>
      <c r="V59" s="183"/>
      <c r="W59" s="178"/>
      <c r="X59" s="5">
        <f t="shared" si="12"/>
        <v>0</v>
      </c>
      <c r="Y59" s="5">
        <f t="shared" si="13"/>
        <v>0</v>
      </c>
      <c r="Z59" s="6" t="e">
        <f>VLOOKUP(I59,LOOKUPTBL!$A$14:$E$33,5)</f>
        <v>#N/A</v>
      </c>
      <c r="AA59" s="5">
        <f>IF(E59=E58,0,IF(I59&lt;24,F59*Z59,IF(I59&lt;77,((Q59+R59)/(VLOOKUP(I59,LOOKUPTBL!$G$13:$H$15,2))),0)))</f>
        <v>0</v>
      </c>
      <c r="AB59" s="5">
        <f>IF(E59=E58,0,IF(I59&lt;24,F59*Z59,IF(I59&lt;77,((AQ59+AP59)/(VLOOKUP(I59,LOOKUPTBL!$G$13:$H$15,2))),0)))</f>
        <v>0</v>
      </c>
      <c r="AC59" s="7">
        <f t="shared" si="14"/>
        <v>0</v>
      </c>
      <c r="AD59" s="7">
        <f t="shared" si="15"/>
        <v>0</v>
      </c>
      <c r="AE59" s="8">
        <f t="shared" si="16"/>
        <v>0</v>
      </c>
      <c r="AF59" s="9">
        <f t="shared" si="17"/>
        <v>0</v>
      </c>
      <c r="AG59" s="171">
        <f t="shared" si="18"/>
        <v>0</v>
      </c>
      <c r="AH59" s="171">
        <f t="shared" si="19"/>
        <v>0</v>
      </c>
      <c r="AI59" s="212">
        <f t="shared" si="20"/>
        <v>0</v>
      </c>
      <c r="AJ59" s="169">
        <f t="shared" si="21"/>
        <v>0</v>
      </c>
      <c r="AK59" s="169">
        <f t="shared" si="22"/>
        <v>0</v>
      </c>
      <c r="AL59" s="168">
        <f t="shared" si="23"/>
        <v>0</v>
      </c>
      <c r="AM59" s="169">
        <f t="shared" si="24"/>
        <v>0</v>
      </c>
      <c r="AN59" s="169">
        <f t="shared" si="25"/>
        <v>0</v>
      </c>
      <c r="AO59" s="27"/>
      <c r="AP59" s="27"/>
      <c r="AQ59" s="27"/>
      <c r="AR59" s="28"/>
      <c r="AS59" s="25"/>
      <c r="AU59" s="13"/>
      <c r="AZ59" s="13"/>
    </row>
    <row r="60" spans="1:52" ht="15.75" customHeight="1">
      <c r="A60" s="179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5"/>
      <c r="T60" s="182"/>
      <c r="U60" s="183"/>
      <c r="V60" s="183"/>
      <c r="W60" s="178"/>
      <c r="X60" s="5">
        <f t="shared" si="12"/>
        <v>0</v>
      </c>
      <c r="Y60" s="5">
        <f t="shared" si="13"/>
        <v>0</v>
      </c>
      <c r="Z60" s="6" t="e">
        <f>VLOOKUP(I60,LOOKUPTBL!$A$14:$E$33,5)</f>
        <v>#N/A</v>
      </c>
      <c r="AA60" s="5">
        <f>IF(E60=E59,0,IF(I60&lt;24,F60*Z60,IF(I60&lt;77,((Q60+R60)/(VLOOKUP(I60,LOOKUPTBL!$G$13:$H$15,2))),0)))</f>
        <v>0</v>
      </c>
      <c r="AB60" s="5">
        <f>IF(E60=E59,0,IF(I60&lt;24,F60*Z60,IF(I60&lt;77,((AQ60+AP60)/(VLOOKUP(I60,LOOKUPTBL!$G$13:$H$15,2))),0)))</f>
        <v>0</v>
      </c>
      <c r="AC60" s="7">
        <f t="shared" si="14"/>
        <v>0</v>
      </c>
      <c r="AD60" s="7">
        <f t="shared" si="15"/>
        <v>0</v>
      </c>
      <c r="AE60" s="8">
        <f t="shared" si="16"/>
        <v>0</v>
      </c>
      <c r="AF60" s="9">
        <f t="shared" si="17"/>
        <v>0</v>
      </c>
      <c r="AG60" s="171">
        <f t="shared" si="18"/>
        <v>0</v>
      </c>
      <c r="AH60" s="171">
        <f t="shared" si="19"/>
        <v>0</v>
      </c>
      <c r="AI60" s="212">
        <f t="shared" si="20"/>
        <v>0</v>
      </c>
      <c r="AJ60" s="169">
        <f t="shared" si="21"/>
        <v>0</v>
      </c>
      <c r="AK60" s="169">
        <f t="shared" si="22"/>
        <v>0</v>
      </c>
      <c r="AL60" s="168">
        <f t="shared" si="23"/>
        <v>0</v>
      </c>
      <c r="AM60" s="169">
        <f t="shared" si="24"/>
        <v>0</v>
      </c>
      <c r="AN60" s="169">
        <f t="shared" si="25"/>
        <v>0</v>
      </c>
      <c r="AO60" s="27"/>
      <c r="AP60" s="27"/>
      <c r="AQ60" s="27"/>
      <c r="AR60" s="28"/>
      <c r="AS60" s="25"/>
      <c r="AU60" s="13"/>
      <c r="AZ60" s="13"/>
    </row>
    <row r="61" spans="1:52" ht="15.75" customHeight="1">
      <c r="A61" s="179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5"/>
      <c r="T61" s="182"/>
      <c r="U61" s="183"/>
      <c r="V61" s="183"/>
      <c r="W61" s="178"/>
      <c r="X61" s="5">
        <f t="shared" si="12"/>
        <v>0</v>
      </c>
      <c r="Y61" s="5">
        <f t="shared" si="13"/>
        <v>0</v>
      </c>
      <c r="Z61" s="6" t="e">
        <f>VLOOKUP(I61,LOOKUPTBL!$A$14:$E$33,5)</f>
        <v>#N/A</v>
      </c>
      <c r="AA61" s="5">
        <f>IF(E61=E60,0,IF(I61&lt;24,F61*Z61,IF(I61&lt;77,((Q61+R61)/(VLOOKUP(I61,LOOKUPTBL!$G$13:$H$15,2))),0)))</f>
        <v>0</v>
      </c>
      <c r="AB61" s="5">
        <f>IF(E61=E60,0,IF(I61&lt;24,F61*Z61,IF(I61&lt;77,((AQ61+AP61)/(VLOOKUP(I61,LOOKUPTBL!$G$13:$H$15,2))),0)))</f>
        <v>0</v>
      </c>
      <c r="AC61" s="7">
        <f t="shared" si="14"/>
        <v>0</v>
      </c>
      <c r="AD61" s="7">
        <f t="shared" si="15"/>
        <v>0</v>
      </c>
      <c r="AE61" s="8">
        <f t="shared" si="16"/>
        <v>0</v>
      </c>
      <c r="AF61" s="9">
        <f t="shared" si="17"/>
        <v>0</v>
      </c>
      <c r="AG61" s="171">
        <f t="shared" si="18"/>
        <v>0</v>
      </c>
      <c r="AH61" s="171">
        <f t="shared" si="19"/>
        <v>0</v>
      </c>
      <c r="AI61" s="212">
        <f t="shared" si="20"/>
        <v>0</v>
      </c>
      <c r="AJ61" s="169">
        <f t="shared" si="21"/>
        <v>0</v>
      </c>
      <c r="AK61" s="169">
        <f t="shared" si="22"/>
        <v>0</v>
      </c>
      <c r="AL61" s="168">
        <f t="shared" si="23"/>
        <v>0</v>
      </c>
      <c r="AM61" s="169">
        <f t="shared" si="24"/>
        <v>0</v>
      </c>
      <c r="AN61" s="169">
        <f t="shared" si="25"/>
        <v>0</v>
      </c>
      <c r="AO61" s="27"/>
      <c r="AP61" s="27"/>
      <c r="AQ61" s="27"/>
      <c r="AR61" s="28"/>
      <c r="AS61" s="25"/>
      <c r="AU61" s="13"/>
      <c r="AZ61" s="13"/>
    </row>
    <row r="62" spans="1:52" ht="15.75" customHeight="1">
      <c r="A62" s="179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5"/>
      <c r="T62" s="182"/>
      <c r="U62" s="183"/>
      <c r="V62" s="183"/>
      <c r="W62" s="178"/>
      <c r="X62" s="5">
        <f t="shared" si="12"/>
        <v>0</v>
      </c>
      <c r="Y62" s="5">
        <f t="shared" si="13"/>
        <v>0</v>
      </c>
      <c r="Z62" s="6" t="e">
        <f>VLOOKUP(I62,LOOKUPTBL!$A$14:$E$33,5)</f>
        <v>#N/A</v>
      </c>
      <c r="AA62" s="5">
        <f>IF(E62=E61,0,IF(I62&lt;24,F62*Z62,IF(I62&lt;77,((Q62+R62)/(VLOOKUP(I62,LOOKUPTBL!$G$13:$H$15,2))),0)))</f>
        <v>0</v>
      </c>
      <c r="AB62" s="5">
        <f>IF(E62=E61,0,IF(I62&lt;24,F62*Z62,IF(I62&lt;77,((AQ62+AP62)/(VLOOKUP(I62,LOOKUPTBL!$G$13:$H$15,2))),0)))</f>
        <v>0</v>
      </c>
      <c r="AC62" s="7">
        <f t="shared" si="14"/>
        <v>0</v>
      </c>
      <c r="AD62" s="7">
        <f t="shared" si="15"/>
        <v>0</v>
      </c>
      <c r="AE62" s="8">
        <f t="shared" si="16"/>
        <v>0</v>
      </c>
      <c r="AF62" s="9">
        <f t="shared" si="17"/>
        <v>0</v>
      </c>
      <c r="AG62" s="171">
        <f t="shared" si="18"/>
        <v>0</v>
      </c>
      <c r="AH62" s="171">
        <f t="shared" si="19"/>
        <v>0</v>
      </c>
      <c r="AI62" s="212">
        <f t="shared" si="20"/>
        <v>0</v>
      </c>
      <c r="AJ62" s="169">
        <f t="shared" si="21"/>
        <v>0</v>
      </c>
      <c r="AK62" s="169">
        <f t="shared" si="22"/>
        <v>0</v>
      </c>
      <c r="AL62" s="168">
        <f t="shared" si="23"/>
        <v>0</v>
      </c>
      <c r="AM62" s="169">
        <f t="shared" si="24"/>
        <v>0</v>
      </c>
      <c r="AN62" s="169">
        <f t="shared" si="25"/>
        <v>0</v>
      </c>
      <c r="AO62" s="27"/>
      <c r="AP62" s="27"/>
      <c r="AQ62" s="27"/>
      <c r="AR62" s="28"/>
      <c r="AS62" s="25"/>
      <c r="AU62" s="13"/>
      <c r="AZ62" s="13"/>
    </row>
    <row r="63" spans="1:52" ht="15.75" customHeight="1">
      <c r="A63" s="179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5"/>
      <c r="T63" s="182"/>
      <c r="U63" s="183"/>
      <c r="V63" s="183"/>
      <c r="W63" s="178"/>
      <c r="X63" s="5">
        <f t="shared" si="12"/>
        <v>0</v>
      </c>
      <c r="Y63" s="5">
        <f t="shared" si="13"/>
        <v>0</v>
      </c>
      <c r="Z63" s="6" t="e">
        <f>VLOOKUP(I63,LOOKUPTBL!$A$14:$E$33,5)</f>
        <v>#N/A</v>
      </c>
      <c r="AA63" s="5">
        <f>IF(E63=E62,0,IF(I63&lt;24,F63*Z63,IF(I63&lt;77,((Q63+R63)/(VLOOKUP(I63,LOOKUPTBL!$G$13:$H$15,2))),0)))</f>
        <v>0</v>
      </c>
      <c r="AB63" s="5">
        <f>IF(E63=E62,0,IF(I63&lt;24,F63*Z63,IF(I63&lt;77,((AQ63+AP63)/(VLOOKUP(I63,LOOKUPTBL!$G$13:$H$15,2))),0)))</f>
        <v>0</v>
      </c>
      <c r="AC63" s="7">
        <f t="shared" si="14"/>
        <v>0</v>
      </c>
      <c r="AD63" s="7">
        <f t="shared" si="15"/>
        <v>0</v>
      </c>
      <c r="AE63" s="8">
        <f t="shared" si="16"/>
        <v>0</v>
      </c>
      <c r="AF63" s="9">
        <f t="shared" si="17"/>
        <v>0</v>
      </c>
      <c r="AG63" s="171">
        <f t="shared" si="18"/>
        <v>0</v>
      </c>
      <c r="AH63" s="171">
        <f t="shared" si="19"/>
        <v>0</v>
      </c>
      <c r="AI63" s="212">
        <f t="shared" si="20"/>
        <v>0</v>
      </c>
      <c r="AJ63" s="169">
        <f t="shared" si="21"/>
        <v>0</v>
      </c>
      <c r="AK63" s="169">
        <f t="shared" si="22"/>
        <v>0</v>
      </c>
      <c r="AL63" s="168">
        <f t="shared" si="23"/>
        <v>0</v>
      </c>
      <c r="AM63" s="169">
        <f t="shared" si="24"/>
        <v>0</v>
      </c>
      <c r="AN63" s="169">
        <f t="shared" si="25"/>
        <v>0</v>
      </c>
      <c r="AO63" s="27"/>
      <c r="AP63" s="27"/>
      <c r="AQ63" s="27"/>
      <c r="AR63" s="28"/>
      <c r="AS63" s="25"/>
      <c r="AU63" s="13"/>
      <c r="AZ63" s="13"/>
    </row>
    <row r="64" spans="1:52" ht="15.75" customHeight="1">
      <c r="A64" s="179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5"/>
      <c r="T64" s="182"/>
      <c r="U64" s="183"/>
      <c r="V64" s="183"/>
      <c r="W64" s="178"/>
      <c r="X64" s="5">
        <f t="shared" si="12"/>
        <v>0</v>
      </c>
      <c r="Y64" s="5">
        <f t="shared" si="13"/>
        <v>0</v>
      </c>
      <c r="Z64" s="6" t="e">
        <f>VLOOKUP(I64,LOOKUPTBL!$A$14:$E$33,5)</f>
        <v>#N/A</v>
      </c>
      <c r="AA64" s="5">
        <f>IF(E64=E63,0,IF(I64&lt;24,F64*Z64,IF(I64&lt;77,((Q64+R64)/(VLOOKUP(I64,LOOKUPTBL!$G$13:$H$15,2))),0)))</f>
        <v>0</v>
      </c>
      <c r="AB64" s="5">
        <f>IF(E64=E63,0,IF(I64&lt;24,F64*Z64,IF(I64&lt;77,((AQ64+AP64)/(VLOOKUP(I64,LOOKUPTBL!$G$13:$H$15,2))),0)))</f>
        <v>0</v>
      </c>
      <c r="AC64" s="7">
        <f t="shared" si="14"/>
        <v>0</v>
      </c>
      <c r="AD64" s="7">
        <f t="shared" si="15"/>
        <v>0</v>
      </c>
      <c r="AE64" s="8">
        <f t="shared" si="16"/>
        <v>0</v>
      </c>
      <c r="AF64" s="9">
        <f t="shared" si="17"/>
        <v>0</v>
      </c>
      <c r="AG64" s="171">
        <f t="shared" si="18"/>
        <v>0</v>
      </c>
      <c r="AH64" s="171">
        <f t="shared" si="19"/>
        <v>0</v>
      </c>
      <c r="AI64" s="212">
        <f t="shared" si="20"/>
        <v>0</v>
      </c>
      <c r="AJ64" s="169">
        <f t="shared" si="21"/>
        <v>0</v>
      </c>
      <c r="AK64" s="169">
        <f t="shared" si="22"/>
        <v>0</v>
      </c>
      <c r="AL64" s="168">
        <f t="shared" si="23"/>
        <v>0</v>
      </c>
      <c r="AM64" s="169">
        <f t="shared" si="24"/>
        <v>0</v>
      </c>
      <c r="AN64" s="169">
        <f t="shared" si="25"/>
        <v>0</v>
      </c>
      <c r="AO64" s="27"/>
      <c r="AP64" s="27"/>
      <c r="AQ64" s="27"/>
      <c r="AR64" s="28"/>
      <c r="AS64" s="25"/>
      <c r="AU64" s="13"/>
      <c r="AZ64" s="13"/>
    </row>
    <row r="65" spans="1:52" ht="15.75" customHeight="1">
      <c r="A65" s="179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5"/>
      <c r="T65" s="182"/>
      <c r="U65" s="183"/>
      <c r="V65" s="183"/>
      <c r="W65" s="178"/>
      <c r="X65" s="5">
        <f t="shared" si="12"/>
        <v>0</v>
      </c>
      <c r="Y65" s="5">
        <f t="shared" si="13"/>
        <v>0</v>
      </c>
      <c r="Z65" s="6" t="e">
        <f>VLOOKUP(I65,LOOKUPTBL!$A$14:$E$33,5)</f>
        <v>#N/A</v>
      </c>
      <c r="AA65" s="5">
        <f>IF(E65=E64,0,IF(I65&lt;24,F65*Z65,IF(I65&lt;77,((Q65+R65)/(VLOOKUP(I65,LOOKUPTBL!$G$13:$H$15,2))),0)))</f>
        <v>0</v>
      </c>
      <c r="AB65" s="5">
        <f>IF(E65=E64,0,IF(I65&lt;24,F65*Z65,IF(I65&lt;77,((AQ65+AP65)/(VLOOKUP(I65,LOOKUPTBL!$G$13:$H$15,2))),0)))</f>
        <v>0</v>
      </c>
      <c r="AC65" s="7">
        <f t="shared" si="14"/>
        <v>0</v>
      </c>
      <c r="AD65" s="7">
        <f t="shared" si="15"/>
        <v>0</v>
      </c>
      <c r="AE65" s="8">
        <f t="shared" si="16"/>
        <v>0</v>
      </c>
      <c r="AF65" s="9">
        <f t="shared" si="17"/>
        <v>0</v>
      </c>
      <c r="AG65" s="171">
        <f t="shared" si="18"/>
        <v>0</v>
      </c>
      <c r="AH65" s="171">
        <f t="shared" si="19"/>
        <v>0</v>
      </c>
      <c r="AI65" s="212">
        <f t="shared" si="20"/>
        <v>0</v>
      </c>
      <c r="AJ65" s="169">
        <f t="shared" si="21"/>
        <v>0</v>
      </c>
      <c r="AK65" s="169">
        <f t="shared" si="22"/>
        <v>0</v>
      </c>
      <c r="AL65" s="168">
        <f t="shared" si="23"/>
        <v>0</v>
      </c>
      <c r="AM65" s="169">
        <f t="shared" si="24"/>
        <v>0</v>
      </c>
      <c r="AN65" s="169">
        <f t="shared" si="25"/>
        <v>0</v>
      </c>
      <c r="AO65" s="27"/>
      <c r="AP65" s="27"/>
      <c r="AQ65" s="27"/>
      <c r="AR65" s="28"/>
      <c r="AS65" s="25"/>
      <c r="AU65" s="13"/>
      <c r="AZ65" s="13"/>
    </row>
    <row r="66" spans="1:52" ht="15.75" customHeight="1">
      <c r="A66" s="179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5"/>
      <c r="T66" s="182"/>
      <c r="U66" s="183"/>
      <c r="V66" s="183"/>
      <c r="W66" s="178"/>
      <c r="X66" s="5">
        <f t="shared" si="12"/>
        <v>0</v>
      </c>
      <c r="Y66" s="5">
        <f t="shared" si="13"/>
        <v>0</v>
      </c>
      <c r="Z66" s="6" t="e">
        <f>VLOOKUP(I66,LOOKUPTBL!$A$14:$E$33,5)</f>
        <v>#N/A</v>
      </c>
      <c r="AA66" s="5">
        <f>IF(E66=E65,0,IF(I66&lt;24,F66*Z66,IF(I66&lt;77,((Q66+R66)/(VLOOKUP(I66,LOOKUPTBL!$G$13:$H$15,2))),0)))</f>
        <v>0</v>
      </c>
      <c r="AB66" s="5">
        <f>IF(E66=E65,0,IF(I66&lt;24,F66*Z66,IF(I66&lt;77,((AQ66+AP66)/(VLOOKUP(I66,LOOKUPTBL!$G$13:$H$15,2))),0)))</f>
        <v>0</v>
      </c>
      <c r="AC66" s="7">
        <f t="shared" si="14"/>
        <v>0</v>
      </c>
      <c r="AD66" s="7">
        <f t="shared" si="15"/>
        <v>0</v>
      </c>
      <c r="AE66" s="8">
        <f t="shared" si="16"/>
        <v>0</v>
      </c>
      <c r="AF66" s="9">
        <f t="shared" si="17"/>
        <v>0</v>
      </c>
      <c r="AG66" s="171">
        <f t="shared" si="18"/>
        <v>0</v>
      </c>
      <c r="AH66" s="171">
        <f t="shared" si="19"/>
        <v>0</v>
      </c>
      <c r="AI66" s="212">
        <f t="shared" si="20"/>
        <v>0</v>
      </c>
      <c r="AJ66" s="169">
        <f t="shared" si="21"/>
        <v>0</v>
      </c>
      <c r="AK66" s="169">
        <f t="shared" si="22"/>
        <v>0</v>
      </c>
      <c r="AL66" s="168">
        <f t="shared" si="23"/>
        <v>0</v>
      </c>
      <c r="AM66" s="169">
        <f t="shared" si="24"/>
        <v>0</v>
      </c>
      <c r="AN66" s="169">
        <f t="shared" si="25"/>
        <v>0</v>
      </c>
      <c r="AO66" s="27"/>
      <c r="AP66" s="27"/>
      <c r="AQ66" s="27"/>
      <c r="AR66" s="28"/>
      <c r="AS66" s="25"/>
      <c r="AU66" s="13"/>
      <c r="AZ66" s="13"/>
    </row>
    <row r="67" spans="1:52" ht="15.75" customHeight="1">
      <c r="A67" s="179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5"/>
      <c r="T67" s="182"/>
      <c r="U67" s="183"/>
      <c r="V67" s="183"/>
      <c r="W67" s="178"/>
      <c r="X67" s="5">
        <f t="shared" si="12"/>
        <v>0</v>
      </c>
      <c r="Y67" s="5">
        <f t="shared" si="13"/>
        <v>0</v>
      </c>
      <c r="Z67" s="6" t="e">
        <f>VLOOKUP(I67,LOOKUPTBL!$A$14:$E$33,5)</f>
        <v>#N/A</v>
      </c>
      <c r="AA67" s="5">
        <f>IF(E67=E66,0,IF(I67&lt;24,F67*Z67,IF(I67&lt;77,((Q67+R67)/(VLOOKUP(I67,LOOKUPTBL!$G$13:$H$15,2))),0)))</f>
        <v>0</v>
      </c>
      <c r="AB67" s="5">
        <f>IF(E67=E66,0,IF(I67&lt;24,F67*Z67,IF(I67&lt;77,((AQ67+AP67)/(VLOOKUP(I67,LOOKUPTBL!$G$13:$H$15,2))),0)))</f>
        <v>0</v>
      </c>
      <c r="AC67" s="7">
        <f t="shared" si="14"/>
        <v>0</v>
      </c>
      <c r="AD67" s="7">
        <f t="shared" si="15"/>
        <v>0</v>
      </c>
      <c r="AE67" s="8">
        <f t="shared" si="16"/>
        <v>0</v>
      </c>
      <c r="AF67" s="9">
        <f t="shared" si="17"/>
        <v>0</v>
      </c>
      <c r="AG67" s="171">
        <f t="shared" si="18"/>
        <v>0</v>
      </c>
      <c r="AH67" s="171">
        <f t="shared" si="19"/>
        <v>0</v>
      </c>
      <c r="AI67" s="212">
        <f t="shared" si="20"/>
        <v>0</v>
      </c>
      <c r="AJ67" s="169">
        <f t="shared" si="21"/>
        <v>0</v>
      </c>
      <c r="AK67" s="169">
        <f t="shared" si="22"/>
        <v>0</v>
      </c>
      <c r="AL67" s="168">
        <f t="shared" si="23"/>
        <v>0</v>
      </c>
      <c r="AM67" s="169">
        <f t="shared" si="24"/>
        <v>0</v>
      </c>
      <c r="AN67" s="169">
        <f t="shared" si="25"/>
        <v>0</v>
      </c>
      <c r="AO67" s="27"/>
      <c r="AP67" s="27"/>
      <c r="AQ67" s="27"/>
      <c r="AR67" s="28"/>
      <c r="AS67" s="25"/>
      <c r="AU67" s="13"/>
      <c r="AZ67" s="13"/>
    </row>
    <row r="68" spans="1:52" ht="15.75" customHeight="1">
      <c r="A68" s="179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5"/>
      <c r="T68" s="182"/>
      <c r="U68" s="183"/>
      <c r="V68" s="183"/>
      <c r="W68" s="178"/>
      <c r="X68" s="5">
        <f t="shared" si="12"/>
        <v>0</v>
      </c>
      <c r="Y68" s="5">
        <f t="shared" si="13"/>
        <v>0</v>
      </c>
      <c r="Z68" s="6" t="e">
        <f>VLOOKUP(I68,LOOKUPTBL!$A$14:$E$33,5)</f>
        <v>#N/A</v>
      </c>
      <c r="AA68" s="5">
        <f>IF(E68=E67,0,IF(I68&lt;24,F68*Z68,IF(I68&lt;77,((Q68+R68)/(VLOOKUP(I68,LOOKUPTBL!$G$13:$H$15,2))),0)))</f>
        <v>0</v>
      </c>
      <c r="AB68" s="5">
        <f>IF(E68=E67,0,IF(I68&lt;24,F68*Z68,IF(I68&lt;77,((AQ68+AP68)/(VLOOKUP(I68,LOOKUPTBL!$G$13:$H$15,2))),0)))</f>
        <v>0</v>
      </c>
      <c r="AC68" s="7">
        <f t="shared" si="14"/>
        <v>0</v>
      </c>
      <c r="AD68" s="7">
        <f t="shared" si="15"/>
        <v>0</v>
      </c>
      <c r="AE68" s="8">
        <f t="shared" si="16"/>
        <v>0</v>
      </c>
      <c r="AF68" s="9">
        <f t="shared" si="17"/>
        <v>0</v>
      </c>
      <c r="AG68" s="171">
        <f t="shared" si="18"/>
        <v>0</v>
      </c>
      <c r="AH68" s="171">
        <f t="shared" si="19"/>
        <v>0</v>
      </c>
      <c r="AI68" s="212">
        <f t="shared" si="20"/>
        <v>0</v>
      </c>
      <c r="AJ68" s="169">
        <f t="shared" si="21"/>
        <v>0</v>
      </c>
      <c r="AK68" s="169">
        <f t="shared" si="22"/>
        <v>0</v>
      </c>
      <c r="AL68" s="168">
        <f t="shared" si="23"/>
        <v>0</v>
      </c>
      <c r="AM68" s="169">
        <f t="shared" si="24"/>
        <v>0</v>
      </c>
      <c r="AN68" s="169">
        <f t="shared" si="25"/>
        <v>0</v>
      </c>
      <c r="AO68" s="27"/>
      <c r="AP68" s="27"/>
      <c r="AQ68" s="27"/>
      <c r="AR68" s="28"/>
      <c r="AS68" s="25"/>
      <c r="AU68" s="13"/>
      <c r="AZ68" s="13"/>
    </row>
    <row r="69" spans="1:52" ht="15.75" customHeight="1">
      <c r="A69" s="179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5"/>
      <c r="T69" s="182"/>
      <c r="U69" s="183"/>
      <c r="V69" s="183"/>
      <c r="W69" s="178"/>
      <c r="X69" s="5">
        <f t="shared" si="12"/>
        <v>0</v>
      </c>
      <c r="Y69" s="5">
        <f t="shared" si="13"/>
        <v>0</v>
      </c>
      <c r="Z69" s="6" t="e">
        <f>VLOOKUP(I69,LOOKUPTBL!$A$14:$E$33,5)</f>
        <v>#N/A</v>
      </c>
      <c r="AA69" s="5">
        <f>IF(E69=E68,0,IF(I69&lt;24,F69*Z69,IF(I69&lt;77,((Q69+R69)/(VLOOKUP(I69,LOOKUPTBL!$G$13:$H$15,2))),0)))</f>
        <v>0</v>
      </c>
      <c r="AB69" s="5">
        <f>IF(E69=E68,0,IF(I69&lt;24,F69*Z69,IF(I69&lt;77,((AQ69+AP69)/(VLOOKUP(I69,LOOKUPTBL!$G$13:$H$15,2))),0)))</f>
        <v>0</v>
      </c>
      <c r="AC69" s="7">
        <f t="shared" si="14"/>
        <v>0</v>
      </c>
      <c r="AD69" s="7">
        <f t="shared" si="15"/>
        <v>0</v>
      </c>
      <c r="AE69" s="8">
        <f t="shared" si="16"/>
        <v>0</v>
      </c>
      <c r="AF69" s="9">
        <f t="shared" si="17"/>
        <v>0</v>
      </c>
      <c r="AG69" s="171">
        <f t="shared" si="18"/>
        <v>0</v>
      </c>
      <c r="AH69" s="171">
        <f t="shared" si="19"/>
        <v>0</v>
      </c>
      <c r="AI69" s="212">
        <f t="shared" si="20"/>
        <v>0</v>
      </c>
      <c r="AJ69" s="169">
        <f t="shared" si="21"/>
        <v>0</v>
      </c>
      <c r="AK69" s="169">
        <f t="shared" si="22"/>
        <v>0</v>
      </c>
      <c r="AL69" s="168">
        <f t="shared" si="23"/>
        <v>0</v>
      </c>
      <c r="AM69" s="169">
        <f t="shared" si="24"/>
        <v>0</v>
      </c>
      <c r="AN69" s="169">
        <f t="shared" si="25"/>
        <v>0</v>
      </c>
      <c r="AO69" s="27"/>
      <c r="AP69" s="27"/>
      <c r="AQ69" s="27"/>
      <c r="AR69" s="28"/>
      <c r="AS69" s="25"/>
      <c r="AU69" s="13"/>
      <c r="AZ69" s="13"/>
    </row>
    <row r="70" spans="1:52" ht="15.75" customHeight="1">
      <c r="A70" s="179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5"/>
      <c r="T70" s="182"/>
      <c r="U70" s="183"/>
      <c r="V70" s="183"/>
      <c r="W70" s="178"/>
      <c r="X70" s="5">
        <f t="shared" si="12"/>
        <v>0</v>
      </c>
      <c r="Y70" s="5">
        <f t="shared" si="13"/>
        <v>0</v>
      </c>
      <c r="Z70" s="6" t="e">
        <f>VLOOKUP(I70,LOOKUPTBL!$A$14:$E$33,5)</f>
        <v>#N/A</v>
      </c>
      <c r="AA70" s="5">
        <f>IF(E70=E69,0,IF(I70&lt;24,F70*Z70,IF(I70&lt;77,((Q70+R70)/(VLOOKUP(I70,LOOKUPTBL!$G$13:$H$15,2))),0)))</f>
        <v>0</v>
      </c>
      <c r="AB70" s="5">
        <f>IF(E70=E69,0,IF(I70&lt;24,F70*Z70,IF(I70&lt;77,((AQ70+AP70)/(VLOOKUP(I70,LOOKUPTBL!$G$13:$H$15,2))),0)))</f>
        <v>0</v>
      </c>
      <c r="AC70" s="7">
        <f t="shared" si="14"/>
        <v>0</v>
      </c>
      <c r="AD70" s="7">
        <f t="shared" si="15"/>
        <v>0</v>
      </c>
      <c r="AE70" s="8">
        <f t="shared" si="16"/>
        <v>0</v>
      </c>
      <c r="AF70" s="9">
        <f t="shared" si="17"/>
        <v>0</v>
      </c>
      <c r="AG70" s="171">
        <f t="shared" si="18"/>
        <v>0</v>
      </c>
      <c r="AH70" s="171">
        <f t="shared" si="19"/>
        <v>0</v>
      </c>
      <c r="AI70" s="212">
        <f t="shared" si="20"/>
        <v>0</v>
      </c>
      <c r="AJ70" s="169">
        <f t="shared" si="21"/>
        <v>0</v>
      </c>
      <c r="AK70" s="169">
        <f t="shared" si="22"/>
        <v>0</v>
      </c>
      <c r="AL70" s="168">
        <f t="shared" si="23"/>
        <v>0</v>
      </c>
      <c r="AM70" s="169">
        <f t="shared" si="24"/>
        <v>0</v>
      </c>
      <c r="AN70" s="169">
        <f t="shared" si="25"/>
        <v>0</v>
      </c>
      <c r="AO70" s="27"/>
      <c r="AP70" s="27"/>
      <c r="AQ70" s="27"/>
      <c r="AR70" s="28"/>
      <c r="AS70" s="25"/>
      <c r="AU70" s="13"/>
      <c r="AZ70" s="13"/>
    </row>
    <row r="71" spans="1:52" ht="15.75" customHeight="1">
      <c r="A71" s="179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5"/>
      <c r="T71" s="182"/>
      <c r="U71" s="183"/>
      <c r="V71" s="183"/>
      <c r="W71" s="178"/>
      <c r="X71" s="5">
        <f t="shared" si="12"/>
        <v>0</v>
      </c>
      <c r="Y71" s="5">
        <f t="shared" si="13"/>
        <v>0</v>
      </c>
      <c r="Z71" s="6" t="e">
        <f>VLOOKUP(I71,LOOKUPTBL!$A$14:$E$33,5)</f>
        <v>#N/A</v>
      </c>
      <c r="AA71" s="5">
        <f>IF(E71=E70,0,IF(I71&lt;24,F71*Z71,IF(I71&lt;77,((Q71+R71)/(VLOOKUP(I71,LOOKUPTBL!$G$13:$H$15,2))),0)))</f>
        <v>0</v>
      </c>
      <c r="AB71" s="5">
        <f>IF(E71=E70,0,IF(I71&lt;24,F71*Z71,IF(I71&lt;77,((AQ71+AP71)/(VLOOKUP(I71,LOOKUPTBL!$G$13:$H$15,2))),0)))</f>
        <v>0</v>
      </c>
      <c r="AC71" s="7">
        <f t="shared" si="14"/>
        <v>0</v>
      </c>
      <c r="AD71" s="7">
        <f t="shared" si="15"/>
        <v>0</v>
      </c>
      <c r="AE71" s="8">
        <f t="shared" si="16"/>
        <v>0</v>
      </c>
      <c r="AF71" s="9">
        <f t="shared" si="17"/>
        <v>0</v>
      </c>
      <c r="AG71" s="171">
        <f t="shared" si="18"/>
        <v>0</v>
      </c>
      <c r="AH71" s="171">
        <f t="shared" si="19"/>
        <v>0</v>
      </c>
      <c r="AI71" s="212">
        <f t="shared" si="20"/>
        <v>0</v>
      </c>
      <c r="AJ71" s="169">
        <f t="shared" si="21"/>
        <v>0</v>
      </c>
      <c r="AK71" s="169">
        <f t="shared" si="22"/>
        <v>0</v>
      </c>
      <c r="AL71" s="168">
        <f t="shared" si="23"/>
        <v>0</v>
      </c>
      <c r="AM71" s="169">
        <f t="shared" si="24"/>
        <v>0</v>
      </c>
      <c r="AN71" s="169">
        <f t="shared" si="25"/>
        <v>0</v>
      </c>
      <c r="AO71" s="27"/>
      <c r="AP71" s="27"/>
      <c r="AQ71" s="27"/>
      <c r="AR71" s="28"/>
      <c r="AS71" s="25"/>
      <c r="AU71" s="13"/>
      <c r="AZ71" s="13"/>
    </row>
    <row r="72" spans="1:52" ht="15.75" customHeight="1">
      <c r="A72" s="179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5"/>
      <c r="T72" s="182"/>
      <c r="U72" s="183"/>
      <c r="V72" s="183"/>
      <c r="W72" s="178"/>
      <c r="X72" s="5">
        <f t="shared" ref="X72:X135" si="26">((Q72*F72)/15)+((R72*F72)/12)</f>
        <v>0</v>
      </c>
      <c r="Y72" s="5">
        <f t="shared" ref="Y72:Y135" si="27">((AQ72*F72)/12)+((AP72*F72)/15)</f>
        <v>0</v>
      </c>
      <c r="Z72" s="6" t="e">
        <f>VLOOKUP(I72,LOOKUPTBL!$A$14:$E$33,5)</f>
        <v>#N/A</v>
      </c>
      <c r="AA72" s="5">
        <f>IF(E72=E71,0,IF(I72&lt;24,F72*Z72,IF(I72&lt;77,((Q72+R72)/(VLOOKUP(I72,LOOKUPTBL!$G$13:$H$15,2))),0)))</f>
        <v>0</v>
      </c>
      <c r="AB72" s="5">
        <f>IF(E72=E71,0,IF(I72&lt;24,F72*Z72,IF(I72&lt;77,((AQ72+AP72)/(VLOOKUP(I72,LOOKUPTBL!$G$13:$H$15,2))),0)))</f>
        <v>0</v>
      </c>
      <c r="AC72" s="7">
        <f t="shared" ref="AC72:AC135" si="28">IF(V72="F",AA72/12,AA72/15)</f>
        <v>0</v>
      </c>
      <c r="AD72" s="7">
        <f t="shared" ref="AD72:AD135" si="29">IF(V72="F",AB72/12,AB72/15)</f>
        <v>0</v>
      </c>
      <c r="AE72" s="8">
        <f t="shared" ref="AE72:AE135" si="30">IF(V72="F",0,AC72*T72*6)</f>
        <v>0</v>
      </c>
      <c r="AF72" s="9">
        <f t="shared" ref="AF72:AF135" si="31">IF(V72="F",0,AD72*T72*6)</f>
        <v>0</v>
      </c>
      <c r="AG72" s="171">
        <f t="shared" ref="AG72:AG135" si="32">IF(AC72=0,0,X72/AC72)</f>
        <v>0</v>
      </c>
      <c r="AH72" s="171">
        <f t="shared" ref="AH72:AH135" si="33">IF(AD72=0,0,Y72/AD72)</f>
        <v>0</v>
      </c>
      <c r="AI72" s="212">
        <f t="shared" ref="AI72:AI135" si="34">IF(L72="F",1,IF(L72="S",1,IF(L72="U",1,IF(L72="FS",1,IF(L72="MWF",0.033,IF(L72="MTWRF",0.2,IF(L72="MF",0.5,IF(L72="WF",0.5,IF(L72="M-F",0.2,0)))))))))</f>
        <v>0</v>
      </c>
      <c r="AJ72" s="169">
        <f t="shared" ref="AJ72:AJ135" si="35">X72*AI72</f>
        <v>0</v>
      </c>
      <c r="AK72" s="169">
        <f t="shared" ref="AK72:AK135" si="36">Y72*AI72</f>
        <v>0</v>
      </c>
      <c r="AL72" s="168">
        <f t="shared" ref="AL72:AL135" si="37">IF(L72="F",1,IF(L72="S",1,IF(L72="U",1,IF(L72="FS",1,IF(L72="MWF",0.033,IF(L72="MTWRF",0.2,IF(L72="MF",0.5,IF(L72="WF",0.5,IF(L72="M-F",0.2,IF(K72="ONLINE",1,IF(K72="OFFCAM",1,0)))))))))))</f>
        <v>0</v>
      </c>
      <c r="AM72" s="169">
        <f t="shared" ref="AM72:AM135" si="38">X72*AL72</f>
        <v>0</v>
      </c>
      <c r="AN72" s="169">
        <f t="shared" ref="AN72:AN135" si="39">Y72*AL72</f>
        <v>0</v>
      </c>
      <c r="AO72" s="27"/>
      <c r="AP72" s="27"/>
      <c r="AQ72" s="27"/>
      <c r="AR72" s="28"/>
      <c r="AS72" s="25"/>
      <c r="AU72" s="13"/>
      <c r="AZ72" s="13"/>
    </row>
    <row r="73" spans="1:52" ht="15.75" customHeight="1">
      <c r="A73" s="179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6"/>
      <c r="X73" s="5">
        <f t="shared" si="26"/>
        <v>0</v>
      </c>
      <c r="Y73" s="5">
        <f t="shared" si="27"/>
        <v>0</v>
      </c>
      <c r="Z73" s="6" t="e">
        <f>VLOOKUP(I73,LOOKUPTBL!$A$14:$E$33,5)</f>
        <v>#N/A</v>
      </c>
      <c r="AA73" s="5">
        <f>IF(E73=E72,0,IF(I73&lt;24,F73*Z73,IF(I73&lt;77,((Q73+R73)/(VLOOKUP(I73,LOOKUPTBL!$G$13:$H$15,2))),0)))</f>
        <v>0</v>
      </c>
      <c r="AB73" s="5">
        <f>IF(E73=E72,0,IF(I73&lt;24,F73*Z73,IF(I73&lt;77,((AQ73+AP73)/(VLOOKUP(I73,LOOKUPTBL!$G$13:$H$15,2))),0)))</f>
        <v>0</v>
      </c>
      <c r="AC73" s="7">
        <f t="shared" si="28"/>
        <v>0</v>
      </c>
      <c r="AD73" s="7">
        <f t="shared" si="29"/>
        <v>0</v>
      </c>
      <c r="AE73" s="8">
        <f t="shared" si="30"/>
        <v>0</v>
      </c>
      <c r="AF73" s="9">
        <f t="shared" si="31"/>
        <v>0</v>
      </c>
      <c r="AG73" s="171">
        <f t="shared" si="32"/>
        <v>0</v>
      </c>
      <c r="AH73" s="171">
        <f t="shared" si="33"/>
        <v>0</v>
      </c>
      <c r="AI73" s="212">
        <f t="shared" si="34"/>
        <v>0</v>
      </c>
      <c r="AJ73" s="169">
        <f t="shared" si="35"/>
        <v>0</v>
      </c>
      <c r="AK73" s="169">
        <f t="shared" si="36"/>
        <v>0</v>
      </c>
      <c r="AL73" s="168">
        <f t="shared" si="37"/>
        <v>0</v>
      </c>
      <c r="AM73" s="169">
        <f t="shared" si="38"/>
        <v>0</v>
      </c>
      <c r="AN73" s="169">
        <f t="shared" si="39"/>
        <v>0</v>
      </c>
      <c r="AO73" s="27"/>
      <c r="AP73" s="27"/>
      <c r="AQ73" s="27"/>
      <c r="AR73" s="28"/>
      <c r="AS73" s="25"/>
      <c r="AU73" s="13"/>
      <c r="AZ73" s="13"/>
    </row>
    <row r="74" spans="1:52" ht="15.75" customHeight="1">
      <c r="A74" s="179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0"/>
      <c r="U74" s="181"/>
      <c r="V74" s="181"/>
      <c r="W74" s="186"/>
      <c r="X74" s="5">
        <f t="shared" si="26"/>
        <v>0</v>
      </c>
      <c r="Y74" s="5">
        <f t="shared" si="27"/>
        <v>0</v>
      </c>
      <c r="Z74" s="6" t="e">
        <f>VLOOKUP(I74,LOOKUPTBL!$A$14:$E$33,5)</f>
        <v>#N/A</v>
      </c>
      <c r="AA74" s="5">
        <f>IF(E74=E73,0,IF(I74&lt;24,F74*Z74,IF(I74&lt;77,((Q74+R74)/(VLOOKUP(I74,LOOKUPTBL!$G$13:$H$15,2))),0)))</f>
        <v>0</v>
      </c>
      <c r="AB74" s="5">
        <f>IF(E74=E73,0,IF(I74&lt;24,F74*Z74,IF(I74&lt;77,((AQ74+AP74)/(VLOOKUP(I74,LOOKUPTBL!$G$13:$H$15,2))),0)))</f>
        <v>0</v>
      </c>
      <c r="AC74" s="7">
        <f t="shared" si="28"/>
        <v>0</v>
      </c>
      <c r="AD74" s="7">
        <f t="shared" si="29"/>
        <v>0</v>
      </c>
      <c r="AE74" s="8">
        <f t="shared" si="30"/>
        <v>0</v>
      </c>
      <c r="AF74" s="9">
        <f t="shared" si="31"/>
        <v>0</v>
      </c>
      <c r="AG74" s="171">
        <f t="shared" si="32"/>
        <v>0</v>
      </c>
      <c r="AH74" s="171">
        <f t="shared" si="33"/>
        <v>0</v>
      </c>
      <c r="AI74" s="212">
        <f t="shared" si="34"/>
        <v>0</v>
      </c>
      <c r="AJ74" s="169">
        <f t="shared" si="35"/>
        <v>0</v>
      </c>
      <c r="AK74" s="169">
        <f t="shared" si="36"/>
        <v>0</v>
      </c>
      <c r="AL74" s="168">
        <f t="shared" si="37"/>
        <v>0</v>
      </c>
      <c r="AM74" s="169">
        <f t="shared" si="38"/>
        <v>0</v>
      </c>
      <c r="AN74" s="169">
        <f t="shared" si="39"/>
        <v>0</v>
      </c>
      <c r="AO74" s="27"/>
      <c r="AP74" s="27"/>
      <c r="AQ74" s="27"/>
      <c r="AR74" s="28"/>
      <c r="AS74" s="25"/>
      <c r="AU74" s="13"/>
      <c r="AZ74" s="13"/>
    </row>
    <row r="75" spans="1:52" ht="15.75" customHeight="1">
      <c r="A75" s="179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6"/>
      <c r="X75" s="5">
        <f t="shared" si="26"/>
        <v>0</v>
      </c>
      <c r="Y75" s="5">
        <f t="shared" si="27"/>
        <v>0</v>
      </c>
      <c r="Z75" s="6" t="e">
        <f>VLOOKUP(I75,LOOKUPTBL!$A$14:$E$33,5)</f>
        <v>#N/A</v>
      </c>
      <c r="AA75" s="5">
        <f>IF(E75=E74,0,IF(I75&lt;24,F75*Z75,IF(I75&lt;77,((Q75+R75)/(VLOOKUP(I75,LOOKUPTBL!$G$13:$H$15,2))),0)))</f>
        <v>0</v>
      </c>
      <c r="AB75" s="5">
        <f>IF(E75=E74,0,IF(I75&lt;24,F75*Z75,IF(I75&lt;77,((AQ75+AP75)/(VLOOKUP(I75,LOOKUPTBL!$G$13:$H$15,2))),0)))</f>
        <v>0</v>
      </c>
      <c r="AC75" s="7">
        <f t="shared" si="28"/>
        <v>0</v>
      </c>
      <c r="AD75" s="7">
        <f t="shared" si="29"/>
        <v>0</v>
      </c>
      <c r="AE75" s="8">
        <f t="shared" si="30"/>
        <v>0</v>
      </c>
      <c r="AF75" s="9">
        <f t="shared" si="31"/>
        <v>0</v>
      </c>
      <c r="AG75" s="171">
        <f t="shared" si="32"/>
        <v>0</v>
      </c>
      <c r="AH75" s="171">
        <f t="shared" si="33"/>
        <v>0</v>
      </c>
      <c r="AI75" s="212">
        <f t="shared" si="34"/>
        <v>0</v>
      </c>
      <c r="AJ75" s="169">
        <f t="shared" si="35"/>
        <v>0</v>
      </c>
      <c r="AK75" s="169">
        <f t="shared" si="36"/>
        <v>0</v>
      </c>
      <c r="AL75" s="168">
        <f t="shared" si="37"/>
        <v>0</v>
      </c>
      <c r="AM75" s="169">
        <f t="shared" si="38"/>
        <v>0</v>
      </c>
      <c r="AN75" s="169">
        <f t="shared" si="39"/>
        <v>0</v>
      </c>
      <c r="AO75" s="27"/>
      <c r="AP75" s="27"/>
      <c r="AQ75" s="27"/>
      <c r="AR75" s="28"/>
      <c r="AS75" s="25"/>
      <c r="AU75" s="13"/>
      <c r="AZ75" s="13"/>
    </row>
    <row r="76" spans="1:52" ht="15.75" customHeight="1">
      <c r="A76" s="179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6"/>
      <c r="X76" s="5">
        <f t="shared" si="26"/>
        <v>0</v>
      </c>
      <c r="Y76" s="5">
        <f t="shared" si="27"/>
        <v>0</v>
      </c>
      <c r="Z76" s="6" t="e">
        <f>VLOOKUP(I76,LOOKUPTBL!$A$14:$E$33,5)</f>
        <v>#N/A</v>
      </c>
      <c r="AA76" s="5">
        <f>IF(E76=E75,0,IF(I76&lt;24,F76*Z76,IF(I76&lt;77,((Q76+R76)/(VLOOKUP(I76,LOOKUPTBL!$G$13:$H$15,2))),0)))</f>
        <v>0</v>
      </c>
      <c r="AB76" s="5">
        <f>IF(E76=E75,0,IF(I76&lt;24,F76*Z76,IF(I76&lt;77,((AQ76+AP76)/(VLOOKUP(I76,LOOKUPTBL!$G$13:$H$15,2))),0)))</f>
        <v>0</v>
      </c>
      <c r="AC76" s="7">
        <f t="shared" si="28"/>
        <v>0</v>
      </c>
      <c r="AD76" s="7">
        <f t="shared" si="29"/>
        <v>0</v>
      </c>
      <c r="AE76" s="8">
        <f t="shared" si="30"/>
        <v>0</v>
      </c>
      <c r="AF76" s="9">
        <f t="shared" si="31"/>
        <v>0</v>
      </c>
      <c r="AG76" s="171">
        <f t="shared" si="32"/>
        <v>0</v>
      </c>
      <c r="AH76" s="171">
        <f t="shared" si="33"/>
        <v>0</v>
      </c>
      <c r="AI76" s="212">
        <f t="shared" si="34"/>
        <v>0</v>
      </c>
      <c r="AJ76" s="169">
        <f t="shared" si="35"/>
        <v>0</v>
      </c>
      <c r="AK76" s="169">
        <f t="shared" si="36"/>
        <v>0</v>
      </c>
      <c r="AL76" s="168">
        <f t="shared" si="37"/>
        <v>0</v>
      </c>
      <c r="AM76" s="169">
        <f t="shared" si="38"/>
        <v>0</v>
      </c>
      <c r="AN76" s="169">
        <f t="shared" si="39"/>
        <v>0</v>
      </c>
      <c r="AO76" s="27"/>
      <c r="AP76" s="27"/>
      <c r="AQ76" s="27"/>
      <c r="AR76" s="28"/>
      <c r="AS76" s="25"/>
      <c r="AU76" s="13"/>
      <c r="AZ76" s="13"/>
    </row>
    <row r="77" spans="1:52" ht="15.75" customHeight="1">
      <c r="A77" s="179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5"/>
      <c r="T77" s="182"/>
      <c r="U77" s="183"/>
      <c r="V77" s="183"/>
      <c r="W77" s="178"/>
      <c r="X77" s="5">
        <f t="shared" si="26"/>
        <v>0</v>
      </c>
      <c r="Y77" s="5">
        <f t="shared" si="27"/>
        <v>0</v>
      </c>
      <c r="Z77" s="6" t="e">
        <f>VLOOKUP(I77,LOOKUPTBL!$A$14:$E$33,5)</f>
        <v>#N/A</v>
      </c>
      <c r="AA77" s="5">
        <f>IF(E77=E76,0,IF(I77&lt;24,F77*Z77,IF(I77&lt;77,((Q77+R77)/(VLOOKUP(I77,LOOKUPTBL!$G$13:$H$15,2))),0)))</f>
        <v>0</v>
      </c>
      <c r="AB77" s="5">
        <f>IF(E77=E76,0,IF(I77&lt;24,F77*Z77,IF(I77&lt;77,((AQ77+AP77)/(VLOOKUP(I77,LOOKUPTBL!$G$13:$H$15,2))),0)))</f>
        <v>0</v>
      </c>
      <c r="AC77" s="7">
        <f t="shared" si="28"/>
        <v>0</v>
      </c>
      <c r="AD77" s="7">
        <f t="shared" si="29"/>
        <v>0</v>
      </c>
      <c r="AE77" s="8">
        <f t="shared" si="30"/>
        <v>0</v>
      </c>
      <c r="AF77" s="9">
        <f t="shared" si="31"/>
        <v>0</v>
      </c>
      <c r="AG77" s="171">
        <f t="shared" si="32"/>
        <v>0</v>
      </c>
      <c r="AH77" s="171">
        <f t="shared" si="33"/>
        <v>0</v>
      </c>
      <c r="AI77" s="212">
        <f t="shared" si="34"/>
        <v>0</v>
      </c>
      <c r="AJ77" s="169">
        <f t="shared" si="35"/>
        <v>0</v>
      </c>
      <c r="AK77" s="169">
        <f t="shared" si="36"/>
        <v>0</v>
      </c>
      <c r="AL77" s="168">
        <f t="shared" si="37"/>
        <v>0</v>
      </c>
      <c r="AM77" s="169">
        <f t="shared" si="38"/>
        <v>0</v>
      </c>
      <c r="AN77" s="169">
        <f t="shared" si="39"/>
        <v>0</v>
      </c>
      <c r="AO77" s="27"/>
      <c r="AP77" s="27"/>
      <c r="AQ77" s="27"/>
      <c r="AR77" s="28"/>
      <c r="AS77" s="25"/>
      <c r="AU77" s="13"/>
      <c r="AZ77" s="13"/>
    </row>
    <row r="78" spans="1:52" ht="15.75" customHeight="1">
      <c r="A78" s="179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5"/>
      <c r="T78" s="182"/>
      <c r="U78" s="183"/>
      <c r="V78" s="183"/>
      <c r="W78" s="178"/>
      <c r="X78" s="5">
        <f t="shared" si="26"/>
        <v>0</v>
      </c>
      <c r="Y78" s="5">
        <f t="shared" si="27"/>
        <v>0</v>
      </c>
      <c r="Z78" s="6" t="e">
        <f>VLOOKUP(I78,LOOKUPTBL!$A$14:$E$33,5)</f>
        <v>#N/A</v>
      </c>
      <c r="AA78" s="5">
        <f>IF(E78=E77,0,IF(I78&lt;24,F78*Z78,IF(I78&lt;77,((Q78+R78)/(VLOOKUP(I78,LOOKUPTBL!$G$13:$H$15,2))),0)))</f>
        <v>0</v>
      </c>
      <c r="AB78" s="5">
        <f>IF(E78=E77,0,IF(I78&lt;24,F78*Z78,IF(I78&lt;77,((AQ78+AP78)/(VLOOKUP(I78,LOOKUPTBL!$G$13:$H$15,2))),0)))</f>
        <v>0</v>
      </c>
      <c r="AC78" s="7">
        <f t="shared" si="28"/>
        <v>0</v>
      </c>
      <c r="AD78" s="7">
        <f t="shared" si="29"/>
        <v>0</v>
      </c>
      <c r="AE78" s="8">
        <f t="shared" si="30"/>
        <v>0</v>
      </c>
      <c r="AF78" s="9">
        <f t="shared" si="31"/>
        <v>0</v>
      </c>
      <c r="AG78" s="171">
        <f t="shared" si="32"/>
        <v>0</v>
      </c>
      <c r="AH78" s="171">
        <f t="shared" si="33"/>
        <v>0</v>
      </c>
      <c r="AI78" s="212">
        <f t="shared" si="34"/>
        <v>0</v>
      </c>
      <c r="AJ78" s="169">
        <f t="shared" si="35"/>
        <v>0</v>
      </c>
      <c r="AK78" s="169">
        <f t="shared" si="36"/>
        <v>0</v>
      </c>
      <c r="AL78" s="168">
        <f t="shared" si="37"/>
        <v>0</v>
      </c>
      <c r="AM78" s="169">
        <f t="shared" si="38"/>
        <v>0</v>
      </c>
      <c r="AN78" s="169">
        <f t="shared" si="39"/>
        <v>0</v>
      </c>
      <c r="AO78" s="27"/>
      <c r="AP78" s="27"/>
      <c r="AQ78" s="27"/>
      <c r="AR78" s="28"/>
      <c r="AS78" s="25"/>
      <c r="AU78" s="13"/>
      <c r="AZ78" s="13"/>
    </row>
    <row r="79" spans="1:52" ht="15.75" customHeight="1">
      <c r="A79" s="179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5"/>
      <c r="T79" s="182"/>
      <c r="U79" s="183"/>
      <c r="V79" s="183"/>
      <c r="W79" s="178"/>
      <c r="X79" s="5">
        <f t="shared" si="26"/>
        <v>0</v>
      </c>
      <c r="Y79" s="5">
        <f t="shared" si="27"/>
        <v>0</v>
      </c>
      <c r="Z79" s="6" t="e">
        <f>VLOOKUP(I79,LOOKUPTBL!$A$14:$E$33,5)</f>
        <v>#N/A</v>
      </c>
      <c r="AA79" s="5">
        <f>IF(E79=E78,0,IF(I79&lt;24,F79*Z79,IF(I79&lt;77,((Q79+R79)/(VLOOKUP(I79,LOOKUPTBL!$G$13:$H$15,2))),0)))</f>
        <v>0</v>
      </c>
      <c r="AB79" s="5">
        <f>IF(E79=E78,0,IF(I79&lt;24,F79*Z79,IF(I79&lt;77,((AQ79+AP79)/(VLOOKUP(I79,LOOKUPTBL!$G$13:$H$15,2))),0)))</f>
        <v>0</v>
      </c>
      <c r="AC79" s="7">
        <f t="shared" si="28"/>
        <v>0</v>
      </c>
      <c r="AD79" s="7">
        <f t="shared" si="29"/>
        <v>0</v>
      </c>
      <c r="AE79" s="8">
        <f t="shared" si="30"/>
        <v>0</v>
      </c>
      <c r="AF79" s="9">
        <f t="shared" si="31"/>
        <v>0</v>
      </c>
      <c r="AG79" s="171">
        <f t="shared" si="32"/>
        <v>0</v>
      </c>
      <c r="AH79" s="171">
        <f t="shared" si="33"/>
        <v>0</v>
      </c>
      <c r="AI79" s="212">
        <f t="shared" si="34"/>
        <v>0</v>
      </c>
      <c r="AJ79" s="169">
        <f t="shared" si="35"/>
        <v>0</v>
      </c>
      <c r="AK79" s="169">
        <f t="shared" si="36"/>
        <v>0</v>
      </c>
      <c r="AL79" s="168">
        <f t="shared" si="37"/>
        <v>0</v>
      </c>
      <c r="AM79" s="169">
        <f t="shared" si="38"/>
        <v>0</v>
      </c>
      <c r="AN79" s="169">
        <f t="shared" si="39"/>
        <v>0</v>
      </c>
      <c r="AO79" s="27"/>
      <c r="AP79" s="27"/>
      <c r="AQ79" s="27"/>
      <c r="AR79" s="28"/>
      <c r="AS79" s="25"/>
      <c r="AU79" s="13"/>
      <c r="AZ79" s="13"/>
    </row>
    <row r="80" spans="1:52" ht="15.75" customHeight="1">
      <c r="A80" s="179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5"/>
      <c r="T80" s="182"/>
      <c r="U80" s="183"/>
      <c r="V80" s="183"/>
      <c r="W80" s="178"/>
      <c r="X80" s="5">
        <f t="shared" si="26"/>
        <v>0</v>
      </c>
      <c r="Y80" s="5">
        <f t="shared" si="27"/>
        <v>0</v>
      </c>
      <c r="Z80" s="6" t="e">
        <f>VLOOKUP(I80,LOOKUPTBL!$A$14:$E$33,5)</f>
        <v>#N/A</v>
      </c>
      <c r="AA80" s="5">
        <f>IF(E80=E79,0,IF(I80&lt;24,F80*Z80,IF(I80&lt;77,((Q80+R80)/(VLOOKUP(I80,LOOKUPTBL!$G$13:$H$15,2))),0)))</f>
        <v>0</v>
      </c>
      <c r="AB80" s="5">
        <f>IF(E80=E79,0,IF(I80&lt;24,F80*Z80,IF(I80&lt;77,((AQ80+AP80)/(VLOOKUP(I80,LOOKUPTBL!$G$13:$H$15,2))),0)))</f>
        <v>0</v>
      </c>
      <c r="AC80" s="7">
        <f t="shared" si="28"/>
        <v>0</v>
      </c>
      <c r="AD80" s="7">
        <f t="shared" si="29"/>
        <v>0</v>
      </c>
      <c r="AE80" s="8">
        <f t="shared" si="30"/>
        <v>0</v>
      </c>
      <c r="AF80" s="9">
        <f t="shared" si="31"/>
        <v>0</v>
      </c>
      <c r="AG80" s="171">
        <f t="shared" si="32"/>
        <v>0</v>
      </c>
      <c r="AH80" s="171">
        <f t="shared" si="33"/>
        <v>0</v>
      </c>
      <c r="AI80" s="212">
        <f t="shared" si="34"/>
        <v>0</v>
      </c>
      <c r="AJ80" s="169">
        <f t="shared" si="35"/>
        <v>0</v>
      </c>
      <c r="AK80" s="169">
        <f t="shared" si="36"/>
        <v>0</v>
      </c>
      <c r="AL80" s="168">
        <f t="shared" si="37"/>
        <v>0</v>
      </c>
      <c r="AM80" s="169">
        <f t="shared" si="38"/>
        <v>0</v>
      </c>
      <c r="AN80" s="169">
        <f t="shared" si="39"/>
        <v>0</v>
      </c>
      <c r="AO80" s="27"/>
      <c r="AP80" s="27"/>
      <c r="AQ80" s="27"/>
      <c r="AR80" s="28"/>
      <c r="AS80" s="25"/>
      <c r="AU80" s="13"/>
      <c r="AZ80" s="13"/>
    </row>
    <row r="81" spans="1:52" ht="15.75" customHeight="1">
      <c r="A81" s="179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5"/>
      <c r="T81" s="182"/>
      <c r="U81" s="183"/>
      <c r="V81" s="183"/>
      <c r="W81" s="178"/>
      <c r="X81" s="5">
        <f t="shared" si="26"/>
        <v>0</v>
      </c>
      <c r="Y81" s="5">
        <f t="shared" si="27"/>
        <v>0</v>
      </c>
      <c r="Z81" s="6" t="e">
        <f>VLOOKUP(I81,LOOKUPTBL!$A$14:$E$33,5)</f>
        <v>#N/A</v>
      </c>
      <c r="AA81" s="5">
        <f>IF(E81=E80,0,IF(I81&lt;24,F81*Z81,IF(I81&lt;77,((Q81+R81)/(VLOOKUP(I81,LOOKUPTBL!$G$13:$H$15,2))),0)))</f>
        <v>0</v>
      </c>
      <c r="AB81" s="5">
        <f>IF(E81=E80,0,IF(I81&lt;24,F81*Z81,IF(I81&lt;77,((AQ81+AP81)/(VLOOKUP(I81,LOOKUPTBL!$G$13:$H$15,2))),0)))</f>
        <v>0</v>
      </c>
      <c r="AC81" s="7">
        <f t="shared" si="28"/>
        <v>0</v>
      </c>
      <c r="AD81" s="7">
        <f t="shared" si="29"/>
        <v>0</v>
      </c>
      <c r="AE81" s="8">
        <f t="shared" si="30"/>
        <v>0</v>
      </c>
      <c r="AF81" s="9">
        <f t="shared" si="31"/>
        <v>0</v>
      </c>
      <c r="AG81" s="171">
        <f t="shared" si="32"/>
        <v>0</v>
      </c>
      <c r="AH81" s="171">
        <f t="shared" si="33"/>
        <v>0</v>
      </c>
      <c r="AI81" s="212">
        <f t="shared" si="34"/>
        <v>0</v>
      </c>
      <c r="AJ81" s="169">
        <f t="shared" si="35"/>
        <v>0</v>
      </c>
      <c r="AK81" s="169">
        <f t="shared" si="36"/>
        <v>0</v>
      </c>
      <c r="AL81" s="168">
        <f t="shared" si="37"/>
        <v>0</v>
      </c>
      <c r="AM81" s="169">
        <f t="shared" si="38"/>
        <v>0</v>
      </c>
      <c r="AN81" s="169">
        <f t="shared" si="39"/>
        <v>0</v>
      </c>
      <c r="AO81" s="27"/>
      <c r="AP81" s="27"/>
      <c r="AQ81" s="27"/>
      <c r="AR81" s="28"/>
      <c r="AS81" s="25"/>
      <c r="AU81" s="13"/>
      <c r="AZ81" s="13"/>
    </row>
    <row r="82" spans="1:52" ht="15.75" customHeight="1">
      <c r="A82" s="179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5"/>
      <c r="T82" s="182"/>
      <c r="U82" s="183"/>
      <c r="V82" s="183"/>
      <c r="W82" s="178"/>
      <c r="X82" s="5">
        <f t="shared" si="26"/>
        <v>0</v>
      </c>
      <c r="Y82" s="5">
        <f t="shared" si="27"/>
        <v>0</v>
      </c>
      <c r="Z82" s="6" t="e">
        <f>VLOOKUP(I82,LOOKUPTBL!$A$14:$E$33,5)</f>
        <v>#N/A</v>
      </c>
      <c r="AA82" s="5">
        <f>IF(E82=E81,0,IF(I82&lt;24,F82*Z82,IF(I82&lt;77,((Q82+R82)/(VLOOKUP(I82,LOOKUPTBL!$G$13:$H$15,2))),0)))</f>
        <v>0</v>
      </c>
      <c r="AB82" s="5">
        <f>IF(E82=E81,0,IF(I82&lt;24,F82*Z82,IF(I82&lt;77,((AQ82+AP82)/(VLOOKUP(I82,LOOKUPTBL!$G$13:$H$15,2))),0)))</f>
        <v>0</v>
      </c>
      <c r="AC82" s="7">
        <f t="shared" si="28"/>
        <v>0</v>
      </c>
      <c r="AD82" s="7">
        <f t="shared" si="29"/>
        <v>0</v>
      </c>
      <c r="AE82" s="8">
        <f t="shared" si="30"/>
        <v>0</v>
      </c>
      <c r="AF82" s="9">
        <f t="shared" si="31"/>
        <v>0</v>
      </c>
      <c r="AG82" s="171">
        <f t="shared" si="32"/>
        <v>0</v>
      </c>
      <c r="AH82" s="171">
        <f t="shared" si="33"/>
        <v>0</v>
      </c>
      <c r="AI82" s="212">
        <f t="shared" si="34"/>
        <v>0</v>
      </c>
      <c r="AJ82" s="169">
        <f t="shared" si="35"/>
        <v>0</v>
      </c>
      <c r="AK82" s="169">
        <f t="shared" si="36"/>
        <v>0</v>
      </c>
      <c r="AL82" s="168">
        <f t="shared" si="37"/>
        <v>0</v>
      </c>
      <c r="AM82" s="169">
        <f t="shared" si="38"/>
        <v>0</v>
      </c>
      <c r="AN82" s="169">
        <f t="shared" si="39"/>
        <v>0</v>
      </c>
      <c r="AO82" s="27"/>
      <c r="AP82" s="27"/>
      <c r="AQ82" s="27"/>
      <c r="AR82" s="28"/>
      <c r="AS82" s="25"/>
      <c r="AU82" s="13"/>
      <c r="AZ82" s="13"/>
    </row>
    <row r="83" spans="1:52" ht="15.75" customHeight="1">
      <c r="A83" s="179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5"/>
      <c r="T83" s="182"/>
      <c r="U83" s="183"/>
      <c r="V83" s="183"/>
      <c r="W83" s="178"/>
      <c r="X83" s="5">
        <f t="shared" si="26"/>
        <v>0</v>
      </c>
      <c r="Y83" s="5">
        <f t="shared" si="27"/>
        <v>0</v>
      </c>
      <c r="Z83" s="6" t="e">
        <f>VLOOKUP(I83,LOOKUPTBL!$A$14:$E$33,5)</f>
        <v>#N/A</v>
      </c>
      <c r="AA83" s="5">
        <f>IF(E83=E82,0,IF(I83&lt;24,F83*Z83,IF(I83&lt;77,((Q83+R83)/(VLOOKUP(I83,LOOKUPTBL!$G$13:$H$15,2))),0)))</f>
        <v>0</v>
      </c>
      <c r="AB83" s="5">
        <f>IF(E83=E82,0,IF(I83&lt;24,F83*Z83,IF(I83&lt;77,((AQ83+AP83)/(VLOOKUP(I83,LOOKUPTBL!$G$13:$H$15,2))),0)))</f>
        <v>0</v>
      </c>
      <c r="AC83" s="7">
        <f t="shared" si="28"/>
        <v>0</v>
      </c>
      <c r="AD83" s="7">
        <f t="shared" si="29"/>
        <v>0</v>
      </c>
      <c r="AE83" s="8">
        <f t="shared" si="30"/>
        <v>0</v>
      </c>
      <c r="AF83" s="9">
        <f t="shared" si="31"/>
        <v>0</v>
      </c>
      <c r="AG83" s="171">
        <f t="shared" si="32"/>
        <v>0</v>
      </c>
      <c r="AH83" s="171">
        <f t="shared" si="33"/>
        <v>0</v>
      </c>
      <c r="AI83" s="212">
        <f t="shared" si="34"/>
        <v>0</v>
      </c>
      <c r="AJ83" s="169">
        <f t="shared" si="35"/>
        <v>0</v>
      </c>
      <c r="AK83" s="169">
        <f t="shared" si="36"/>
        <v>0</v>
      </c>
      <c r="AL83" s="168">
        <f t="shared" si="37"/>
        <v>0</v>
      </c>
      <c r="AM83" s="169">
        <f t="shared" si="38"/>
        <v>0</v>
      </c>
      <c r="AN83" s="169">
        <f t="shared" si="39"/>
        <v>0</v>
      </c>
      <c r="AO83" s="27"/>
      <c r="AP83" s="27"/>
      <c r="AQ83" s="27"/>
      <c r="AR83" s="28"/>
      <c r="AS83" s="25"/>
      <c r="AU83" s="13"/>
      <c r="AZ83" s="13"/>
    </row>
    <row r="84" spans="1:52" ht="15.75" customHeight="1">
      <c r="A84" s="179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5"/>
      <c r="T84" s="182"/>
      <c r="U84" s="183"/>
      <c r="V84" s="183"/>
      <c r="W84" s="178"/>
      <c r="X84" s="5">
        <f t="shared" si="26"/>
        <v>0</v>
      </c>
      <c r="Y84" s="5">
        <f t="shared" si="27"/>
        <v>0</v>
      </c>
      <c r="Z84" s="6" t="e">
        <f>VLOOKUP(I84,LOOKUPTBL!$A$14:$E$33,5)</f>
        <v>#N/A</v>
      </c>
      <c r="AA84" s="5">
        <f>IF(E84=E83,0,IF(I84&lt;24,F84*Z84,IF(I84&lt;77,((Q84+R84)/(VLOOKUP(I84,LOOKUPTBL!$G$13:$H$15,2))),0)))</f>
        <v>0</v>
      </c>
      <c r="AB84" s="5">
        <f>IF(E84=E83,0,IF(I84&lt;24,F84*Z84,IF(I84&lt;77,((AQ84+AP84)/(VLOOKUP(I84,LOOKUPTBL!$G$13:$H$15,2))),0)))</f>
        <v>0</v>
      </c>
      <c r="AC84" s="7">
        <f t="shared" si="28"/>
        <v>0</v>
      </c>
      <c r="AD84" s="7">
        <f t="shared" si="29"/>
        <v>0</v>
      </c>
      <c r="AE84" s="8">
        <f t="shared" si="30"/>
        <v>0</v>
      </c>
      <c r="AF84" s="9">
        <f t="shared" si="31"/>
        <v>0</v>
      </c>
      <c r="AG84" s="171">
        <f t="shared" si="32"/>
        <v>0</v>
      </c>
      <c r="AH84" s="171">
        <f t="shared" si="33"/>
        <v>0</v>
      </c>
      <c r="AI84" s="212">
        <f t="shared" si="34"/>
        <v>0</v>
      </c>
      <c r="AJ84" s="169">
        <f t="shared" si="35"/>
        <v>0</v>
      </c>
      <c r="AK84" s="169">
        <f t="shared" si="36"/>
        <v>0</v>
      </c>
      <c r="AL84" s="168">
        <f t="shared" si="37"/>
        <v>0</v>
      </c>
      <c r="AM84" s="169">
        <f t="shared" si="38"/>
        <v>0</v>
      </c>
      <c r="AN84" s="169">
        <f t="shared" si="39"/>
        <v>0</v>
      </c>
      <c r="AO84" s="27"/>
      <c r="AP84" s="27"/>
      <c r="AQ84" s="27"/>
      <c r="AR84" s="28"/>
      <c r="AS84" s="25"/>
      <c r="AU84" s="13"/>
      <c r="AZ84" s="13"/>
    </row>
    <row r="85" spans="1:52" ht="15.75" customHeight="1">
      <c r="A85" s="179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5"/>
      <c r="T85" s="182"/>
      <c r="U85" s="183"/>
      <c r="V85" s="183"/>
      <c r="W85" s="178"/>
      <c r="X85" s="5">
        <f t="shared" si="26"/>
        <v>0</v>
      </c>
      <c r="Y85" s="5">
        <f t="shared" si="27"/>
        <v>0</v>
      </c>
      <c r="Z85" s="6" t="e">
        <f>VLOOKUP(I85,LOOKUPTBL!$A$14:$E$33,5)</f>
        <v>#N/A</v>
      </c>
      <c r="AA85" s="5">
        <f>IF(E85=E84,0,IF(I85&lt;24,F85*Z85,IF(I85&lt;77,((Q85+R85)/(VLOOKUP(I85,LOOKUPTBL!$G$13:$H$15,2))),0)))</f>
        <v>0</v>
      </c>
      <c r="AB85" s="5">
        <f>IF(E85=E84,0,IF(I85&lt;24,F85*Z85,IF(I85&lt;77,((AQ85+AP85)/(VLOOKUP(I85,LOOKUPTBL!$G$13:$H$15,2))),0)))</f>
        <v>0</v>
      </c>
      <c r="AC85" s="7">
        <f t="shared" si="28"/>
        <v>0</v>
      </c>
      <c r="AD85" s="7">
        <f t="shared" si="29"/>
        <v>0</v>
      </c>
      <c r="AE85" s="8">
        <f t="shared" si="30"/>
        <v>0</v>
      </c>
      <c r="AF85" s="9">
        <f t="shared" si="31"/>
        <v>0</v>
      </c>
      <c r="AG85" s="171">
        <f t="shared" si="32"/>
        <v>0</v>
      </c>
      <c r="AH85" s="171">
        <f t="shared" si="33"/>
        <v>0</v>
      </c>
      <c r="AI85" s="212">
        <f t="shared" si="34"/>
        <v>0</v>
      </c>
      <c r="AJ85" s="169">
        <f t="shared" si="35"/>
        <v>0</v>
      </c>
      <c r="AK85" s="169">
        <f t="shared" si="36"/>
        <v>0</v>
      </c>
      <c r="AL85" s="168">
        <f t="shared" si="37"/>
        <v>0</v>
      </c>
      <c r="AM85" s="169">
        <f t="shared" si="38"/>
        <v>0</v>
      </c>
      <c r="AN85" s="169">
        <f t="shared" si="39"/>
        <v>0</v>
      </c>
      <c r="AO85" s="27"/>
      <c r="AP85" s="27"/>
      <c r="AQ85" s="27"/>
      <c r="AR85" s="28"/>
      <c r="AS85" s="25"/>
      <c r="AU85" s="13"/>
      <c r="AZ85" s="13"/>
    </row>
    <row r="86" spans="1:52" ht="15.75" customHeight="1">
      <c r="A86" s="179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5"/>
      <c r="T86" s="182"/>
      <c r="U86" s="183"/>
      <c r="V86" s="183"/>
      <c r="W86" s="178"/>
      <c r="X86" s="5">
        <f t="shared" si="26"/>
        <v>0</v>
      </c>
      <c r="Y86" s="5">
        <f t="shared" si="27"/>
        <v>0</v>
      </c>
      <c r="Z86" s="6" t="e">
        <f>VLOOKUP(I86,LOOKUPTBL!$A$14:$E$33,5)</f>
        <v>#N/A</v>
      </c>
      <c r="AA86" s="5">
        <f>IF(E86=E85,0,IF(I86&lt;24,F86*Z86,IF(I86&lt;77,((Q86+R86)/(VLOOKUP(I86,LOOKUPTBL!$G$13:$H$15,2))),0)))</f>
        <v>0</v>
      </c>
      <c r="AB86" s="5">
        <f>IF(E86=E85,0,IF(I86&lt;24,F86*Z86,IF(I86&lt;77,((AQ86+AP86)/(VLOOKUP(I86,LOOKUPTBL!$G$13:$H$15,2))),0)))</f>
        <v>0</v>
      </c>
      <c r="AC86" s="7">
        <f t="shared" si="28"/>
        <v>0</v>
      </c>
      <c r="AD86" s="7">
        <f t="shared" si="29"/>
        <v>0</v>
      </c>
      <c r="AE86" s="8">
        <f t="shared" si="30"/>
        <v>0</v>
      </c>
      <c r="AF86" s="9">
        <f t="shared" si="31"/>
        <v>0</v>
      </c>
      <c r="AG86" s="171">
        <f t="shared" si="32"/>
        <v>0</v>
      </c>
      <c r="AH86" s="171">
        <f t="shared" si="33"/>
        <v>0</v>
      </c>
      <c r="AI86" s="212">
        <f t="shared" si="34"/>
        <v>0</v>
      </c>
      <c r="AJ86" s="169">
        <f t="shared" si="35"/>
        <v>0</v>
      </c>
      <c r="AK86" s="169">
        <f t="shared" si="36"/>
        <v>0</v>
      </c>
      <c r="AL86" s="168">
        <f t="shared" si="37"/>
        <v>0</v>
      </c>
      <c r="AM86" s="169">
        <f t="shared" si="38"/>
        <v>0</v>
      </c>
      <c r="AN86" s="169">
        <f t="shared" si="39"/>
        <v>0</v>
      </c>
      <c r="AO86" s="27"/>
      <c r="AP86" s="27"/>
      <c r="AQ86" s="27"/>
      <c r="AR86" s="28"/>
      <c r="AS86" s="25"/>
      <c r="AU86" s="13"/>
      <c r="AZ86" s="13"/>
    </row>
    <row r="87" spans="1:52" ht="15.75" customHeight="1">
      <c r="A87" s="179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5"/>
      <c r="T87" s="182"/>
      <c r="U87" s="183"/>
      <c r="V87" s="183"/>
      <c r="W87" s="178"/>
      <c r="X87" s="5">
        <f t="shared" si="26"/>
        <v>0</v>
      </c>
      <c r="Y87" s="5">
        <f t="shared" si="27"/>
        <v>0</v>
      </c>
      <c r="Z87" s="6" t="e">
        <f>VLOOKUP(I87,LOOKUPTBL!$A$14:$E$33,5)</f>
        <v>#N/A</v>
      </c>
      <c r="AA87" s="5">
        <f>IF(E87=E86,0,IF(I87&lt;24,F87*Z87,IF(I87&lt;77,((Q87+R87)/(VLOOKUP(I87,LOOKUPTBL!$G$13:$H$15,2))),0)))</f>
        <v>0</v>
      </c>
      <c r="AB87" s="5">
        <f>IF(E87=E86,0,IF(I87&lt;24,F87*Z87,IF(I87&lt;77,((AQ87+AP87)/(VLOOKUP(I87,LOOKUPTBL!$G$13:$H$15,2))),0)))</f>
        <v>0</v>
      </c>
      <c r="AC87" s="7">
        <f t="shared" si="28"/>
        <v>0</v>
      </c>
      <c r="AD87" s="7">
        <f t="shared" si="29"/>
        <v>0</v>
      </c>
      <c r="AE87" s="8">
        <f t="shared" si="30"/>
        <v>0</v>
      </c>
      <c r="AF87" s="9">
        <f t="shared" si="31"/>
        <v>0</v>
      </c>
      <c r="AG87" s="171">
        <f t="shared" si="32"/>
        <v>0</v>
      </c>
      <c r="AH87" s="171">
        <f t="shared" si="33"/>
        <v>0</v>
      </c>
      <c r="AI87" s="212">
        <f t="shared" si="34"/>
        <v>0</v>
      </c>
      <c r="AJ87" s="169">
        <f t="shared" si="35"/>
        <v>0</v>
      </c>
      <c r="AK87" s="169">
        <f t="shared" si="36"/>
        <v>0</v>
      </c>
      <c r="AL87" s="168">
        <f t="shared" si="37"/>
        <v>0</v>
      </c>
      <c r="AM87" s="169">
        <f t="shared" si="38"/>
        <v>0</v>
      </c>
      <c r="AN87" s="169">
        <f t="shared" si="39"/>
        <v>0</v>
      </c>
      <c r="AO87" s="27"/>
      <c r="AP87" s="27"/>
      <c r="AQ87" s="27"/>
      <c r="AR87" s="28"/>
      <c r="AS87" s="25"/>
      <c r="AU87" s="13"/>
      <c r="AZ87" s="13"/>
    </row>
    <row r="88" spans="1:52" ht="15.75" customHeight="1">
      <c r="A88" s="179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5"/>
      <c r="T88" s="182"/>
      <c r="U88" s="183"/>
      <c r="V88" s="183"/>
      <c r="W88" s="178"/>
      <c r="X88" s="5">
        <f t="shared" si="26"/>
        <v>0</v>
      </c>
      <c r="Y88" s="5">
        <f t="shared" si="27"/>
        <v>0</v>
      </c>
      <c r="Z88" s="6" t="e">
        <f>VLOOKUP(I88,LOOKUPTBL!$A$14:$E$33,5)</f>
        <v>#N/A</v>
      </c>
      <c r="AA88" s="5">
        <f>IF(E88=E87,0,IF(I88&lt;24,F88*Z88,IF(I88&lt;77,((Q88+R88)/(VLOOKUP(I88,LOOKUPTBL!$G$13:$H$15,2))),0)))</f>
        <v>0</v>
      </c>
      <c r="AB88" s="5">
        <f>IF(E88=E87,0,IF(I88&lt;24,F88*Z88,IF(I88&lt;77,((AQ88+AP88)/(VLOOKUP(I88,LOOKUPTBL!$G$13:$H$15,2))),0)))</f>
        <v>0</v>
      </c>
      <c r="AC88" s="7">
        <f t="shared" si="28"/>
        <v>0</v>
      </c>
      <c r="AD88" s="7">
        <f t="shared" si="29"/>
        <v>0</v>
      </c>
      <c r="AE88" s="8">
        <f t="shared" si="30"/>
        <v>0</v>
      </c>
      <c r="AF88" s="9">
        <f t="shared" si="31"/>
        <v>0</v>
      </c>
      <c r="AG88" s="171">
        <f t="shared" si="32"/>
        <v>0</v>
      </c>
      <c r="AH88" s="171">
        <f t="shared" si="33"/>
        <v>0</v>
      </c>
      <c r="AI88" s="212">
        <f t="shared" si="34"/>
        <v>0</v>
      </c>
      <c r="AJ88" s="169">
        <f t="shared" si="35"/>
        <v>0</v>
      </c>
      <c r="AK88" s="169">
        <f t="shared" si="36"/>
        <v>0</v>
      </c>
      <c r="AL88" s="168">
        <f t="shared" si="37"/>
        <v>0</v>
      </c>
      <c r="AM88" s="169">
        <f t="shared" si="38"/>
        <v>0</v>
      </c>
      <c r="AN88" s="169">
        <f t="shared" si="39"/>
        <v>0</v>
      </c>
      <c r="AO88" s="27"/>
      <c r="AP88" s="27"/>
      <c r="AQ88" s="27"/>
      <c r="AR88" s="28"/>
      <c r="AS88" s="25"/>
      <c r="AU88" s="13"/>
      <c r="AZ88" s="13"/>
    </row>
    <row r="89" spans="1:52" ht="15.75" customHeight="1">
      <c r="A89" s="179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5"/>
      <c r="T89" s="182"/>
      <c r="U89" s="183"/>
      <c r="V89" s="183"/>
      <c r="W89" s="178"/>
      <c r="X89" s="5">
        <f t="shared" si="26"/>
        <v>0</v>
      </c>
      <c r="Y89" s="5">
        <f t="shared" si="27"/>
        <v>0</v>
      </c>
      <c r="Z89" s="6" t="e">
        <f>VLOOKUP(I89,LOOKUPTBL!$A$14:$E$33,5)</f>
        <v>#N/A</v>
      </c>
      <c r="AA89" s="5">
        <f>IF(E89=E88,0,IF(I89&lt;24,F89*Z89,IF(I89&lt;77,((Q89+R89)/(VLOOKUP(I89,LOOKUPTBL!$G$13:$H$15,2))),0)))</f>
        <v>0</v>
      </c>
      <c r="AB89" s="5">
        <f>IF(E89=E88,0,IF(I89&lt;24,F89*Z89,IF(I89&lt;77,((AQ89+AP89)/(VLOOKUP(I89,LOOKUPTBL!$G$13:$H$15,2))),0)))</f>
        <v>0</v>
      </c>
      <c r="AC89" s="7">
        <f t="shared" si="28"/>
        <v>0</v>
      </c>
      <c r="AD89" s="7">
        <f t="shared" si="29"/>
        <v>0</v>
      </c>
      <c r="AE89" s="8">
        <f t="shared" si="30"/>
        <v>0</v>
      </c>
      <c r="AF89" s="9">
        <f t="shared" si="31"/>
        <v>0</v>
      </c>
      <c r="AG89" s="171">
        <f t="shared" si="32"/>
        <v>0</v>
      </c>
      <c r="AH89" s="171">
        <f t="shared" si="33"/>
        <v>0</v>
      </c>
      <c r="AI89" s="212">
        <f t="shared" si="34"/>
        <v>0</v>
      </c>
      <c r="AJ89" s="169">
        <f t="shared" si="35"/>
        <v>0</v>
      </c>
      <c r="AK89" s="169">
        <f t="shared" si="36"/>
        <v>0</v>
      </c>
      <c r="AL89" s="168">
        <f t="shared" si="37"/>
        <v>0</v>
      </c>
      <c r="AM89" s="169">
        <f t="shared" si="38"/>
        <v>0</v>
      </c>
      <c r="AN89" s="169">
        <f t="shared" si="39"/>
        <v>0</v>
      </c>
      <c r="AO89" s="27"/>
      <c r="AP89" s="27"/>
      <c r="AQ89" s="27"/>
      <c r="AR89" s="28"/>
      <c r="AS89" s="25"/>
      <c r="AU89" s="13"/>
      <c r="AZ89" s="13"/>
    </row>
    <row r="90" spans="1:52" ht="15.75" customHeight="1">
      <c r="A90" s="179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5"/>
      <c r="T90" s="182"/>
      <c r="U90" s="183"/>
      <c r="V90" s="183"/>
      <c r="W90" s="178"/>
      <c r="X90" s="5">
        <f t="shared" si="26"/>
        <v>0</v>
      </c>
      <c r="Y90" s="5">
        <f t="shared" si="27"/>
        <v>0</v>
      </c>
      <c r="Z90" s="6" t="e">
        <f>VLOOKUP(I90,LOOKUPTBL!$A$14:$E$33,5)</f>
        <v>#N/A</v>
      </c>
      <c r="AA90" s="5">
        <f>IF(E90=E89,0,IF(I90&lt;24,F90*Z90,IF(I90&lt;77,((Q90+R90)/(VLOOKUP(I90,LOOKUPTBL!$G$13:$H$15,2))),0)))</f>
        <v>0</v>
      </c>
      <c r="AB90" s="5">
        <f>IF(E90=E89,0,IF(I90&lt;24,F90*Z90,IF(I90&lt;77,((AQ90+AP90)/(VLOOKUP(I90,LOOKUPTBL!$G$13:$H$15,2))),0)))</f>
        <v>0</v>
      </c>
      <c r="AC90" s="7">
        <f t="shared" si="28"/>
        <v>0</v>
      </c>
      <c r="AD90" s="7">
        <f t="shared" si="29"/>
        <v>0</v>
      </c>
      <c r="AE90" s="8">
        <f t="shared" si="30"/>
        <v>0</v>
      </c>
      <c r="AF90" s="9">
        <f t="shared" si="31"/>
        <v>0</v>
      </c>
      <c r="AG90" s="171">
        <f t="shared" si="32"/>
        <v>0</v>
      </c>
      <c r="AH90" s="171">
        <f t="shared" si="33"/>
        <v>0</v>
      </c>
      <c r="AI90" s="212">
        <f t="shared" si="34"/>
        <v>0</v>
      </c>
      <c r="AJ90" s="169">
        <f t="shared" si="35"/>
        <v>0</v>
      </c>
      <c r="AK90" s="169">
        <f t="shared" si="36"/>
        <v>0</v>
      </c>
      <c r="AL90" s="168">
        <f t="shared" si="37"/>
        <v>0</v>
      </c>
      <c r="AM90" s="169">
        <f t="shared" si="38"/>
        <v>0</v>
      </c>
      <c r="AN90" s="169">
        <f t="shared" si="39"/>
        <v>0</v>
      </c>
      <c r="AO90" s="27"/>
      <c r="AP90" s="27"/>
      <c r="AQ90" s="27"/>
      <c r="AR90" s="28"/>
      <c r="AS90" s="25"/>
      <c r="AU90" s="13"/>
      <c r="AZ90" s="13"/>
    </row>
    <row r="91" spans="1:52" ht="15.75" customHeight="1">
      <c r="A91" s="179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5"/>
      <c r="T91" s="182"/>
      <c r="U91" s="183"/>
      <c r="V91" s="183"/>
      <c r="W91" s="178"/>
      <c r="X91" s="5">
        <f t="shared" si="26"/>
        <v>0</v>
      </c>
      <c r="Y91" s="5">
        <f t="shared" si="27"/>
        <v>0</v>
      </c>
      <c r="Z91" s="6" t="e">
        <f>VLOOKUP(I91,LOOKUPTBL!$A$14:$E$33,5)</f>
        <v>#N/A</v>
      </c>
      <c r="AA91" s="5">
        <f>IF(E91=E90,0,IF(I91&lt;24,F91*Z91,IF(I91&lt;77,((Q91+R91)/(VLOOKUP(I91,LOOKUPTBL!$G$13:$H$15,2))),0)))</f>
        <v>0</v>
      </c>
      <c r="AB91" s="5">
        <f>IF(E91=E90,0,IF(I91&lt;24,F91*Z91,IF(I91&lt;77,((AQ91+AP91)/(VLOOKUP(I91,LOOKUPTBL!$G$13:$H$15,2))),0)))</f>
        <v>0</v>
      </c>
      <c r="AC91" s="7">
        <f t="shared" si="28"/>
        <v>0</v>
      </c>
      <c r="AD91" s="7">
        <f t="shared" si="29"/>
        <v>0</v>
      </c>
      <c r="AE91" s="8">
        <f t="shared" si="30"/>
        <v>0</v>
      </c>
      <c r="AF91" s="9">
        <f t="shared" si="31"/>
        <v>0</v>
      </c>
      <c r="AG91" s="171">
        <f t="shared" si="32"/>
        <v>0</v>
      </c>
      <c r="AH91" s="171">
        <f t="shared" si="33"/>
        <v>0</v>
      </c>
      <c r="AI91" s="212">
        <f t="shared" si="34"/>
        <v>0</v>
      </c>
      <c r="AJ91" s="169">
        <f t="shared" si="35"/>
        <v>0</v>
      </c>
      <c r="AK91" s="169">
        <f t="shared" si="36"/>
        <v>0</v>
      </c>
      <c r="AL91" s="168">
        <f t="shared" si="37"/>
        <v>0</v>
      </c>
      <c r="AM91" s="169">
        <f t="shared" si="38"/>
        <v>0</v>
      </c>
      <c r="AN91" s="169">
        <f t="shared" si="39"/>
        <v>0</v>
      </c>
      <c r="AO91" s="27"/>
      <c r="AP91" s="27"/>
      <c r="AQ91" s="27"/>
      <c r="AR91" s="28"/>
      <c r="AS91" s="25"/>
      <c r="AU91" s="13"/>
      <c r="AZ91" s="13"/>
    </row>
    <row r="92" spans="1:52" ht="15.75" customHeight="1">
      <c r="A92" s="179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5"/>
      <c r="T92" s="182"/>
      <c r="U92" s="183"/>
      <c r="V92" s="183"/>
      <c r="W92" s="178"/>
      <c r="X92" s="5">
        <f t="shared" si="26"/>
        <v>0</v>
      </c>
      <c r="Y92" s="5">
        <f t="shared" si="27"/>
        <v>0</v>
      </c>
      <c r="Z92" s="6" t="e">
        <f>VLOOKUP(I92,LOOKUPTBL!$A$14:$E$33,5)</f>
        <v>#N/A</v>
      </c>
      <c r="AA92" s="5">
        <f>IF(E92=E91,0,IF(I92&lt;24,F92*Z92,IF(I92&lt;77,((Q92+R92)/(VLOOKUP(I92,LOOKUPTBL!$G$13:$H$15,2))),0)))</f>
        <v>0</v>
      </c>
      <c r="AB92" s="5">
        <f>IF(E92=E91,0,IF(I92&lt;24,F92*Z92,IF(I92&lt;77,((AQ92+AP92)/(VLOOKUP(I92,LOOKUPTBL!$G$13:$H$15,2))),0)))</f>
        <v>0</v>
      </c>
      <c r="AC92" s="7">
        <f t="shared" si="28"/>
        <v>0</v>
      </c>
      <c r="AD92" s="7">
        <f t="shared" si="29"/>
        <v>0</v>
      </c>
      <c r="AE92" s="8">
        <f t="shared" si="30"/>
        <v>0</v>
      </c>
      <c r="AF92" s="9">
        <f t="shared" si="31"/>
        <v>0</v>
      </c>
      <c r="AG92" s="171">
        <f t="shared" si="32"/>
        <v>0</v>
      </c>
      <c r="AH92" s="171">
        <f t="shared" si="33"/>
        <v>0</v>
      </c>
      <c r="AI92" s="212">
        <f t="shared" si="34"/>
        <v>0</v>
      </c>
      <c r="AJ92" s="169">
        <f t="shared" si="35"/>
        <v>0</v>
      </c>
      <c r="AK92" s="169">
        <f t="shared" si="36"/>
        <v>0</v>
      </c>
      <c r="AL92" s="168">
        <f t="shared" si="37"/>
        <v>0</v>
      </c>
      <c r="AM92" s="169">
        <f t="shared" si="38"/>
        <v>0</v>
      </c>
      <c r="AN92" s="169">
        <f t="shared" si="39"/>
        <v>0</v>
      </c>
      <c r="AO92" s="27"/>
      <c r="AP92" s="27"/>
      <c r="AQ92" s="27"/>
      <c r="AR92" s="28"/>
      <c r="AS92" s="25"/>
      <c r="AU92" s="13"/>
      <c r="AZ92" s="13"/>
    </row>
    <row r="93" spans="1:52" ht="15.75" customHeight="1">
      <c r="A93" s="179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6"/>
      <c r="X93" s="5">
        <f t="shared" si="26"/>
        <v>0</v>
      </c>
      <c r="Y93" s="5">
        <f t="shared" si="27"/>
        <v>0</v>
      </c>
      <c r="Z93" s="6" t="e">
        <f>VLOOKUP(I93,LOOKUPTBL!$A$14:$E$33,5)</f>
        <v>#N/A</v>
      </c>
      <c r="AA93" s="5">
        <f>IF(E93=E92,0,IF(I93&lt;24,F93*Z93,IF(I93&lt;77,((Q93+R93)/(VLOOKUP(I93,LOOKUPTBL!$G$13:$H$15,2))),0)))</f>
        <v>0</v>
      </c>
      <c r="AB93" s="5">
        <f>IF(E93=E92,0,IF(I93&lt;24,F93*Z93,IF(I93&lt;77,((AQ93+AP93)/(VLOOKUP(I93,LOOKUPTBL!$G$13:$H$15,2))),0)))</f>
        <v>0</v>
      </c>
      <c r="AC93" s="7">
        <f t="shared" si="28"/>
        <v>0</v>
      </c>
      <c r="AD93" s="7">
        <f t="shared" si="29"/>
        <v>0</v>
      </c>
      <c r="AE93" s="8">
        <f t="shared" si="30"/>
        <v>0</v>
      </c>
      <c r="AF93" s="9">
        <f t="shared" si="31"/>
        <v>0</v>
      </c>
      <c r="AG93" s="171">
        <f t="shared" si="32"/>
        <v>0</v>
      </c>
      <c r="AH93" s="171">
        <f t="shared" si="33"/>
        <v>0</v>
      </c>
      <c r="AI93" s="212">
        <f t="shared" si="34"/>
        <v>0</v>
      </c>
      <c r="AJ93" s="169">
        <f t="shared" si="35"/>
        <v>0</v>
      </c>
      <c r="AK93" s="169">
        <f t="shared" si="36"/>
        <v>0</v>
      </c>
      <c r="AL93" s="168">
        <f t="shared" si="37"/>
        <v>0</v>
      </c>
      <c r="AM93" s="169">
        <f t="shared" si="38"/>
        <v>0</v>
      </c>
      <c r="AN93" s="169">
        <f t="shared" si="39"/>
        <v>0</v>
      </c>
      <c r="AO93" s="27"/>
      <c r="AP93" s="27"/>
      <c r="AQ93" s="27"/>
      <c r="AR93" s="28"/>
      <c r="AS93" s="25"/>
      <c r="AU93" s="13"/>
      <c r="AZ93" s="13"/>
    </row>
    <row r="94" spans="1:52" ht="15.75" customHeight="1">
      <c r="A94" s="179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6"/>
      <c r="X94" s="5">
        <f t="shared" si="26"/>
        <v>0</v>
      </c>
      <c r="Y94" s="5">
        <f t="shared" si="27"/>
        <v>0</v>
      </c>
      <c r="Z94" s="6" t="e">
        <f>VLOOKUP(I94,LOOKUPTBL!$A$14:$E$33,5)</f>
        <v>#N/A</v>
      </c>
      <c r="AA94" s="5">
        <f>IF(E94=E93,0,IF(I94&lt;24,F94*Z94,IF(I94&lt;77,((Q94+R94)/(VLOOKUP(I94,LOOKUPTBL!$G$13:$H$15,2))),0)))</f>
        <v>0</v>
      </c>
      <c r="AB94" s="5">
        <f>IF(E94=E93,0,IF(I94&lt;24,F94*Z94,IF(I94&lt;77,((AQ94+AP94)/(VLOOKUP(I94,LOOKUPTBL!$G$13:$H$15,2))),0)))</f>
        <v>0</v>
      </c>
      <c r="AC94" s="7">
        <f t="shared" si="28"/>
        <v>0</v>
      </c>
      <c r="AD94" s="7">
        <f t="shared" si="29"/>
        <v>0</v>
      </c>
      <c r="AE94" s="8">
        <f t="shared" si="30"/>
        <v>0</v>
      </c>
      <c r="AF94" s="9">
        <f t="shared" si="31"/>
        <v>0</v>
      </c>
      <c r="AG94" s="171">
        <f t="shared" si="32"/>
        <v>0</v>
      </c>
      <c r="AH94" s="171">
        <f t="shared" si="33"/>
        <v>0</v>
      </c>
      <c r="AI94" s="212">
        <f t="shared" si="34"/>
        <v>0</v>
      </c>
      <c r="AJ94" s="169">
        <f t="shared" si="35"/>
        <v>0</v>
      </c>
      <c r="AK94" s="169">
        <f t="shared" si="36"/>
        <v>0</v>
      </c>
      <c r="AL94" s="168">
        <f t="shared" si="37"/>
        <v>0</v>
      </c>
      <c r="AM94" s="169">
        <f t="shared" si="38"/>
        <v>0</v>
      </c>
      <c r="AN94" s="169">
        <f t="shared" si="39"/>
        <v>0</v>
      </c>
      <c r="AO94" s="27"/>
      <c r="AP94" s="27"/>
      <c r="AQ94" s="27"/>
      <c r="AR94" s="28"/>
      <c r="AS94" s="25"/>
      <c r="AU94" s="13"/>
      <c r="AZ94" s="13"/>
    </row>
    <row r="95" spans="1:52" ht="15.75" customHeight="1">
      <c r="A95" s="179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6"/>
      <c r="X95" s="5">
        <f t="shared" si="26"/>
        <v>0</v>
      </c>
      <c r="Y95" s="5">
        <f t="shared" si="27"/>
        <v>0</v>
      </c>
      <c r="Z95" s="6" t="e">
        <f>VLOOKUP(I95,LOOKUPTBL!$A$14:$E$33,5)</f>
        <v>#N/A</v>
      </c>
      <c r="AA95" s="5">
        <f>IF(E95=E94,0,IF(I95&lt;24,F95*Z95,IF(I95&lt;77,((Q95+R95)/(VLOOKUP(I95,LOOKUPTBL!$G$13:$H$15,2))),0)))</f>
        <v>0</v>
      </c>
      <c r="AB95" s="5">
        <f>IF(E95=E94,0,IF(I95&lt;24,F95*Z95,IF(I95&lt;77,((AQ95+AP95)/(VLOOKUP(I95,LOOKUPTBL!$G$13:$H$15,2))),0)))</f>
        <v>0</v>
      </c>
      <c r="AC95" s="7">
        <f t="shared" si="28"/>
        <v>0</v>
      </c>
      <c r="AD95" s="7">
        <f t="shared" si="29"/>
        <v>0</v>
      </c>
      <c r="AE95" s="8">
        <f t="shared" si="30"/>
        <v>0</v>
      </c>
      <c r="AF95" s="9">
        <f t="shared" si="31"/>
        <v>0</v>
      </c>
      <c r="AG95" s="171">
        <f t="shared" si="32"/>
        <v>0</v>
      </c>
      <c r="AH95" s="171">
        <f t="shared" si="33"/>
        <v>0</v>
      </c>
      <c r="AI95" s="212">
        <f t="shared" si="34"/>
        <v>0</v>
      </c>
      <c r="AJ95" s="169">
        <f t="shared" si="35"/>
        <v>0</v>
      </c>
      <c r="AK95" s="169">
        <f t="shared" si="36"/>
        <v>0</v>
      </c>
      <c r="AL95" s="168">
        <f t="shared" si="37"/>
        <v>0</v>
      </c>
      <c r="AM95" s="169">
        <f t="shared" si="38"/>
        <v>0</v>
      </c>
      <c r="AN95" s="169">
        <f t="shared" si="39"/>
        <v>0</v>
      </c>
      <c r="AO95" s="27"/>
      <c r="AP95" s="27"/>
      <c r="AQ95" s="27"/>
      <c r="AR95" s="28"/>
      <c r="AS95" s="25"/>
      <c r="AU95" s="13"/>
      <c r="AZ95" s="13"/>
    </row>
    <row r="96" spans="1:52" ht="15.75" customHeight="1">
      <c r="A96" s="179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6"/>
      <c r="X96" s="5">
        <f t="shared" si="26"/>
        <v>0</v>
      </c>
      <c r="Y96" s="5">
        <f t="shared" si="27"/>
        <v>0</v>
      </c>
      <c r="Z96" s="6" t="e">
        <f>VLOOKUP(I96,LOOKUPTBL!$A$14:$E$33,5)</f>
        <v>#N/A</v>
      </c>
      <c r="AA96" s="5">
        <f>IF(E96=E95,0,IF(I96&lt;24,F96*Z96,IF(I96&lt;77,((Q96+R96)/(VLOOKUP(I96,LOOKUPTBL!$G$13:$H$15,2))),0)))</f>
        <v>0</v>
      </c>
      <c r="AB96" s="5">
        <f>IF(E96=E95,0,IF(I96&lt;24,F96*Z96,IF(I96&lt;77,((AQ96+AP96)/(VLOOKUP(I96,LOOKUPTBL!$G$13:$H$15,2))),0)))</f>
        <v>0</v>
      </c>
      <c r="AC96" s="7">
        <f t="shared" si="28"/>
        <v>0</v>
      </c>
      <c r="AD96" s="7">
        <f t="shared" si="29"/>
        <v>0</v>
      </c>
      <c r="AE96" s="8">
        <f t="shared" si="30"/>
        <v>0</v>
      </c>
      <c r="AF96" s="9">
        <f t="shared" si="31"/>
        <v>0</v>
      </c>
      <c r="AG96" s="171">
        <f t="shared" si="32"/>
        <v>0</v>
      </c>
      <c r="AH96" s="171">
        <f t="shared" si="33"/>
        <v>0</v>
      </c>
      <c r="AI96" s="212">
        <f t="shared" si="34"/>
        <v>0</v>
      </c>
      <c r="AJ96" s="169">
        <f t="shared" si="35"/>
        <v>0</v>
      </c>
      <c r="AK96" s="169">
        <f t="shared" si="36"/>
        <v>0</v>
      </c>
      <c r="AL96" s="168">
        <f t="shared" si="37"/>
        <v>0</v>
      </c>
      <c r="AM96" s="169">
        <f t="shared" si="38"/>
        <v>0</v>
      </c>
      <c r="AN96" s="169">
        <f t="shared" si="39"/>
        <v>0</v>
      </c>
      <c r="AO96" s="27"/>
      <c r="AP96" s="27"/>
      <c r="AQ96" s="27"/>
      <c r="AR96" s="28"/>
      <c r="AS96" s="25"/>
      <c r="AU96" s="13"/>
      <c r="AZ96" s="13"/>
    </row>
    <row r="97" spans="1:52" ht="15.75" customHeight="1">
      <c r="A97" s="179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6"/>
      <c r="X97" s="5">
        <f t="shared" si="26"/>
        <v>0</v>
      </c>
      <c r="Y97" s="5">
        <f t="shared" si="27"/>
        <v>0</v>
      </c>
      <c r="Z97" s="6" t="e">
        <f>VLOOKUP(I97,LOOKUPTBL!$A$14:$E$33,5)</f>
        <v>#N/A</v>
      </c>
      <c r="AA97" s="5">
        <f>IF(E97=E96,0,IF(I97&lt;24,F97*Z97,IF(I97&lt;77,((Q97+R97)/(VLOOKUP(I97,LOOKUPTBL!$G$13:$H$15,2))),0)))</f>
        <v>0</v>
      </c>
      <c r="AB97" s="5">
        <f>IF(E97=E96,0,IF(I97&lt;24,F97*Z97,IF(I97&lt;77,((AQ97+AP97)/(VLOOKUP(I97,LOOKUPTBL!$G$13:$H$15,2))),0)))</f>
        <v>0</v>
      </c>
      <c r="AC97" s="7">
        <f t="shared" si="28"/>
        <v>0</v>
      </c>
      <c r="AD97" s="7">
        <f t="shared" si="29"/>
        <v>0</v>
      </c>
      <c r="AE97" s="8">
        <f t="shared" si="30"/>
        <v>0</v>
      </c>
      <c r="AF97" s="9">
        <f t="shared" si="31"/>
        <v>0</v>
      </c>
      <c r="AG97" s="171">
        <f t="shared" si="32"/>
        <v>0</v>
      </c>
      <c r="AH97" s="171">
        <f t="shared" si="33"/>
        <v>0</v>
      </c>
      <c r="AI97" s="212">
        <f t="shared" si="34"/>
        <v>0</v>
      </c>
      <c r="AJ97" s="169">
        <f t="shared" si="35"/>
        <v>0</v>
      </c>
      <c r="AK97" s="169">
        <f t="shared" si="36"/>
        <v>0</v>
      </c>
      <c r="AL97" s="168">
        <f t="shared" si="37"/>
        <v>0</v>
      </c>
      <c r="AM97" s="169">
        <f t="shared" si="38"/>
        <v>0</v>
      </c>
      <c r="AN97" s="169">
        <f t="shared" si="39"/>
        <v>0</v>
      </c>
      <c r="AO97" s="27"/>
      <c r="AP97" s="27"/>
      <c r="AQ97" s="27"/>
      <c r="AR97" s="28"/>
      <c r="AS97" s="25"/>
      <c r="AU97" s="13"/>
      <c r="AZ97" s="13"/>
    </row>
    <row r="98" spans="1:52" ht="15.75" customHeight="1">
      <c r="A98" s="179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6"/>
      <c r="X98" s="5">
        <f t="shared" si="26"/>
        <v>0</v>
      </c>
      <c r="Y98" s="5">
        <f t="shared" si="27"/>
        <v>0</v>
      </c>
      <c r="Z98" s="6" t="e">
        <f>VLOOKUP(I98,LOOKUPTBL!$A$14:$E$33,5)</f>
        <v>#N/A</v>
      </c>
      <c r="AA98" s="5">
        <f>IF(E98=E97,0,IF(I98&lt;24,F98*Z98,IF(I98&lt;77,((Q98+R98)/(VLOOKUP(I98,LOOKUPTBL!$G$13:$H$15,2))),0)))</f>
        <v>0</v>
      </c>
      <c r="AB98" s="5">
        <f>IF(E98=E97,0,IF(I98&lt;24,F98*Z98,IF(I98&lt;77,((AQ98+AP98)/(VLOOKUP(I98,LOOKUPTBL!$G$13:$H$15,2))),0)))</f>
        <v>0</v>
      </c>
      <c r="AC98" s="7">
        <f t="shared" si="28"/>
        <v>0</v>
      </c>
      <c r="AD98" s="7">
        <f t="shared" si="29"/>
        <v>0</v>
      </c>
      <c r="AE98" s="8">
        <f t="shared" si="30"/>
        <v>0</v>
      </c>
      <c r="AF98" s="9">
        <f t="shared" si="31"/>
        <v>0</v>
      </c>
      <c r="AG98" s="171">
        <f t="shared" si="32"/>
        <v>0</v>
      </c>
      <c r="AH98" s="171">
        <f t="shared" si="33"/>
        <v>0</v>
      </c>
      <c r="AI98" s="212">
        <f t="shared" si="34"/>
        <v>0</v>
      </c>
      <c r="AJ98" s="169">
        <f t="shared" si="35"/>
        <v>0</v>
      </c>
      <c r="AK98" s="169">
        <f t="shared" si="36"/>
        <v>0</v>
      </c>
      <c r="AL98" s="168">
        <f t="shared" si="37"/>
        <v>0</v>
      </c>
      <c r="AM98" s="169">
        <f t="shared" si="38"/>
        <v>0</v>
      </c>
      <c r="AN98" s="169">
        <f t="shared" si="39"/>
        <v>0</v>
      </c>
      <c r="AO98" s="27"/>
      <c r="AP98" s="27"/>
      <c r="AQ98" s="27"/>
      <c r="AR98" s="28"/>
      <c r="AS98" s="25"/>
      <c r="AU98" s="13"/>
      <c r="AZ98" s="13"/>
    </row>
    <row r="99" spans="1:52" ht="15.75" customHeight="1">
      <c r="A99" s="179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6"/>
      <c r="X99" s="5">
        <f t="shared" si="26"/>
        <v>0</v>
      </c>
      <c r="Y99" s="5">
        <f t="shared" si="27"/>
        <v>0</v>
      </c>
      <c r="Z99" s="6" t="e">
        <f>VLOOKUP(I99,LOOKUPTBL!$A$14:$E$33,5)</f>
        <v>#N/A</v>
      </c>
      <c r="AA99" s="5">
        <f>IF(E99=E98,0,IF(I99&lt;24,F99*Z99,IF(I99&lt;77,((Q99+R99)/(VLOOKUP(I99,LOOKUPTBL!$G$13:$H$15,2))),0)))</f>
        <v>0</v>
      </c>
      <c r="AB99" s="5">
        <f>IF(E99=E98,0,IF(I99&lt;24,F99*Z99,IF(I99&lt;77,((AQ99+AP99)/(VLOOKUP(I99,LOOKUPTBL!$G$13:$H$15,2))),0)))</f>
        <v>0</v>
      </c>
      <c r="AC99" s="7">
        <f t="shared" si="28"/>
        <v>0</v>
      </c>
      <c r="AD99" s="7">
        <f t="shared" si="29"/>
        <v>0</v>
      </c>
      <c r="AE99" s="8">
        <f t="shared" si="30"/>
        <v>0</v>
      </c>
      <c r="AF99" s="9">
        <f t="shared" si="31"/>
        <v>0</v>
      </c>
      <c r="AG99" s="171">
        <f t="shared" si="32"/>
        <v>0</v>
      </c>
      <c r="AH99" s="171">
        <f t="shared" si="33"/>
        <v>0</v>
      </c>
      <c r="AI99" s="212">
        <f t="shared" si="34"/>
        <v>0</v>
      </c>
      <c r="AJ99" s="169">
        <f t="shared" si="35"/>
        <v>0</v>
      </c>
      <c r="AK99" s="169">
        <f t="shared" si="36"/>
        <v>0</v>
      </c>
      <c r="AL99" s="168">
        <f t="shared" si="37"/>
        <v>0</v>
      </c>
      <c r="AM99" s="169">
        <f t="shared" si="38"/>
        <v>0</v>
      </c>
      <c r="AN99" s="169">
        <f t="shared" si="39"/>
        <v>0</v>
      </c>
      <c r="AO99" s="27"/>
      <c r="AP99" s="27"/>
      <c r="AQ99" s="27"/>
      <c r="AR99" s="28"/>
      <c r="AS99" s="25"/>
      <c r="AU99" s="13"/>
      <c r="AZ99" s="13"/>
    </row>
    <row r="100" spans="1:52" ht="15.75" customHeight="1">
      <c r="A100" s="179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6"/>
      <c r="X100" s="5">
        <f t="shared" si="26"/>
        <v>0</v>
      </c>
      <c r="Y100" s="5">
        <f t="shared" si="27"/>
        <v>0</v>
      </c>
      <c r="Z100" s="6" t="e">
        <f>VLOOKUP(I100,LOOKUPTBL!$A$14:$E$33,5)</f>
        <v>#N/A</v>
      </c>
      <c r="AA100" s="5">
        <f>IF(E100=E99,0,IF(I100&lt;24,F100*Z100,IF(I100&lt;77,((Q100+R100)/(VLOOKUP(I100,LOOKUPTBL!$G$13:$H$15,2))),0)))</f>
        <v>0</v>
      </c>
      <c r="AB100" s="5">
        <f>IF(E100=E99,0,IF(I100&lt;24,F100*Z100,IF(I100&lt;77,((AQ100+AP100)/(VLOOKUP(I100,LOOKUPTBL!$G$13:$H$15,2))),0)))</f>
        <v>0</v>
      </c>
      <c r="AC100" s="7">
        <f t="shared" si="28"/>
        <v>0</v>
      </c>
      <c r="AD100" s="7">
        <f t="shared" si="29"/>
        <v>0</v>
      </c>
      <c r="AE100" s="8">
        <f t="shared" si="30"/>
        <v>0</v>
      </c>
      <c r="AF100" s="9">
        <f t="shared" si="31"/>
        <v>0</v>
      </c>
      <c r="AG100" s="171">
        <f t="shared" si="32"/>
        <v>0</v>
      </c>
      <c r="AH100" s="171">
        <f t="shared" si="33"/>
        <v>0</v>
      </c>
      <c r="AI100" s="212">
        <f t="shared" si="34"/>
        <v>0</v>
      </c>
      <c r="AJ100" s="169">
        <f t="shared" si="35"/>
        <v>0</v>
      </c>
      <c r="AK100" s="169">
        <f t="shared" si="36"/>
        <v>0</v>
      </c>
      <c r="AL100" s="168">
        <f t="shared" si="37"/>
        <v>0</v>
      </c>
      <c r="AM100" s="169">
        <f t="shared" si="38"/>
        <v>0</v>
      </c>
      <c r="AN100" s="169">
        <f t="shared" si="39"/>
        <v>0</v>
      </c>
      <c r="AO100" s="27"/>
      <c r="AP100" s="27"/>
      <c r="AQ100" s="27"/>
      <c r="AR100" s="28"/>
      <c r="AS100" s="25"/>
      <c r="AU100" s="13"/>
      <c r="AZ100" s="13"/>
    </row>
    <row r="101" spans="1:52" ht="15.75" customHeight="1">
      <c r="A101" s="179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6"/>
      <c r="X101" s="5">
        <f t="shared" si="26"/>
        <v>0</v>
      </c>
      <c r="Y101" s="5">
        <f t="shared" si="27"/>
        <v>0</v>
      </c>
      <c r="Z101" s="6" t="e">
        <f>VLOOKUP(I101,LOOKUPTBL!$A$14:$E$33,5)</f>
        <v>#N/A</v>
      </c>
      <c r="AA101" s="5">
        <f>IF(E101=E100,0,IF(I101&lt;24,F101*Z101,IF(I101&lt;77,((Q101+R101)/(VLOOKUP(I101,LOOKUPTBL!$G$13:$H$15,2))),0)))</f>
        <v>0</v>
      </c>
      <c r="AB101" s="5">
        <f>IF(E101=E100,0,IF(I101&lt;24,F101*Z101,IF(I101&lt;77,((AQ101+AP101)/(VLOOKUP(I101,LOOKUPTBL!$G$13:$H$15,2))),0)))</f>
        <v>0</v>
      </c>
      <c r="AC101" s="7">
        <f t="shared" si="28"/>
        <v>0</v>
      </c>
      <c r="AD101" s="7">
        <f t="shared" si="29"/>
        <v>0</v>
      </c>
      <c r="AE101" s="8">
        <f t="shared" si="30"/>
        <v>0</v>
      </c>
      <c r="AF101" s="9">
        <f t="shared" si="31"/>
        <v>0</v>
      </c>
      <c r="AG101" s="171">
        <f t="shared" si="32"/>
        <v>0</v>
      </c>
      <c r="AH101" s="171">
        <f t="shared" si="33"/>
        <v>0</v>
      </c>
      <c r="AI101" s="212">
        <f t="shared" si="34"/>
        <v>0</v>
      </c>
      <c r="AJ101" s="169">
        <f t="shared" si="35"/>
        <v>0</v>
      </c>
      <c r="AK101" s="169">
        <f t="shared" si="36"/>
        <v>0</v>
      </c>
      <c r="AL101" s="168">
        <f t="shared" si="37"/>
        <v>0</v>
      </c>
      <c r="AM101" s="169">
        <f t="shared" si="38"/>
        <v>0</v>
      </c>
      <c r="AN101" s="169">
        <f t="shared" si="39"/>
        <v>0</v>
      </c>
      <c r="AO101" s="27"/>
      <c r="AP101" s="27"/>
      <c r="AQ101" s="27"/>
      <c r="AR101" s="28"/>
      <c r="AS101" s="25"/>
      <c r="AU101" s="13"/>
      <c r="AZ101" s="13"/>
    </row>
    <row r="102" spans="1:52" ht="15.75" customHeight="1">
      <c r="A102" s="179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6"/>
      <c r="X102" s="5">
        <f t="shared" si="26"/>
        <v>0</v>
      </c>
      <c r="Y102" s="5">
        <f t="shared" si="27"/>
        <v>0</v>
      </c>
      <c r="Z102" s="6" t="e">
        <f>VLOOKUP(I102,LOOKUPTBL!$A$14:$E$33,5)</f>
        <v>#N/A</v>
      </c>
      <c r="AA102" s="5">
        <f>IF(E102=E101,0,IF(I102&lt;24,F102*Z102,IF(I102&lt;77,((Q102+R102)/(VLOOKUP(I102,LOOKUPTBL!$G$13:$H$15,2))),0)))</f>
        <v>0</v>
      </c>
      <c r="AB102" s="5">
        <f>IF(E102=E101,0,IF(I102&lt;24,F102*Z102,IF(I102&lt;77,((AQ102+AP102)/(VLOOKUP(I102,LOOKUPTBL!$G$13:$H$15,2))),0)))</f>
        <v>0</v>
      </c>
      <c r="AC102" s="7">
        <f t="shared" si="28"/>
        <v>0</v>
      </c>
      <c r="AD102" s="7">
        <f t="shared" si="29"/>
        <v>0</v>
      </c>
      <c r="AE102" s="8">
        <f t="shared" si="30"/>
        <v>0</v>
      </c>
      <c r="AF102" s="9">
        <f t="shared" si="31"/>
        <v>0</v>
      </c>
      <c r="AG102" s="171">
        <f t="shared" si="32"/>
        <v>0</v>
      </c>
      <c r="AH102" s="171">
        <f t="shared" si="33"/>
        <v>0</v>
      </c>
      <c r="AI102" s="212">
        <f t="shared" si="34"/>
        <v>0</v>
      </c>
      <c r="AJ102" s="169">
        <f t="shared" si="35"/>
        <v>0</v>
      </c>
      <c r="AK102" s="169">
        <f t="shared" si="36"/>
        <v>0</v>
      </c>
      <c r="AL102" s="168">
        <f t="shared" si="37"/>
        <v>0</v>
      </c>
      <c r="AM102" s="169">
        <f t="shared" si="38"/>
        <v>0</v>
      </c>
      <c r="AN102" s="169">
        <f t="shared" si="39"/>
        <v>0</v>
      </c>
      <c r="AO102" s="27"/>
      <c r="AP102" s="27"/>
      <c r="AQ102" s="27"/>
      <c r="AR102" s="28"/>
      <c r="AS102" s="25"/>
      <c r="AU102" s="13"/>
      <c r="AZ102" s="13"/>
    </row>
    <row r="103" spans="1:52" ht="15.75" customHeight="1">
      <c r="A103" s="179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6"/>
      <c r="X103" s="5">
        <f t="shared" si="26"/>
        <v>0</v>
      </c>
      <c r="Y103" s="5">
        <f t="shared" si="27"/>
        <v>0</v>
      </c>
      <c r="Z103" s="6" t="e">
        <f>VLOOKUP(I103,LOOKUPTBL!$A$14:$E$33,5)</f>
        <v>#N/A</v>
      </c>
      <c r="AA103" s="5">
        <f>IF(E103=E102,0,IF(I103&lt;24,F103*Z103,IF(I103&lt;77,((Q103+R103)/(VLOOKUP(I103,LOOKUPTBL!$G$13:$H$15,2))),0)))</f>
        <v>0</v>
      </c>
      <c r="AB103" s="5">
        <f>IF(E103=E102,0,IF(I103&lt;24,F103*Z103,IF(I103&lt;77,((AQ103+AP103)/(VLOOKUP(I103,LOOKUPTBL!$G$13:$H$15,2))),0)))</f>
        <v>0</v>
      </c>
      <c r="AC103" s="7">
        <f t="shared" si="28"/>
        <v>0</v>
      </c>
      <c r="AD103" s="7">
        <f t="shared" si="29"/>
        <v>0</v>
      </c>
      <c r="AE103" s="8">
        <f t="shared" si="30"/>
        <v>0</v>
      </c>
      <c r="AF103" s="9">
        <f t="shared" si="31"/>
        <v>0</v>
      </c>
      <c r="AG103" s="171">
        <f t="shared" si="32"/>
        <v>0</v>
      </c>
      <c r="AH103" s="171">
        <f t="shared" si="33"/>
        <v>0</v>
      </c>
      <c r="AI103" s="212">
        <f t="shared" si="34"/>
        <v>0</v>
      </c>
      <c r="AJ103" s="169">
        <f t="shared" si="35"/>
        <v>0</v>
      </c>
      <c r="AK103" s="169">
        <f t="shared" si="36"/>
        <v>0</v>
      </c>
      <c r="AL103" s="168">
        <f t="shared" si="37"/>
        <v>0</v>
      </c>
      <c r="AM103" s="169">
        <f t="shared" si="38"/>
        <v>0</v>
      </c>
      <c r="AN103" s="169">
        <f t="shared" si="39"/>
        <v>0</v>
      </c>
      <c r="AO103" s="27"/>
      <c r="AP103" s="27"/>
      <c r="AQ103" s="27"/>
      <c r="AR103" s="28"/>
      <c r="AS103" s="25"/>
      <c r="AU103" s="13"/>
      <c r="AZ103" s="13"/>
    </row>
    <row r="104" spans="1:52" ht="15.75" customHeight="1">
      <c r="A104" s="179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6"/>
      <c r="X104" s="5">
        <f t="shared" si="26"/>
        <v>0</v>
      </c>
      <c r="Y104" s="5">
        <f t="shared" si="27"/>
        <v>0</v>
      </c>
      <c r="Z104" s="6" t="e">
        <f>VLOOKUP(I104,LOOKUPTBL!$A$14:$E$33,5)</f>
        <v>#N/A</v>
      </c>
      <c r="AA104" s="5">
        <f>IF(E104=E103,0,IF(I104&lt;24,F104*Z104,IF(I104&lt;77,((Q104+R104)/(VLOOKUP(I104,LOOKUPTBL!$G$13:$H$15,2))),0)))</f>
        <v>0</v>
      </c>
      <c r="AB104" s="5">
        <f>IF(E104=E103,0,IF(I104&lt;24,F104*Z104,IF(I104&lt;77,((AQ104+AP104)/(VLOOKUP(I104,LOOKUPTBL!$G$13:$H$15,2))),0)))</f>
        <v>0</v>
      </c>
      <c r="AC104" s="7">
        <f t="shared" si="28"/>
        <v>0</v>
      </c>
      <c r="AD104" s="7">
        <f t="shared" si="29"/>
        <v>0</v>
      </c>
      <c r="AE104" s="8">
        <f t="shared" si="30"/>
        <v>0</v>
      </c>
      <c r="AF104" s="9">
        <f t="shared" si="31"/>
        <v>0</v>
      </c>
      <c r="AG104" s="171">
        <f t="shared" si="32"/>
        <v>0</v>
      </c>
      <c r="AH104" s="171">
        <f t="shared" si="33"/>
        <v>0</v>
      </c>
      <c r="AI104" s="212">
        <f t="shared" si="34"/>
        <v>0</v>
      </c>
      <c r="AJ104" s="169">
        <f t="shared" si="35"/>
        <v>0</v>
      </c>
      <c r="AK104" s="169">
        <f t="shared" si="36"/>
        <v>0</v>
      </c>
      <c r="AL104" s="168">
        <f t="shared" si="37"/>
        <v>0</v>
      </c>
      <c r="AM104" s="169">
        <f t="shared" si="38"/>
        <v>0</v>
      </c>
      <c r="AN104" s="169">
        <f t="shared" si="39"/>
        <v>0</v>
      </c>
      <c r="AO104" s="27"/>
      <c r="AP104" s="27"/>
      <c r="AQ104" s="27"/>
      <c r="AR104" s="28"/>
      <c r="AS104" s="25"/>
      <c r="AU104" s="13"/>
      <c r="AZ104" s="13"/>
    </row>
    <row r="105" spans="1:52" ht="15.75" customHeight="1">
      <c r="A105" s="179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6"/>
      <c r="X105" s="5">
        <f t="shared" si="26"/>
        <v>0</v>
      </c>
      <c r="Y105" s="5">
        <f t="shared" si="27"/>
        <v>0</v>
      </c>
      <c r="Z105" s="6" t="e">
        <f>VLOOKUP(I105,LOOKUPTBL!$A$14:$E$33,5)</f>
        <v>#N/A</v>
      </c>
      <c r="AA105" s="5">
        <f>IF(E105=E104,0,IF(I105&lt;24,F105*Z105,IF(I105&lt;77,((Q105+R105)/(VLOOKUP(I105,LOOKUPTBL!$G$13:$H$15,2))),0)))</f>
        <v>0</v>
      </c>
      <c r="AB105" s="5">
        <f>IF(E105=E104,0,IF(I105&lt;24,F105*Z105,IF(I105&lt;77,((AQ105+AP105)/(VLOOKUP(I105,LOOKUPTBL!$G$13:$H$15,2))),0)))</f>
        <v>0</v>
      </c>
      <c r="AC105" s="7">
        <f t="shared" si="28"/>
        <v>0</v>
      </c>
      <c r="AD105" s="7">
        <f t="shared" si="29"/>
        <v>0</v>
      </c>
      <c r="AE105" s="8">
        <f t="shared" si="30"/>
        <v>0</v>
      </c>
      <c r="AF105" s="9">
        <f t="shared" si="31"/>
        <v>0</v>
      </c>
      <c r="AG105" s="171">
        <f t="shared" si="32"/>
        <v>0</v>
      </c>
      <c r="AH105" s="171">
        <f t="shared" si="33"/>
        <v>0</v>
      </c>
      <c r="AI105" s="212">
        <f t="shared" si="34"/>
        <v>0</v>
      </c>
      <c r="AJ105" s="169">
        <f t="shared" si="35"/>
        <v>0</v>
      </c>
      <c r="AK105" s="169">
        <f t="shared" si="36"/>
        <v>0</v>
      </c>
      <c r="AL105" s="168">
        <f t="shared" si="37"/>
        <v>0</v>
      </c>
      <c r="AM105" s="169">
        <f t="shared" si="38"/>
        <v>0</v>
      </c>
      <c r="AN105" s="169">
        <f t="shared" si="39"/>
        <v>0</v>
      </c>
      <c r="AO105" s="27"/>
      <c r="AP105" s="27"/>
      <c r="AQ105" s="27"/>
      <c r="AR105" s="28"/>
      <c r="AS105" s="25"/>
      <c r="AU105" s="13"/>
      <c r="AZ105" s="13"/>
    </row>
    <row r="106" spans="1:52" ht="15.75" customHeight="1">
      <c r="A106" s="179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6"/>
      <c r="X106" s="5">
        <f t="shared" si="26"/>
        <v>0</v>
      </c>
      <c r="Y106" s="5">
        <f t="shared" si="27"/>
        <v>0</v>
      </c>
      <c r="Z106" s="6" t="e">
        <f>VLOOKUP(I106,LOOKUPTBL!$A$14:$E$33,5)</f>
        <v>#N/A</v>
      </c>
      <c r="AA106" s="5">
        <f>IF(E106=E105,0,IF(I106&lt;24,F106*Z106,IF(I106&lt;77,((Q106+R106)/(VLOOKUP(I106,LOOKUPTBL!$G$13:$H$15,2))),0)))</f>
        <v>0</v>
      </c>
      <c r="AB106" s="5">
        <f>IF(E106=E105,0,IF(I106&lt;24,F106*Z106,IF(I106&lt;77,((AQ106+AP106)/(VLOOKUP(I106,LOOKUPTBL!$G$13:$H$15,2))),0)))</f>
        <v>0</v>
      </c>
      <c r="AC106" s="7">
        <f t="shared" si="28"/>
        <v>0</v>
      </c>
      <c r="AD106" s="7">
        <f t="shared" si="29"/>
        <v>0</v>
      </c>
      <c r="AE106" s="8">
        <f t="shared" si="30"/>
        <v>0</v>
      </c>
      <c r="AF106" s="9">
        <f t="shared" si="31"/>
        <v>0</v>
      </c>
      <c r="AG106" s="171">
        <f t="shared" si="32"/>
        <v>0</v>
      </c>
      <c r="AH106" s="171">
        <f t="shared" si="33"/>
        <v>0</v>
      </c>
      <c r="AI106" s="212">
        <f t="shared" si="34"/>
        <v>0</v>
      </c>
      <c r="AJ106" s="169">
        <f t="shared" si="35"/>
        <v>0</v>
      </c>
      <c r="AK106" s="169">
        <f t="shared" si="36"/>
        <v>0</v>
      </c>
      <c r="AL106" s="168">
        <f t="shared" si="37"/>
        <v>0</v>
      </c>
      <c r="AM106" s="169">
        <f t="shared" si="38"/>
        <v>0</v>
      </c>
      <c r="AN106" s="169">
        <f t="shared" si="39"/>
        <v>0</v>
      </c>
      <c r="AO106" s="27"/>
      <c r="AP106" s="27"/>
      <c r="AQ106" s="27"/>
      <c r="AR106" s="28"/>
      <c r="AS106" s="25"/>
      <c r="AU106" s="13"/>
      <c r="AZ106" s="13"/>
    </row>
    <row r="107" spans="1:52" ht="15.75" customHeight="1">
      <c r="A107" s="179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6"/>
      <c r="X107" s="5">
        <f t="shared" si="26"/>
        <v>0</v>
      </c>
      <c r="Y107" s="5">
        <f t="shared" si="27"/>
        <v>0</v>
      </c>
      <c r="Z107" s="6" t="e">
        <f>VLOOKUP(I107,LOOKUPTBL!$A$14:$E$33,5)</f>
        <v>#N/A</v>
      </c>
      <c r="AA107" s="5">
        <f>IF(E107=E106,0,IF(I107&lt;24,F107*Z107,IF(I107&lt;77,((Q107+R107)/(VLOOKUP(I107,LOOKUPTBL!$G$13:$H$15,2))),0)))</f>
        <v>0</v>
      </c>
      <c r="AB107" s="5">
        <f>IF(E107=E106,0,IF(I107&lt;24,F107*Z107,IF(I107&lt;77,((AQ107+AP107)/(VLOOKUP(I107,LOOKUPTBL!$G$13:$H$15,2))),0)))</f>
        <v>0</v>
      </c>
      <c r="AC107" s="7">
        <f t="shared" si="28"/>
        <v>0</v>
      </c>
      <c r="AD107" s="7">
        <f t="shared" si="29"/>
        <v>0</v>
      </c>
      <c r="AE107" s="8">
        <f t="shared" si="30"/>
        <v>0</v>
      </c>
      <c r="AF107" s="9">
        <f t="shared" si="31"/>
        <v>0</v>
      </c>
      <c r="AG107" s="171">
        <f t="shared" si="32"/>
        <v>0</v>
      </c>
      <c r="AH107" s="171">
        <f t="shared" si="33"/>
        <v>0</v>
      </c>
      <c r="AI107" s="212">
        <f t="shared" si="34"/>
        <v>0</v>
      </c>
      <c r="AJ107" s="169">
        <f t="shared" si="35"/>
        <v>0</v>
      </c>
      <c r="AK107" s="169">
        <f t="shared" si="36"/>
        <v>0</v>
      </c>
      <c r="AL107" s="168">
        <f t="shared" si="37"/>
        <v>0</v>
      </c>
      <c r="AM107" s="169">
        <f t="shared" si="38"/>
        <v>0</v>
      </c>
      <c r="AN107" s="169">
        <f t="shared" si="39"/>
        <v>0</v>
      </c>
      <c r="AO107" s="27"/>
      <c r="AP107" s="27"/>
      <c r="AQ107" s="27"/>
      <c r="AR107" s="28"/>
      <c r="AS107" s="25"/>
      <c r="AU107" s="13"/>
      <c r="AZ107" s="13"/>
    </row>
    <row r="108" spans="1:52" ht="15.75" customHeight="1">
      <c r="A108" s="179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6"/>
      <c r="X108" s="5">
        <f t="shared" si="26"/>
        <v>0</v>
      </c>
      <c r="Y108" s="5">
        <f t="shared" si="27"/>
        <v>0</v>
      </c>
      <c r="Z108" s="6" t="e">
        <f>VLOOKUP(I108,LOOKUPTBL!$A$14:$E$33,5)</f>
        <v>#N/A</v>
      </c>
      <c r="AA108" s="5">
        <f>IF(E108=E107,0,IF(I108&lt;24,F108*Z108,IF(I108&lt;77,((Q108+R108)/(VLOOKUP(I108,LOOKUPTBL!$G$13:$H$15,2))),0)))</f>
        <v>0</v>
      </c>
      <c r="AB108" s="5">
        <f>IF(E108=E107,0,IF(I108&lt;24,F108*Z108,IF(I108&lt;77,((AQ108+AP108)/(VLOOKUP(I108,LOOKUPTBL!$G$13:$H$15,2))),0)))</f>
        <v>0</v>
      </c>
      <c r="AC108" s="7">
        <f t="shared" si="28"/>
        <v>0</v>
      </c>
      <c r="AD108" s="7">
        <f t="shared" si="29"/>
        <v>0</v>
      </c>
      <c r="AE108" s="8">
        <f t="shared" si="30"/>
        <v>0</v>
      </c>
      <c r="AF108" s="9">
        <f t="shared" si="31"/>
        <v>0</v>
      </c>
      <c r="AG108" s="171">
        <f t="shared" si="32"/>
        <v>0</v>
      </c>
      <c r="AH108" s="171">
        <f t="shared" si="33"/>
        <v>0</v>
      </c>
      <c r="AI108" s="212">
        <f t="shared" si="34"/>
        <v>0</v>
      </c>
      <c r="AJ108" s="169">
        <f t="shared" si="35"/>
        <v>0</v>
      </c>
      <c r="AK108" s="169">
        <f t="shared" si="36"/>
        <v>0</v>
      </c>
      <c r="AL108" s="168">
        <f t="shared" si="37"/>
        <v>0</v>
      </c>
      <c r="AM108" s="169">
        <f t="shared" si="38"/>
        <v>0</v>
      </c>
      <c r="AN108" s="169">
        <f t="shared" si="39"/>
        <v>0</v>
      </c>
      <c r="AO108" s="27"/>
      <c r="AP108" s="27"/>
      <c r="AQ108" s="27"/>
      <c r="AR108" s="28"/>
      <c r="AS108" s="25"/>
      <c r="AU108" s="13"/>
      <c r="AZ108" s="13"/>
    </row>
    <row r="109" spans="1:52" ht="15.75" customHeight="1">
      <c r="A109" s="179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6"/>
      <c r="X109" s="5">
        <f t="shared" si="26"/>
        <v>0</v>
      </c>
      <c r="Y109" s="5">
        <f t="shared" si="27"/>
        <v>0</v>
      </c>
      <c r="Z109" s="6" t="e">
        <f>VLOOKUP(I109,LOOKUPTBL!$A$14:$E$33,5)</f>
        <v>#N/A</v>
      </c>
      <c r="AA109" s="5">
        <f>IF(E109=E108,0,IF(I109&lt;24,F109*Z109,IF(I109&lt;77,((Q109+R109)/(VLOOKUP(I109,LOOKUPTBL!$G$13:$H$15,2))),0)))</f>
        <v>0</v>
      </c>
      <c r="AB109" s="5">
        <f>IF(E109=E108,0,IF(I109&lt;24,F109*Z109,IF(I109&lt;77,((AQ109+AP109)/(VLOOKUP(I109,LOOKUPTBL!$G$13:$H$15,2))),0)))</f>
        <v>0</v>
      </c>
      <c r="AC109" s="7">
        <f t="shared" si="28"/>
        <v>0</v>
      </c>
      <c r="AD109" s="7">
        <f t="shared" si="29"/>
        <v>0</v>
      </c>
      <c r="AE109" s="8">
        <f t="shared" si="30"/>
        <v>0</v>
      </c>
      <c r="AF109" s="9">
        <f t="shared" si="31"/>
        <v>0</v>
      </c>
      <c r="AG109" s="171">
        <f t="shared" si="32"/>
        <v>0</v>
      </c>
      <c r="AH109" s="171">
        <f t="shared" si="33"/>
        <v>0</v>
      </c>
      <c r="AI109" s="212">
        <f t="shared" si="34"/>
        <v>0</v>
      </c>
      <c r="AJ109" s="169">
        <f t="shared" si="35"/>
        <v>0</v>
      </c>
      <c r="AK109" s="169">
        <f t="shared" si="36"/>
        <v>0</v>
      </c>
      <c r="AL109" s="168">
        <f t="shared" si="37"/>
        <v>0</v>
      </c>
      <c r="AM109" s="169">
        <f t="shared" si="38"/>
        <v>0</v>
      </c>
      <c r="AN109" s="169">
        <f t="shared" si="39"/>
        <v>0</v>
      </c>
      <c r="AO109" s="27"/>
      <c r="AP109" s="27"/>
      <c r="AQ109" s="27"/>
      <c r="AR109" s="28"/>
      <c r="AS109" s="25"/>
      <c r="AU109" s="13"/>
      <c r="AZ109" s="13"/>
    </row>
    <row r="110" spans="1:52" ht="15.75" customHeight="1">
      <c r="A110" s="179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6"/>
      <c r="X110" s="5">
        <f t="shared" si="26"/>
        <v>0</v>
      </c>
      <c r="Y110" s="5">
        <f t="shared" si="27"/>
        <v>0</v>
      </c>
      <c r="Z110" s="6" t="e">
        <f>VLOOKUP(I110,LOOKUPTBL!$A$14:$E$33,5)</f>
        <v>#N/A</v>
      </c>
      <c r="AA110" s="5">
        <f>IF(E110=E109,0,IF(I110&lt;24,F110*Z110,IF(I110&lt;77,((Q110+R110)/(VLOOKUP(I110,LOOKUPTBL!$G$13:$H$15,2))),0)))</f>
        <v>0</v>
      </c>
      <c r="AB110" s="5">
        <f>IF(E110=E109,0,IF(I110&lt;24,F110*Z110,IF(I110&lt;77,((AQ110+AP110)/(VLOOKUP(I110,LOOKUPTBL!$G$13:$H$15,2))),0)))</f>
        <v>0</v>
      </c>
      <c r="AC110" s="7">
        <f t="shared" si="28"/>
        <v>0</v>
      </c>
      <c r="AD110" s="7">
        <f t="shared" si="29"/>
        <v>0</v>
      </c>
      <c r="AE110" s="8">
        <f t="shared" si="30"/>
        <v>0</v>
      </c>
      <c r="AF110" s="9">
        <f t="shared" si="31"/>
        <v>0</v>
      </c>
      <c r="AG110" s="171">
        <f t="shared" si="32"/>
        <v>0</v>
      </c>
      <c r="AH110" s="171">
        <f t="shared" si="33"/>
        <v>0</v>
      </c>
      <c r="AI110" s="212">
        <f t="shared" si="34"/>
        <v>0</v>
      </c>
      <c r="AJ110" s="169">
        <f t="shared" si="35"/>
        <v>0</v>
      </c>
      <c r="AK110" s="169">
        <f t="shared" si="36"/>
        <v>0</v>
      </c>
      <c r="AL110" s="168">
        <f t="shared" si="37"/>
        <v>0</v>
      </c>
      <c r="AM110" s="169">
        <f t="shared" si="38"/>
        <v>0</v>
      </c>
      <c r="AN110" s="169">
        <f t="shared" si="39"/>
        <v>0</v>
      </c>
      <c r="AO110" s="27"/>
      <c r="AP110" s="27"/>
      <c r="AQ110" s="27"/>
      <c r="AR110" s="28"/>
      <c r="AS110" s="25"/>
      <c r="AU110" s="13"/>
      <c r="AZ110" s="13"/>
    </row>
    <row r="111" spans="1:52" ht="15.75" customHeight="1">
      <c r="A111" s="179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6"/>
      <c r="X111" s="5">
        <f t="shared" si="26"/>
        <v>0</v>
      </c>
      <c r="Y111" s="5">
        <f t="shared" si="27"/>
        <v>0</v>
      </c>
      <c r="Z111" s="6" t="e">
        <f>VLOOKUP(I111,LOOKUPTBL!$A$14:$E$33,5)</f>
        <v>#N/A</v>
      </c>
      <c r="AA111" s="5">
        <f>IF(E111=E110,0,IF(I111&lt;24,F111*Z111,IF(I111&lt;77,((Q111+R111)/(VLOOKUP(I111,LOOKUPTBL!$G$13:$H$15,2))),0)))</f>
        <v>0</v>
      </c>
      <c r="AB111" s="5">
        <f>IF(E111=E110,0,IF(I111&lt;24,F111*Z111,IF(I111&lt;77,((AQ111+AP111)/(VLOOKUP(I111,LOOKUPTBL!$G$13:$H$15,2))),0)))</f>
        <v>0</v>
      </c>
      <c r="AC111" s="7">
        <f t="shared" si="28"/>
        <v>0</v>
      </c>
      <c r="AD111" s="7">
        <f t="shared" si="29"/>
        <v>0</v>
      </c>
      <c r="AE111" s="8">
        <f t="shared" si="30"/>
        <v>0</v>
      </c>
      <c r="AF111" s="9">
        <f t="shared" si="31"/>
        <v>0</v>
      </c>
      <c r="AG111" s="171">
        <f t="shared" si="32"/>
        <v>0</v>
      </c>
      <c r="AH111" s="171">
        <f t="shared" si="33"/>
        <v>0</v>
      </c>
      <c r="AI111" s="212">
        <f t="shared" si="34"/>
        <v>0</v>
      </c>
      <c r="AJ111" s="169">
        <f t="shared" si="35"/>
        <v>0</v>
      </c>
      <c r="AK111" s="169">
        <f t="shared" si="36"/>
        <v>0</v>
      </c>
      <c r="AL111" s="168">
        <f t="shared" si="37"/>
        <v>0</v>
      </c>
      <c r="AM111" s="169">
        <f t="shared" si="38"/>
        <v>0</v>
      </c>
      <c r="AN111" s="169">
        <f t="shared" si="39"/>
        <v>0</v>
      </c>
      <c r="AO111" s="27"/>
      <c r="AP111" s="27"/>
      <c r="AQ111" s="27"/>
      <c r="AR111" s="28"/>
      <c r="AS111" s="25"/>
      <c r="AU111" s="13"/>
      <c r="AZ111" s="13"/>
    </row>
    <row r="112" spans="1:52" ht="15.75" customHeight="1">
      <c r="A112" s="179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6"/>
      <c r="X112" s="5">
        <f t="shared" si="26"/>
        <v>0</v>
      </c>
      <c r="Y112" s="5">
        <f t="shared" si="27"/>
        <v>0</v>
      </c>
      <c r="Z112" s="6" t="e">
        <f>VLOOKUP(I112,LOOKUPTBL!$A$14:$E$33,5)</f>
        <v>#N/A</v>
      </c>
      <c r="AA112" s="5">
        <f>IF(E112=E111,0,IF(I112&lt;24,F112*Z112,IF(I112&lt;77,((Q112+R112)/(VLOOKUP(I112,LOOKUPTBL!$G$13:$H$15,2))),0)))</f>
        <v>0</v>
      </c>
      <c r="AB112" s="5">
        <f>IF(E112=E111,0,IF(I112&lt;24,F112*Z112,IF(I112&lt;77,((AQ112+AP112)/(VLOOKUP(I112,LOOKUPTBL!$G$13:$H$15,2))),0)))</f>
        <v>0</v>
      </c>
      <c r="AC112" s="7">
        <f t="shared" si="28"/>
        <v>0</v>
      </c>
      <c r="AD112" s="7">
        <f t="shared" si="29"/>
        <v>0</v>
      </c>
      <c r="AE112" s="8">
        <f t="shared" si="30"/>
        <v>0</v>
      </c>
      <c r="AF112" s="9">
        <f t="shared" si="31"/>
        <v>0</v>
      </c>
      <c r="AG112" s="171">
        <f t="shared" si="32"/>
        <v>0</v>
      </c>
      <c r="AH112" s="171">
        <f t="shared" si="33"/>
        <v>0</v>
      </c>
      <c r="AI112" s="212">
        <f t="shared" si="34"/>
        <v>0</v>
      </c>
      <c r="AJ112" s="169">
        <f t="shared" si="35"/>
        <v>0</v>
      </c>
      <c r="AK112" s="169">
        <f t="shared" si="36"/>
        <v>0</v>
      </c>
      <c r="AL112" s="168">
        <f t="shared" si="37"/>
        <v>0</v>
      </c>
      <c r="AM112" s="169">
        <f t="shared" si="38"/>
        <v>0</v>
      </c>
      <c r="AN112" s="169">
        <f t="shared" si="39"/>
        <v>0</v>
      </c>
      <c r="AO112" s="27"/>
      <c r="AP112" s="27"/>
      <c r="AQ112" s="27"/>
      <c r="AR112" s="28"/>
      <c r="AS112" s="25"/>
      <c r="AU112" s="13"/>
      <c r="AZ112" s="13"/>
    </row>
    <row r="113" spans="1:52" ht="15.75" customHeight="1">
      <c r="A113" s="179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6"/>
      <c r="X113" s="5">
        <f t="shared" si="26"/>
        <v>0</v>
      </c>
      <c r="Y113" s="5">
        <f t="shared" si="27"/>
        <v>0</v>
      </c>
      <c r="Z113" s="6" t="e">
        <f>VLOOKUP(I113,LOOKUPTBL!$A$14:$E$33,5)</f>
        <v>#N/A</v>
      </c>
      <c r="AA113" s="5">
        <f>IF(E113=E112,0,IF(I113&lt;24,F113*Z113,IF(I113&lt;77,((Q113+R113)/(VLOOKUP(I113,LOOKUPTBL!$G$13:$H$15,2))),0)))</f>
        <v>0</v>
      </c>
      <c r="AB113" s="5">
        <f>IF(E113=E112,0,IF(I113&lt;24,F113*Z113,IF(I113&lt;77,((AQ113+AP113)/(VLOOKUP(I113,LOOKUPTBL!$G$13:$H$15,2))),0)))</f>
        <v>0</v>
      </c>
      <c r="AC113" s="7">
        <f t="shared" si="28"/>
        <v>0</v>
      </c>
      <c r="AD113" s="7">
        <f t="shared" si="29"/>
        <v>0</v>
      </c>
      <c r="AE113" s="8">
        <f t="shared" si="30"/>
        <v>0</v>
      </c>
      <c r="AF113" s="9">
        <f t="shared" si="31"/>
        <v>0</v>
      </c>
      <c r="AG113" s="171">
        <f t="shared" si="32"/>
        <v>0</v>
      </c>
      <c r="AH113" s="171">
        <f t="shared" si="33"/>
        <v>0</v>
      </c>
      <c r="AI113" s="212">
        <f t="shared" si="34"/>
        <v>0</v>
      </c>
      <c r="AJ113" s="169">
        <f t="shared" si="35"/>
        <v>0</v>
      </c>
      <c r="AK113" s="169">
        <f t="shared" si="36"/>
        <v>0</v>
      </c>
      <c r="AL113" s="168">
        <f t="shared" si="37"/>
        <v>0</v>
      </c>
      <c r="AM113" s="169">
        <f t="shared" si="38"/>
        <v>0</v>
      </c>
      <c r="AN113" s="169">
        <f t="shared" si="39"/>
        <v>0</v>
      </c>
      <c r="AO113" s="27"/>
      <c r="AP113" s="27"/>
      <c r="AQ113" s="27"/>
      <c r="AR113" s="28"/>
      <c r="AS113" s="25"/>
      <c r="AU113" s="13"/>
      <c r="AZ113" s="13"/>
    </row>
    <row r="114" spans="1:52" ht="15.75" customHeight="1">
      <c r="A114" s="179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6"/>
      <c r="X114" s="5">
        <f t="shared" si="26"/>
        <v>0</v>
      </c>
      <c r="Y114" s="5">
        <f t="shared" si="27"/>
        <v>0</v>
      </c>
      <c r="Z114" s="6" t="e">
        <f>VLOOKUP(I114,LOOKUPTBL!$A$14:$E$33,5)</f>
        <v>#N/A</v>
      </c>
      <c r="AA114" s="5">
        <f>IF(E114=E113,0,IF(I114&lt;24,F114*Z114,IF(I114&lt;77,((Q114+R114)/(VLOOKUP(I114,LOOKUPTBL!$G$13:$H$15,2))),0)))</f>
        <v>0</v>
      </c>
      <c r="AB114" s="5">
        <f>IF(E114=E113,0,IF(I114&lt;24,F114*Z114,IF(I114&lt;77,((AQ114+AP114)/(VLOOKUP(I114,LOOKUPTBL!$G$13:$H$15,2))),0)))</f>
        <v>0</v>
      </c>
      <c r="AC114" s="7">
        <f t="shared" si="28"/>
        <v>0</v>
      </c>
      <c r="AD114" s="7">
        <f t="shared" si="29"/>
        <v>0</v>
      </c>
      <c r="AE114" s="8">
        <f t="shared" si="30"/>
        <v>0</v>
      </c>
      <c r="AF114" s="9">
        <f t="shared" si="31"/>
        <v>0</v>
      </c>
      <c r="AG114" s="171">
        <f t="shared" si="32"/>
        <v>0</v>
      </c>
      <c r="AH114" s="171">
        <f t="shared" si="33"/>
        <v>0</v>
      </c>
      <c r="AI114" s="212">
        <f t="shared" si="34"/>
        <v>0</v>
      </c>
      <c r="AJ114" s="169">
        <f t="shared" si="35"/>
        <v>0</v>
      </c>
      <c r="AK114" s="169">
        <f t="shared" si="36"/>
        <v>0</v>
      </c>
      <c r="AL114" s="168">
        <f t="shared" si="37"/>
        <v>0</v>
      </c>
      <c r="AM114" s="169">
        <f t="shared" si="38"/>
        <v>0</v>
      </c>
      <c r="AN114" s="169">
        <f t="shared" si="39"/>
        <v>0</v>
      </c>
      <c r="AO114" s="27"/>
      <c r="AP114" s="27"/>
      <c r="AQ114" s="27"/>
      <c r="AR114" s="28"/>
      <c r="AS114" s="25"/>
      <c r="AU114" s="13"/>
      <c r="AZ114" s="13"/>
    </row>
    <row r="115" spans="1:52" ht="15.75" customHeight="1">
      <c r="A115" s="179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6"/>
      <c r="X115" s="5">
        <f t="shared" si="26"/>
        <v>0</v>
      </c>
      <c r="Y115" s="5">
        <f t="shared" si="27"/>
        <v>0</v>
      </c>
      <c r="Z115" s="6" t="e">
        <f>VLOOKUP(I115,LOOKUPTBL!$A$14:$E$33,5)</f>
        <v>#N/A</v>
      </c>
      <c r="AA115" s="5">
        <f>IF(E115=E114,0,IF(I115&lt;24,F115*Z115,IF(I115&lt;77,((Q115+R115)/(VLOOKUP(I115,LOOKUPTBL!$G$13:$H$15,2))),0)))</f>
        <v>0</v>
      </c>
      <c r="AB115" s="5">
        <f>IF(E115=E114,0,IF(I115&lt;24,F115*Z115,IF(I115&lt;77,((AQ115+AP115)/(VLOOKUP(I115,LOOKUPTBL!$G$13:$H$15,2))),0)))</f>
        <v>0</v>
      </c>
      <c r="AC115" s="7">
        <f t="shared" si="28"/>
        <v>0</v>
      </c>
      <c r="AD115" s="7">
        <f t="shared" si="29"/>
        <v>0</v>
      </c>
      <c r="AE115" s="8">
        <f t="shared" si="30"/>
        <v>0</v>
      </c>
      <c r="AF115" s="9">
        <f t="shared" si="31"/>
        <v>0</v>
      </c>
      <c r="AG115" s="171">
        <f t="shared" si="32"/>
        <v>0</v>
      </c>
      <c r="AH115" s="171">
        <f t="shared" si="33"/>
        <v>0</v>
      </c>
      <c r="AI115" s="212">
        <f t="shared" si="34"/>
        <v>0</v>
      </c>
      <c r="AJ115" s="169">
        <f t="shared" si="35"/>
        <v>0</v>
      </c>
      <c r="AK115" s="169">
        <f t="shared" si="36"/>
        <v>0</v>
      </c>
      <c r="AL115" s="168">
        <f t="shared" si="37"/>
        <v>0</v>
      </c>
      <c r="AM115" s="169">
        <f t="shared" si="38"/>
        <v>0</v>
      </c>
      <c r="AN115" s="169">
        <f t="shared" si="39"/>
        <v>0</v>
      </c>
      <c r="AO115" s="27"/>
      <c r="AP115" s="27"/>
      <c r="AQ115" s="27"/>
      <c r="AR115" s="28"/>
      <c r="AS115" s="25"/>
      <c r="AU115" s="13"/>
      <c r="AZ115" s="13"/>
    </row>
    <row r="116" spans="1:52" ht="15.75" customHeight="1">
      <c r="A116" s="179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6"/>
      <c r="X116" s="5">
        <f t="shared" si="26"/>
        <v>0</v>
      </c>
      <c r="Y116" s="5">
        <f t="shared" si="27"/>
        <v>0</v>
      </c>
      <c r="Z116" s="6" t="e">
        <f>VLOOKUP(I116,LOOKUPTBL!$A$14:$E$33,5)</f>
        <v>#N/A</v>
      </c>
      <c r="AA116" s="5">
        <f>IF(E116=E115,0,IF(I116&lt;24,F116*Z116,IF(I116&lt;77,((Q116+R116)/(VLOOKUP(I116,LOOKUPTBL!$G$13:$H$15,2))),0)))</f>
        <v>0</v>
      </c>
      <c r="AB116" s="5">
        <f>IF(E116=E115,0,IF(I116&lt;24,F116*Z116,IF(I116&lt;77,((AQ116+AP116)/(VLOOKUP(I116,LOOKUPTBL!$G$13:$H$15,2))),0)))</f>
        <v>0</v>
      </c>
      <c r="AC116" s="7">
        <f t="shared" si="28"/>
        <v>0</v>
      </c>
      <c r="AD116" s="7">
        <f t="shared" si="29"/>
        <v>0</v>
      </c>
      <c r="AE116" s="8">
        <f t="shared" si="30"/>
        <v>0</v>
      </c>
      <c r="AF116" s="9">
        <f t="shared" si="31"/>
        <v>0</v>
      </c>
      <c r="AG116" s="171">
        <f t="shared" si="32"/>
        <v>0</v>
      </c>
      <c r="AH116" s="171">
        <f t="shared" si="33"/>
        <v>0</v>
      </c>
      <c r="AI116" s="212">
        <f t="shared" si="34"/>
        <v>0</v>
      </c>
      <c r="AJ116" s="169">
        <f t="shared" si="35"/>
        <v>0</v>
      </c>
      <c r="AK116" s="169">
        <f t="shared" si="36"/>
        <v>0</v>
      </c>
      <c r="AL116" s="168">
        <f t="shared" si="37"/>
        <v>0</v>
      </c>
      <c r="AM116" s="169">
        <f t="shared" si="38"/>
        <v>0</v>
      </c>
      <c r="AN116" s="169">
        <f t="shared" si="39"/>
        <v>0</v>
      </c>
      <c r="AO116" s="27"/>
      <c r="AP116" s="27"/>
      <c r="AQ116" s="27"/>
      <c r="AR116" s="28"/>
      <c r="AS116" s="25"/>
      <c r="AU116" s="13"/>
      <c r="AZ116" s="13"/>
    </row>
    <row r="117" spans="1:52" ht="15.75" customHeight="1">
      <c r="A117" s="179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6"/>
      <c r="X117" s="5">
        <f t="shared" si="26"/>
        <v>0</v>
      </c>
      <c r="Y117" s="5">
        <f t="shared" si="27"/>
        <v>0</v>
      </c>
      <c r="Z117" s="6" t="e">
        <f>VLOOKUP(I117,LOOKUPTBL!$A$14:$E$33,5)</f>
        <v>#N/A</v>
      </c>
      <c r="AA117" s="5">
        <f>IF(E117=E116,0,IF(I117&lt;24,F117*Z117,IF(I117&lt;77,((Q117+R117)/(VLOOKUP(I117,LOOKUPTBL!$G$13:$H$15,2))),0)))</f>
        <v>0</v>
      </c>
      <c r="AB117" s="5">
        <f>IF(E117=E116,0,IF(I117&lt;24,F117*Z117,IF(I117&lt;77,((AQ117+AP117)/(VLOOKUP(I117,LOOKUPTBL!$G$13:$H$15,2))),0)))</f>
        <v>0</v>
      </c>
      <c r="AC117" s="7">
        <f t="shared" si="28"/>
        <v>0</v>
      </c>
      <c r="AD117" s="7">
        <f t="shared" si="29"/>
        <v>0</v>
      </c>
      <c r="AE117" s="8">
        <f t="shared" si="30"/>
        <v>0</v>
      </c>
      <c r="AF117" s="9">
        <f t="shared" si="31"/>
        <v>0</v>
      </c>
      <c r="AG117" s="171">
        <f t="shared" si="32"/>
        <v>0</v>
      </c>
      <c r="AH117" s="171">
        <f t="shared" si="33"/>
        <v>0</v>
      </c>
      <c r="AI117" s="212">
        <f t="shared" si="34"/>
        <v>0</v>
      </c>
      <c r="AJ117" s="169">
        <f t="shared" si="35"/>
        <v>0</v>
      </c>
      <c r="AK117" s="169">
        <f t="shared" si="36"/>
        <v>0</v>
      </c>
      <c r="AL117" s="168">
        <f t="shared" si="37"/>
        <v>0</v>
      </c>
      <c r="AM117" s="169">
        <f t="shared" si="38"/>
        <v>0</v>
      </c>
      <c r="AN117" s="169">
        <f t="shared" si="39"/>
        <v>0</v>
      </c>
      <c r="AO117" s="27"/>
      <c r="AP117" s="27"/>
      <c r="AQ117" s="27"/>
      <c r="AR117" s="28"/>
      <c r="AS117" s="25"/>
      <c r="AU117" s="13"/>
      <c r="AZ117" s="13"/>
    </row>
    <row r="118" spans="1:52" ht="15.75" customHeight="1">
      <c r="A118" s="179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6"/>
      <c r="X118" s="5">
        <f t="shared" si="26"/>
        <v>0</v>
      </c>
      <c r="Y118" s="5">
        <f t="shared" si="27"/>
        <v>0</v>
      </c>
      <c r="Z118" s="6" t="e">
        <f>VLOOKUP(I118,LOOKUPTBL!$A$14:$E$33,5)</f>
        <v>#N/A</v>
      </c>
      <c r="AA118" s="5">
        <f>IF(E118=E117,0,IF(I118&lt;24,F118*Z118,IF(I118&lt;77,((Q118+R118)/(VLOOKUP(I118,LOOKUPTBL!$G$13:$H$15,2))),0)))</f>
        <v>0</v>
      </c>
      <c r="AB118" s="5">
        <f>IF(E118=E117,0,IF(I118&lt;24,F118*Z118,IF(I118&lt;77,((AQ118+AP118)/(VLOOKUP(I118,LOOKUPTBL!$G$13:$H$15,2))),0)))</f>
        <v>0</v>
      </c>
      <c r="AC118" s="7">
        <f t="shared" si="28"/>
        <v>0</v>
      </c>
      <c r="AD118" s="7">
        <f t="shared" si="29"/>
        <v>0</v>
      </c>
      <c r="AE118" s="8">
        <f t="shared" si="30"/>
        <v>0</v>
      </c>
      <c r="AF118" s="9">
        <f t="shared" si="31"/>
        <v>0</v>
      </c>
      <c r="AG118" s="171">
        <f t="shared" si="32"/>
        <v>0</v>
      </c>
      <c r="AH118" s="171">
        <f t="shared" si="33"/>
        <v>0</v>
      </c>
      <c r="AI118" s="212">
        <f t="shared" si="34"/>
        <v>0</v>
      </c>
      <c r="AJ118" s="169">
        <f t="shared" si="35"/>
        <v>0</v>
      </c>
      <c r="AK118" s="169">
        <f t="shared" si="36"/>
        <v>0</v>
      </c>
      <c r="AL118" s="168">
        <f t="shared" si="37"/>
        <v>0</v>
      </c>
      <c r="AM118" s="169">
        <f t="shared" si="38"/>
        <v>0</v>
      </c>
      <c r="AN118" s="169">
        <f t="shared" si="39"/>
        <v>0</v>
      </c>
      <c r="AO118" s="27"/>
      <c r="AP118" s="27"/>
      <c r="AQ118" s="27"/>
      <c r="AR118" s="28"/>
      <c r="AS118" s="25"/>
      <c r="AU118" s="13"/>
      <c r="AZ118" s="13"/>
    </row>
    <row r="119" spans="1:52" ht="15.75" customHeight="1">
      <c r="A119" s="179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6"/>
      <c r="X119" s="5">
        <f t="shared" si="26"/>
        <v>0</v>
      </c>
      <c r="Y119" s="5">
        <f t="shared" si="27"/>
        <v>0</v>
      </c>
      <c r="Z119" s="6" t="e">
        <f>VLOOKUP(I119,LOOKUPTBL!$A$14:$E$33,5)</f>
        <v>#N/A</v>
      </c>
      <c r="AA119" s="5">
        <f>IF(E119=E118,0,IF(I119&lt;24,F119*Z119,IF(I119&lt;77,((Q119+R119)/(VLOOKUP(I119,LOOKUPTBL!$G$13:$H$15,2))),0)))</f>
        <v>0</v>
      </c>
      <c r="AB119" s="5">
        <f>IF(E119=E118,0,IF(I119&lt;24,F119*Z119,IF(I119&lt;77,((AQ119+AP119)/(VLOOKUP(I119,LOOKUPTBL!$G$13:$H$15,2))),0)))</f>
        <v>0</v>
      </c>
      <c r="AC119" s="7">
        <f t="shared" si="28"/>
        <v>0</v>
      </c>
      <c r="AD119" s="7">
        <f t="shared" si="29"/>
        <v>0</v>
      </c>
      <c r="AE119" s="8">
        <f t="shared" si="30"/>
        <v>0</v>
      </c>
      <c r="AF119" s="9">
        <f t="shared" si="31"/>
        <v>0</v>
      </c>
      <c r="AG119" s="171">
        <f t="shared" si="32"/>
        <v>0</v>
      </c>
      <c r="AH119" s="171">
        <f t="shared" si="33"/>
        <v>0</v>
      </c>
      <c r="AI119" s="212">
        <f t="shared" si="34"/>
        <v>0</v>
      </c>
      <c r="AJ119" s="169">
        <f t="shared" si="35"/>
        <v>0</v>
      </c>
      <c r="AK119" s="169">
        <f t="shared" si="36"/>
        <v>0</v>
      </c>
      <c r="AL119" s="168">
        <f t="shared" si="37"/>
        <v>0</v>
      </c>
      <c r="AM119" s="169">
        <f t="shared" si="38"/>
        <v>0</v>
      </c>
      <c r="AN119" s="169">
        <f t="shared" si="39"/>
        <v>0</v>
      </c>
      <c r="AO119" s="27"/>
      <c r="AP119" s="27"/>
      <c r="AQ119" s="27"/>
      <c r="AR119" s="28"/>
      <c r="AS119" s="25"/>
      <c r="AU119" s="13"/>
      <c r="AZ119" s="13"/>
    </row>
    <row r="120" spans="1:52" ht="15.75" customHeight="1">
      <c r="A120" s="179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6"/>
      <c r="X120" s="5">
        <f t="shared" si="26"/>
        <v>0</v>
      </c>
      <c r="Y120" s="5">
        <f t="shared" si="27"/>
        <v>0</v>
      </c>
      <c r="Z120" s="6" t="e">
        <f>VLOOKUP(I120,LOOKUPTBL!$A$14:$E$33,5)</f>
        <v>#N/A</v>
      </c>
      <c r="AA120" s="5">
        <f>IF(E120=E119,0,IF(I120&lt;24,F120*Z120,IF(I120&lt;77,((Q120+R120)/(VLOOKUP(I120,LOOKUPTBL!$G$13:$H$15,2))),0)))</f>
        <v>0</v>
      </c>
      <c r="AB120" s="5">
        <f>IF(E120=E119,0,IF(I120&lt;24,F120*Z120,IF(I120&lt;77,((AQ120+AP120)/(VLOOKUP(I120,LOOKUPTBL!$G$13:$H$15,2))),0)))</f>
        <v>0</v>
      </c>
      <c r="AC120" s="7">
        <f t="shared" si="28"/>
        <v>0</v>
      </c>
      <c r="AD120" s="7">
        <f t="shared" si="29"/>
        <v>0</v>
      </c>
      <c r="AE120" s="8">
        <f t="shared" si="30"/>
        <v>0</v>
      </c>
      <c r="AF120" s="9">
        <f t="shared" si="31"/>
        <v>0</v>
      </c>
      <c r="AG120" s="171">
        <f t="shared" si="32"/>
        <v>0</v>
      </c>
      <c r="AH120" s="171">
        <f t="shared" si="33"/>
        <v>0</v>
      </c>
      <c r="AI120" s="212">
        <f t="shared" si="34"/>
        <v>0</v>
      </c>
      <c r="AJ120" s="169">
        <f t="shared" si="35"/>
        <v>0</v>
      </c>
      <c r="AK120" s="169">
        <f t="shared" si="36"/>
        <v>0</v>
      </c>
      <c r="AL120" s="168">
        <f t="shared" si="37"/>
        <v>0</v>
      </c>
      <c r="AM120" s="169">
        <f t="shared" si="38"/>
        <v>0</v>
      </c>
      <c r="AN120" s="169">
        <f t="shared" si="39"/>
        <v>0</v>
      </c>
      <c r="AO120" s="27"/>
      <c r="AP120" s="27"/>
      <c r="AQ120" s="27"/>
      <c r="AR120" s="28"/>
      <c r="AS120" s="25"/>
      <c r="AU120" s="13"/>
      <c r="AZ120" s="13"/>
    </row>
    <row r="121" spans="1:52" ht="15.75" customHeight="1">
      <c r="A121" s="179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6"/>
      <c r="X121" s="5">
        <f t="shared" si="26"/>
        <v>0</v>
      </c>
      <c r="Y121" s="5">
        <f t="shared" si="27"/>
        <v>0</v>
      </c>
      <c r="Z121" s="6" t="e">
        <f>VLOOKUP(I121,LOOKUPTBL!$A$14:$E$33,5)</f>
        <v>#N/A</v>
      </c>
      <c r="AA121" s="5">
        <f>IF(E121=E120,0,IF(I121&lt;24,F121*Z121,IF(I121&lt;77,((Q121+R121)/(VLOOKUP(I121,LOOKUPTBL!$G$13:$H$15,2))),0)))</f>
        <v>0</v>
      </c>
      <c r="AB121" s="5">
        <f>IF(E121=E120,0,IF(I121&lt;24,F121*Z121,IF(I121&lt;77,((AQ121+AP121)/(VLOOKUP(I121,LOOKUPTBL!$G$13:$H$15,2))),0)))</f>
        <v>0</v>
      </c>
      <c r="AC121" s="7">
        <f t="shared" si="28"/>
        <v>0</v>
      </c>
      <c r="AD121" s="7">
        <f t="shared" si="29"/>
        <v>0</v>
      </c>
      <c r="AE121" s="8">
        <f t="shared" si="30"/>
        <v>0</v>
      </c>
      <c r="AF121" s="9">
        <f t="shared" si="31"/>
        <v>0</v>
      </c>
      <c r="AG121" s="171">
        <f t="shared" si="32"/>
        <v>0</v>
      </c>
      <c r="AH121" s="171">
        <f t="shared" si="33"/>
        <v>0</v>
      </c>
      <c r="AI121" s="212">
        <f t="shared" si="34"/>
        <v>0</v>
      </c>
      <c r="AJ121" s="169">
        <f t="shared" si="35"/>
        <v>0</v>
      </c>
      <c r="AK121" s="169">
        <f t="shared" si="36"/>
        <v>0</v>
      </c>
      <c r="AL121" s="168">
        <f t="shared" si="37"/>
        <v>0</v>
      </c>
      <c r="AM121" s="169">
        <f t="shared" si="38"/>
        <v>0</v>
      </c>
      <c r="AN121" s="169">
        <f t="shared" si="39"/>
        <v>0</v>
      </c>
      <c r="AO121" s="27"/>
      <c r="AP121" s="27"/>
      <c r="AQ121" s="27"/>
      <c r="AR121" s="28"/>
      <c r="AS121" s="25"/>
      <c r="AU121" s="13"/>
      <c r="AZ121" s="13"/>
    </row>
    <row r="122" spans="1:52" ht="15.75" customHeight="1">
      <c r="A122" s="179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6"/>
      <c r="X122" s="5">
        <f t="shared" si="26"/>
        <v>0</v>
      </c>
      <c r="Y122" s="5">
        <f t="shared" si="27"/>
        <v>0</v>
      </c>
      <c r="Z122" s="6" t="e">
        <f>VLOOKUP(I122,LOOKUPTBL!$A$14:$E$33,5)</f>
        <v>#N/A</v>
      </c>
      <c r="AA122" s="5">
        <f>IF(E122=E121,0,IF(I122&lt;24,F122*Z122,IF(I122&lt;77,((Q122+R122)/(VLOOKUP(I122,LOOKUPTBL!$G$13:$H$15,2))),0)))</f>
        <v>0</v>
      </c>
      <c r="AB122" s="5">
        <f>IF(E122=E121,0,IF(I122&lt;24,F122*Z122,IF(I122&lt;77,((AQ122+AP122)/(VLOOKUP(I122,LOOKUPTBL!$G$13:$H$15,2))),0)))</f>
        <v>0</v>
      </c>
      <c r="AC122" s="7">
        <f t="shared" si="28"/>
        <v>0</v>
      </c>
      <c r="AD122" s="7">
        <f t="shared" si="29"/>
        <v>0</v>
      </c>
      <c r="AE122" s="8">
        <f t="shared" si="30"/>
        <v>0</v>
      </c>
      <c r="AF122" s="9">
        <f t="shared" si="31"/>
        <v>0</v>
      </c>
      <c r="AG122" s="171">
        <f t="shared" si="32"/>
        <v>0</v>
      </c>
      <c r="AH122" s="171">
        <f t="shared" si="33"/>
        <v>0</v>
      </c>
      <c r="AI122" s="212">
        <f t="shared" si="34"/>
        <v>0</v>
      </c>
      <c r="AJ122" s="169">
        <f t="shared" si="35"/>
        <v>0</v>
      </c>
      <c r="AK122" s="169">
        <f t="shared" si="36"/>
        <v>0</v>
      </c>
      <c r="AL122" s="168">
        <f t="shared" si="37"/>
        <v>0</v>
      </c>
      <c r="AM122" s="169">
        <f t="shared" si="38"/>
        <v>0</v>
      </c>
      <c r="AN122" s="169">
        <f t="shared" si="39"/>
        <v>0</v>
      </c>
      <c r="AO122" s="27"/>
      <c r="AP122" s="27"/>
      <c r="AQ122" s="27"/>
      <c r="AR122" s="28"/>
      <c r="AS122" s="25"/>
      <c r="AU122" s="13"/>
      <c r="AZ122" s="13"/>
    </row>
    <row r="123" spans="1:52" ht="15.75" customHeight="1">
      <c r="A123" s="179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6"/>
      <c r="X123" s="5">
        <f t="shared" si="26"/>
        <v>0</v>
      </c>
      <c r="Y123" s="5">
        <f t="shared" si="27"/>
        <v>0</v>
      </c>
      <c r="Z123" s="6" t="e">
        <f>VLOOKUP(I123,LOOKUPTBL!$A$14:$E$33,5)</f>
        <v>#N/A</v>
      </c>
      <c r="AA123" s="5">
        <f>IF(E123=E122,0,IF(I123&lt;24,F123*Z123,IF(I123&lt;77,((Q123+R123)/(VLOOKUP(I123,LOOKUPTBL!$G$13:$H$15,2))),0)))</f>
        <v>0</v>
      </c>
      <c r="AB123" s="5">
        <f>IF(E123=E122,0,IF(I123&lt;24,F123*Z123,IF(I123&lt;77,((AQ123+AP123)/(VLOOKUP(I123,LOOKUPTBL!$G$13:$H$15,2))),0)))</f>
        <v>0</v>
      </c>
      <c r="AC123" s="7">
        <f t="shared" si="28"/>
        <v>0</v>
      </c>
      <c r="AD123" s="7">
        <f t="shared" si="29"/>
        <v>0</v>
      </c>
      <c r="AE123" s="8">
        <f t="shared" si="30"/>
        <v>0</v>
      </c>
      <c r="AF123" s="9">
        <f t="shared" si="31"/>
        <v>0</v>
      </c>
      <c r="AG123" s="171">
        <f t="shared" si="32"/>
        <v>0</v>
      </c>
      <c r="AH123" s="171">
        <f t="shared" si="33"/>
        <v>0</v>
      </c>
      <c r="AI123" s="212">
        <f t="shared" si="34"/>
        <v>0</v>
      </c>
      <c r="AJ123" s="169">
        <f t="shared" si="35"/>
        <v>0</v>
      </c>
      <c r="AK123" s="169">
        <f t="shared" si="36"/>
        <v>0</v>
      </c>
      <c r="AL123" s="168">
        <f t="shared" si="37"/>
        <v>0</v>
      </c>
      <c r="AM123" s="169">
        <f t="shared" si="38"/>
        <v>0</v>
      </c>
      <c r="AN123" s="169">
        <f t="shared" si="39"/>
        <v>0</v>
      </c>
      <c r="AO123" s="27"/>
      <c r="AP123" s="27"/>
      <c r="AQ123" s="27"/>
      <c r="AR123" s="28"/>
      <c r="AS123" s="25"/>
      <c r="AU123" s="13"/>
      <c r="AZ123" s="13"/>
    </row>
    <row r="124" spans="1:52" ht="15.75" customHeight="1">
      <c r="A124" s="179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6"/>
      <c r="X124" s="5">
        <f t="shared" si="26"/>
        <v>0</v>
      </c>
      <c r="Y124" s="5">
        <f t="shared" si="27"/>
        <v>0</v>
      </c>
      <c r="Z124" s="6" t="e">
        <f>VLOOKUP(I124,LOOKUPTBL!$A$14:$E$33,5)</f>
        <v>#N/A</v>
      </c>
      <c r="AA124" s="5">
        <f>IF(E124=E123,0,IF(I124&lt;24,F124*Z124,IF(I124&lt;77,((Q124+R124)/(VLOOKUP(I124,LOOKUPTBL!$G$13:$H$15,2))),0)))</f>
        <v>0</v>
      </c>
      <c r="AB124" s="5">
        <f>IF(E124=E123,0,IF(I124&lt;24,F124*Z124,IF(I124&lt;77,((AQ124+AP124)/(VLOOKUP(I124,LOOKUPTBL!$G$13:$H$15,2))),0)))</f>
        <v>0</v>
      </c>
      <c r="AC124" s="7">
        <f t="shared" si="28"/>
        <v>0</v>
      </c>
      <c r="AD124" s="7">
        <f t="shared" si="29"/>
        <v>0</v>
      </c>
      <c r="AE124" s="8">
        <f t="shared" si="30"/>
        <v>0</v>
      </c>
      <c r="AF124" s="9">
        <f t="shared" si="31"/>
        <v>0</v>
      </c>
      <c r="AG124" s="171">
        <f t="shared" si="32"/>
        <v>0</v>
      </c>
      <c r="AH124" s="171">
        <f t="shared" si="33"/>
        <v>0</v>
      </c>
      <c r="AI124" s="212">
        <f t="shared" si="34"/>
        <v>0</v>
      </c>
      <c r="AJ124" s="169">
        <f t="shared" si="35"/>
        <v>0</v>
      </c>
      <c r="AK124" s="169">
        <f t="shared" si="36"/>
        <v>0</v>
      </c>
      <c r="AL124" s="168">
        <f t="shared" si="37"/>
        <v>0</v>
      </c>
      <c r="AM124" s="169">
        <f t="shared" si="38"/>
        <v>0</v>
      </c>
      <c r="AN124" s="169">
        <f t="shared" si="39"/>
        <v>0</v>
      </c>
      <c r="AO124" s="27"/>
      <c r="AP124" s="27"/>
      <c r="AQ124" s="27"/>
      <c r="AR124" s="28"/>
      <c r="AS124" s="25"/>
      <c r="AU124" s="13"/>
      <c r="AZ124" s="13"/>
    </row>
    <row r="125" spans="1:52" ht="15.75" customHeight="1">
      <c r="A125" s="179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6"/>
      <c r="X125" s="5">
        <f t="shared" si="26"/>
        <v>0</v>
      </c>
      <c r="Y125" s="5">
        <f t="shared" si="27"/>
        <v>0</v>
      </c>
      <c r="Z125" s="6" t="e">
        <f>VLOOKUP(I125,LOOKUPTBL!$A$14:$E$33,5)</f>
        <v>#N/A</v>
      </c>
      <c r="AA125" s="5">
        <f>IF(E125=E124,0,IF(I125&lt;24,F125*Z125,IF(I125&lt;77,((Q125+R125)/(VLOOKUP(I125,LOOKUPTBL!$G$13:$H$15,2))),0)))</f>
        <v>0</v>
      </c>
      <c r="AB125" s="5">
        <f>IF(E125=E124,0,IF(I125&lt;24,F125*Z125,IF(I125&lt;77,((AQ125+AP125)/(VLOOKUP(I125,LOOKUPTBL!$G$13:$H$15,2))),0)))</f>
        <v>0</v>
      </c>
      <c r="AC125" s="7">
        <f t="shared" si="28"/>
        <v>0</v>
      </c>
      <c r="AD125" s="7">
        <f t="shared" si="29"/>
        <v>0</v>
      </c>
      <c r="AE125" s="8">
        <f t="shared" si="30"/>
        <v>0</v>
      </c>
      <c r="AF125" s="9">
        <f t="shared" si="31"/>
        <v>0</v>
      </c>
      <c r="AG125" s="171">
        <f t="shared" si="32"/>
        <v>0</v>
      </c>
      <c r="AH125" s="171">
        <f t="shared" si="33"/>
        <v>0</v>
      </c>
      <c r="AI125" s="212">
        <f t="shared" si="34"/>
        <v>0</v>
      </c>
      <c r="AJ125" s="169">
        <f t="shared" si="35"/>
        <v>0</v>
      </c>
      <c r="AK125" s="169">
        <f t="shared" si="36"/>
        <v>0</v>
      </c>
      <c r="AL125" s="168">
        <f t="shared" si="37"/>
        <v>0</v>
      </c>
      <c r="AM125" s="169">
        <f t="shared" si="38"/>
        <v>0</v>
      </c>
      <c r="AN125" s="169">
        <f t="shared" si="39"/>
        <v>0</v>
      </c>
      <c r="AO125" s="27"/>
      <c r="AP125" s="27"/>
      <c r="AQ125" s="27"/>
      <c r="AR125" s="28"/>
      <c r="AS125" s="25"/>
      <c r="AU125" s="13"/>
      <c r="AZ125" s="13"/>
    </row>
    <row r="126" spans="1:52" ht="15.75" customHeight="1">
      <c r="A126" s="179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6"/>
      <c r="X126" s="5">
        <f t="shared" si="26"/>
        <v>0</v>
      </c>
      <c r="Y126" s="5">
        <f t="shared" si="27"/>
        <v>0</v>
      </c>
      <c r="Z126" s="6" t="e">
        <f>VLOOKUP(I126,LOOKUPTBL!$A$14:$E$33,5)</f>
        <v>#N/A</v>
      </c>
      <c r="AA126" s="5">
        <f>IF(E126=E125,0,IF(I126&lt;24,F126*Z126,IF(I126&lt;77,((Q126+R126)/(VLOOKUP(I126,LOOKUPTBL!$G$13:$H$15,2))),0)))</f>
        <v>0</v>
      </c>
      <c r="AB126" s="5">
        <f>IF(E126=E125,0,IF(I126&lt;24,F126*Z126,IF(I126&lt;77,((AQ126+AP126)/(VLOOKUP(I126,LOOKUPTBL!$G$13:$H$15,2))),0)))</f>
        <v>0</v>
      </c>
      <c r="AC126" s="7">
        <f t="shared" si="28"/>
        <v>0</v>
      </c>
      <c r="AD126" s="7">
        <f t="shared" si="29"/>
        <v>0</v>
      </c>
      <c r="AE126" s="8">
        <f t="shared" si="30"/>
        <v>0</v>
      </c>
      <c r="AF126" s="9">
        <f t="shared" si="31"/>
        <v>0</v>
      </c>
      <c r="AG126" s="171">
        <f t="shared" si="32"/>
        <v>0</v>
      </c>
      <c r="AH126" s="171">
        <f t="shared" si="33"/>
        <v>0</v>
      </c>
      <c r="AI126" s="212">
        <f t="shared" si="34"/>
        <v>0</v>
      </c>
      <c r="AJ126" s="169">
        <f t="shared" si="35"/>
        <v>0</v>
      </c>
      <c r="AK126" s="169">
        <f t="shared" si="36"/>
        <v>0</v>
      </c>
      <c r="AL126" s="168">
        <f t="shared" si="37"/>
        <v>0</v>
      </c>
      <c r="AM126" s="169">
        <f t="shared" si="38"/>
        <v>0</v>
      </c>
      <c r="AN126" s="169">
        <f t="shared" si="39"/>
        <v>0</v>
      </c>
      <c r="AO126" s="27"/>
      <c r="AP126" s="27"/>
      <c r="AQ126" s="27"/>
      <c r="AR126" s="28"/>
      <c r="AS126" s="25"/>
      <c r="AU126" s="13"/>
      <c r="AZ126" s="13"/>
    </row>
    <row r="127" spans="1:52" ht="15.75" customHeight="1">
      <c r="A127" s="179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6"/>
      <c r="X127" s="5">
        <f t="shared" si="26"/>
        <v>0</v>
      </c>
      <c r="Y127" s="5">
        <f t="shared" si="27"/>
        <v>0</v>
      </c>
      <c r="Z127" s="6" t="e">
        <f>VLOOKUP(I127,LOOKUPTBL!$A$14:$E$33,5)</f>
        <v>#N/A</v>
      </c>
      <c r="AA127" s="5">
        <f>IF(E127=E126,0,IF(I127&lt;24,F127*Z127,IF(I127&lt;77,((Q127+R127)/(VLOOKUP(I127,LOOKUPTBL!$G$13:$H$15,2))),0)))</f>
        <v>0</v>
      </c>
      <c r="AB127" s="5">
        <f>IF(E127=E126,0,IF(I127&lt;24,F127*Z127,IF(I127&lt;77,((AQ127+AP127)/(VLOOKUP(I127,LOOKUPTBL!$G$13:$H$15,2))),0)))</f>
        <v>0</v>
      </c>
      <c r="AC127" s="7">
        <f t="shared" si="28"/>
        <v>0</v>
      </c>
      <c r="AD127" s="7">
        <f t="shared" si="29"/>
        <v>0</v>
      </c>
      <c r="AE127" s="8">
        <f t="shared" si="30"/>
        <v>0</v>
      </c>
      <c r="AF127" s="9">
        <f t="shared" si="31"/>
        <v>0</v>
      </c>
      <c r="AG127" s="171">
        <f t="shared" si="32"/>
        <v>0</v>
      </c>
      <c r="AH127" s="171">
        <f t="shared" si="33"/>
        <v>0</v>
      </c>
      <c r="AI127" s="212">
        <f t="shared" si="34"/>
        <v>0</v>
      </c>
      <c r="AJ127" s="169">
        <f t="shared" si="35"/>
        <v>0</v>
      </c>
      <c r="AK127" s="169">
        <f t="shared" si="36"/>
        <v>0</v>
      </c>
      <c r="AL127" s="168">
        <f t="shared" si="37"/>
        <v>0</v>
      </c>
      <c r="AM127" s="169">
        <f t="shared" si="38"/>
        <v>0</v>
      </c>
      <c r="AN127" s="169">
        <f t="shared" si="39"/>
        <v>0</v>
      </c>
      <c r="AO127" s="27"/>
      <c r="AP127" s="27"/>
      <c r="AQ127" s="27"/>
      <c r="AR127" s="28"/>
      <c r="AS127" s="25"/>
      <c r="AU127" s="13"/>
      <c r="AZ127" s="13"/>
    </row>
    <row r="128" spans="1:52" ht="15.75" customHeight="1">
      <c r="A128" s="179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6"/>
      <c r="X128" s="5">
        <f t="shared" si="26"/>
        <v>0</v>
      </c>
      <c r="Y128" s="5">
        <f t="shared" si="27"/>
        <v>0</v>
      </c>
      <c r="Z128" s="6" t="e">
        <f>VLOOKUP(I128,LOOKUPTBL!$A$14:$E$33,5)</f>
        <v>#N/A</v>
      </c>
      <c r="AA128" s="5">
        <f>IF(E128=E127,0,IF(I128&lt;24,F128*Z128,IF(I128&lt;77,((Q128+R128)/(VLOOKUP(I128,LOOKUPTBL!$G$13:$H$15,2))),0)))</f>
        <v>0</v>
      </c>
      <c r="AB128" s="5">
        <f>IF(E128=E127,0,IF(I128&lt;24,F128*Z128,IF(I128&lt;77,((AQ128+AP128)/(VLOOKUP(I128,LOOKUPTBL!$G$13:$H$15,2))),0)))</f>
        <v>0</v>
      </c>
      <c r="AC128" s="7">
        <f t="shared" si="28"/>
        <v>0</v>
      </c>
      <c r="AD128" s="7">
        <f t="shared" si="29"/>
        <v>0</v>
      </c>
      <c r="AE128" s="8">
        <f t="shared" si="30"/>
        <v>0</v>
      </c>
      <c r="AF128" s="9">
        <f t="shared" si="31"/>
        <v>0</v>
      </c>
      <c r="AG128" s="171">
        <f t="shared" si="32"/>
        <v>0</v>
      </c>
      <c r="AH128" s="171">
        <f t="shared" si="33"/>
        <v>0</v>
      </c>
      <c r="AI128" s="212">
        <f t="shared" si="34"/>
        <v>0</v>
      </c>
      <c r="AJ128" s="169">
        <f t="shared" si="35"/>
        <v>0</v>
      </c>
      <c r="AK128" s="169">
        <f t="shared" si="36"/>
        <v>0</v>
      </c>
      <c r="AL128" s="168">
        <f t="shared" si="37"/>
        <v>0</v>
      </c>
      <c r="AM128" s="169">
        <f t="shared" si="38"/>
        <v>0</v>
      </c>
      <c r="AN128" s="169">
        <f t="shared" si="39"/>
        <v>0</v>
      </c>
      <c r="AO128" s="27"/>
      <c r="AP128" s="27"/>
      <c r="AQ128" s="27"/>
      <c r="AR128" s="28"/>
      <c r="AS128" s="25"/>
      <c r="AU128" s="13"/>
      <c r="AZ128" s="13"/>
    </row>
    <row r="129" spans="1:52" ht="15.75" customHeight="1">
      <c r="A129" s="179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6"/>
      <c r="X129" s="5">
        <f t="shared" si="26"/>
        <v>0</v>
      </c>
      <c r="Y129" s="5">
        <f t="shared" si="27"/>
        <v>0</v>
      </c>
      <c r="Z129" s="6" t="e">
        <f>VLOOKUP(I129,LOOKUPTBL!$A$14:$E$33,5)</f>
        <v>#N/A</v>
      </c>
      <c r="AA129" s="5">
        <f>IF(E129=E128,0,IF(I129&lt;24,F129*Z129,IF(I129&lt;77,((Q129+R129)/(VLOOKUP(I129,LOOKUPTBL!$G$13:$H$15,2))),0)))</f>
        <v>0</v>
      </c>
      <c r="AB129" s="5">
        <f>IF(E129=E128,0,IF(I129&lt;24,F129*Z129,IF(I129&lt;77,((AQ129+AP129)/(VLOOKUP(I129,LOOKUPTBL!$G$13:$H$15,2))),0)))</f>
        <v>0</v>
      </c>
      <c r="AC129" s="7">
        <f t="shared" si="28"/>
        <v>0</v>
      </c>
      <c r="AD129" s="7">
        <f t="shared" si="29"/>
        <v>0</v>
      </c>
      <c r="AE129" s="8">
        <f t="shared" si="30"/>
        <v>0</v>
      </c>
      <c r="AF129" s="9">
        <f t="shared" si="31"/>
        <v>0</v>
      </c>
      <c r="AG129" s="171">
        <f t="shared" si="32"/>
        <v>0</v>
      </c>
      <c r="AH129" s="171">
        <f t="shared" si="33"/>
        <v>0</v>
      </c>
      <c r="AI129" s="212">
        <f t="shared" si="34"/>
        <v>0</v>
      </c>
      <c r="AJ129" s="169">
        <f t="shared" si="35"/>
        <v>0</v>
      </c>
      <c r="AK129" s="169">
        <f t="shared" si="36"/>
        <v>0</v>
      </c>
      <c r="AL129" s="168">
        <f t="shared" si="37"/>
        <v>0</v>
      </c>
      <c r="AM129" s="169">
        <f t="shared" si="38"/>
        <v>0</v>
      </c>
      <c r="AN129" s="169">
        <f t="shared" si="39"/>
        <v>0</v>
      </c>
      <c r="AO129" s="27"/>
      <c r="AP129" s="27"/>
      <c r="AQ129" s="27"/>
      <c r="AR129" s="28"/>
      <c r="AS129" s="25"/>
      <c r="AU129" s="13"/>
      <c r="AZ129" s="13"/>
    </row>
    <row r="130" spans="1:52" ht="15.75" customHeight="1">
      <c r="A130" s="179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6"/>
      <c r="X130" s="5">
        <f t="shared" si="26"/>
        <v>0</v>
      </c>
      <c r="Y130" s="5">
        <f t="shared" si="27"/>
        <v>0</v>
      </c>
      <c r="Z130" s="6" t="e">
        <f>VLOOKUP(I130,LOOKUPTBL!$A$14:$E$33,5)</f>
        <v>#N/A</v>
      </c>
      <c r="AA130" s="5">
        <f>IF(E130=E129,0,IF(I130&lt;24,F130*Z130,IF(I130&lt;77,((Q130+R130)/(VLOOKUP(I130,LOOKUPTBL!$G$13:$H$15,2))),0)))</f>
        <v>0</v>
      </c>
      <c r="AB130" s="5">
        <f>IF(E130=E129,0,IF(I130&lt;24,F130*Z130,IF(I130&lt;77,((AQ130+AP130)/(VLOOKUP(I130,LOOKUPTBL!$G$13:$H$15,2))),0)))</f>
        <v>0</v>
      </c>
      <c r="AC130" s="7">
        <f t="shared" si="28"/>
        <v>0</v>
      </c>
      <c r="AD130" s="7">
        <f t="shared" si="29"/>
        <v>0</v>
      </c>
      <c r="AE130" s="8">
        <f t="shared" si="30"/>
        <v>0</v>
      </c>
      <c r="AF130" s="9">
        <f t="shared" si="31"/>
        <v>0</v>
      </c>
      <c r="AG130" s="171">
        <f t="shared" si="32"/>
        <v>0</v>
      </c>
      <c r="AH130" s="171">
        <f t="shared" si="33"/>
        <v>0</v>
      </c>
      <c r="AI130" s="212">
        <f t="shared" si="34"/>
        <v>0</v>
      </c>
      <c r="AJ130" s="169">
        <f t="shared" si="35"/>
        <v>0</v>
      </c>
      <c r="AK130" s="169">
        <f t="shared" si="36"/>
        <v>0</v>
      </c>
      <c r="AL130" s="168">
        <f t="shared" si="37"/>
        <v>0</v>
      </c>
      <c r="AM130" s="169">
        <f t="shared" si="38"/>
        <v>0</v>
      </c>
      <c r="AN130" s="169">
        <f t="shared" si="39"/>
        <v>0</v>
      </c>
      <c r="AO130" s="27"/>
      <c r="AP130" s="27"/>
      <c r="AQ130" s="27"/>
      <c r="AR130" s="28"/>
      <c r="AS130" s="25"/>
      <c r="AU130" s="13"/>
      <c r="AZ130" s="13"/>
    </row>
    <row r="131" spans="1:52" ht="15.75" customHeight="1">
      <c r="A131" s="179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6"/>
      <c r="X131" s="5">
        <f t="shared" si="26"/>
        <v>0</v>
      </c>
      <c r="Y131" s="5">
        <f t="shared" si="27"/>
        <v>0</v>
      </c>
      <c r="Z131" s="6" t="e">
        <f>VLOOKUP(I131,LOOKUPTBL!$A$14:$E$33,5)</f>
        <v>#N/A</v>
      </c>
      <c r="AA131" s="5">
        <f>IF(E131=E130,0,IF(I131&lt;24,F131*Z131,IF(I131&lt;77,((Q131+R131)/(VLOOKUP(I131,LOOKUPTBL!$G$13:$H$15,2))),0)))</f>
        <v>0</v>
      </c>
      <c r="AB131" s="5">
        <f>IF(E131=E130,0,IF(I131&lt;24,F131*Z131,IF(I131&lt;77,((AQ131+AP131)/(VLOOKUP(I131,LOOKUPTBL!$G$13:$H$15,2))),0)))</f>
        <v>0</v>
      </c>
      <c r="AC131" s="7">
        <f t="shared" si="28"/>
        <v>0</v>
      </c>
      <c r="AD131" s="7">
        <f t="shared" si="29"/>
        <v>0</v>
      </c>
      <c r="AE131" s="8">
        <f t="shared" si="30"/>
        <v>0</v>
      </c>
      <c r="AF131" s="9">
        <f t="shared" si="31"/>
        <v>0</v>
      </c>
      <c r="AG131" s="171">
        <f t="shared" si="32"/>
        <v>0</v>
      </c>
      <c r="AH131" s="171">
        <f t="shared" si="33"/>
        <v>0</v>
      </c>
      <c r="AI131" s="212">
        <f t="shared" si="34"/>
        <v>0</v>
      </c>
      <c r="AJ131" s="169">
        <f t="shared" si="35"/>
        <v>0</v>
      </c>
      <c r="AK131" s="169">
        <f t="shared" si="36"/>
        <v>0</v>
      </c>
      <c r="AL131" s="168">
        <f t="shared" si="37"/>
        <v>0</v>
      </c>
      <c r="AM131" s="169">
        <f t="shared" si="38"/>
        <v>0</v>
      </c>
      <c r="AN131" s="169">
        <f t="shared" si="39"/>
        <v>0</v>
      </c>
      <c r="AO131" s="27"/>
      <c r="AP131" s="27"/>
      <c r="AQ131" s="27"/>
      <c r="AR131" s="28"/>
      <c r="AS131" s="25"/>
      <c r="AU131" s="13"/>
      <c r="AZ131" s="13"/>
    </row>
    <row r="132" spans="1:52" ht="15.75" customHeight="1">
      <c r="A132" s="179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6"/>
      <c r="X132" s="5">
        <f t="shared" si="26"/>
        <v>0</v>
      </c>
      <c r="Y132" s="5">
        <f t="shared" si="27"/>
        <v>0</v>
      </c>
      <c r="Z132" s="6" t="e">
        <f>VLOOKUP(I132,LOOKUPTBL!$A$14:$E$33,5)</f>
        <v>#N/A</v>
      </c>
      <c r="AA132" s="5">
        <f>IF(E132=E131,0,IF(I132&lt;24,F132*Z132,IF(I132&lt;77,((Q132+R132)/(VLOOKUP(I132,LOOKUPTBL!$G$13:$H$15,2))),0)))</f>
        <v>0</v>
      </c>
      <c r="AB132" s="5">
        <f>IF(E132=E131,0,IF(I132&lt;24,F132*Z132,IF(I132&lt;77,((AQ132+AP132)/(VLOOKUP(I132,LOOKUPTBL!$G$13:$H$15,2))),0)))</f>
        <v>0</v>
      </c>
      <c r="AC132" s="7">
        <f t="shared" si="28"/>
        <v>0</v>
      </c>
      <c r="AD132" s="7">
        <f t="shared" si="29"/>
        <v>0</v>
      </c>
      <c r="AE132" s="8">
        <f t="shared" si="30"/>
        <v>0</v>
      </c>
      <c r="AF132" s="9">
        <f t="shared" si="31"/>
        <v>0</v>
      </c>
      <c r="AG132" s="171">
        <f t="shared" si="32"/>
        <v>0</v>
      </c>
      <c r="AH132" s="171">
        <f t="shared" si="33"/>
        <v>0</v>
      </c>
      <c r="AI132" s="212">
        <f t="shared" si="34"/>
        <v>0</v>
      </c>
      <c r="AJ132" s="169">
        <f t="shared" si="35"/>
        <v>0</v>
      </c>
      <c r="AK132" s="169">
        <f t="shared" si="36"/>
        <v>0</v>
      </c>
      <c r="AL132" s="168">
        <f t="shared" si="37"/>
        <v>0</v>
      </c>
      <c r="AM132" s="169">
        <f t="shared" si="38"/>
        <v>0</v>
      </c>
      <c r="AN132" s="169">
        <f t="shared" si="39"/>
        <v>0</v>
      </c>
      <c r="AO132" s="27"/>
      <c r="AP132" s="27"/>
      <c r="AQ132" s="27"/>
      <c r="AR132" s="28"/>
      <c r="AS132" s="25"/>
      <c r="AU132" s="13"/>
      <c r="AZ132" s="13"/>
    </row>
    <row r="133" spans="1:52" ht="15.75" customHeight="1">
      <c r="A133" s="179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6"/>
      <c r="X133" s="5">
        <f t="shared" si="26"/>
        <v>0</v>
      </c>
      <c r="Y133" s="5">
        <f t="shared" si="27"/>
        <v>0</v>
      </c>
      <c r="Z133" s="6" t="e">
        <f>VLOOKUP(I133,LOOKUPTBL!$A$14:$E$33,5)</f>
        <v>#N/A</v>
      </c>
      <c r="AA133" s="5">
        <f>IF(E133=E132,0,IF(I133&lt;24,F133*Z133,IF(I133&lt;77,((Q133+R133)/(VLOOKUP(I133,LOOKUPTBL!$G$13:$H$15,2))),0)))</f>
        <v>0</v>
      </c>
      <c r="AB133" s="5">
        <f>IF(E133=E132,0,IF(I133&lt;24,F133*Z133,IF(I133&lt;77,((AQ133+AP133)/(VLOOKUP(I133,LOOKUPTBL!$G$13:$H$15,2))),0)))</f>
        <v>0</v>
      </c>
      <c r="AC133" s="7">
        <f t="shared" si="28"/>
        <v>0</v>
      </c>
      <c r="AD133" s="7">
        <f t="shared" si="29"/>
        <v>0</v>
      </c>
      <c r="AE133" s="8">
        <f t="shared" si="30"/>
        <v>0</v>
      </c>
      <c r="AF133" s="9">
        <f t="shared" si="31"/>
        <v>0</v>
      </c>
      <c r="AG133" s="171">
        <f t="shared" si="32"/>
        <v>0</v>
      </c>
      <c r="AH133" s="171">
        <f t="shared" si="33"/>
        <v>0</v>
      </c>
      <c r="AI133" s="212">
        <f t="shared" si="34"/>
        <v>0</v>
      </c>
      <c r="AJ133" s="169">
        <f t="shared" si="35"/>
        <v>0</v>
      </c>
      <c r="AK133" s="169">
        <f t="shared" si="36"/>
        <v>0</v>
      </c>
      <c r="AL133" s="168">
        <f t="shared" si="37"/>
        <v>0</v>
      </c>
      <c r="AM133" s="169">
        <f t="shared" si="38"/>
        <v>0</v>
      </c>
      <c r="AN133" s="169">
        <f t="shared" si="39"/>
        <v>0</v>
      </c>
      <c r="AO133" s="27"/>
      <c r="AP133" s="27"/>
      <c r="AQ133" s="27"/>
      <c r="AR133" s="28"/>
      <c r="AS133" s="25"/>
      <c r="AU133" s="13"/>
      <c r="AZ133" s="13"/>
    </row>
    <row r="134" spans="1:52" ht="15.75" customHeight="1">
      <c r="A134" s="179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6"/>
      <c r="X134" s="5">
        <f t="shared" si="26"/>
        <v>0</v>
      </c>
      <c r="Y134" s="5">
        <f t="shared" si="27"/>
        <v>0</v>
      </c>
      <c r="Z134" s="6" t="e">
        <f>VLOOKUP(I134,LOOKUPTBL!$A$14:$E$33,5)</f>
        <v>#N/A</v>
      </c>
      <c r="AA134" s="5">
        <f>IF(E134=E133,0,IF(I134&lt;24,F134*Z134,IF(I134&lt;77,((Q134+R134)/(VLOOKUP(I134,LOOKUPTBL!$G$13:$H$15,2))),0)))</f>
        <v>0</v>
      </c>
      <c r="AB134" s="5">
        <f>IF(E134=E133,0,IF(I134&lt;24,F134*Z134,IF(I134&lt;77,((AQ134+AP134)/(VLOOKUP(I134,LOOKUPTBL!$G$13:$H$15,2))),0)))</f>
        <v>0</v>
      </c>
      <c r="AC134" s="7">
        <f t="shared" si="28"/>
        <v>0</v>
      </c>
      <c r="AD134" s="7">
        <f t="shared" si="29"/>
        <v>0</v>
      </c>
      <c r="AE134" s="8">
        <f t="shared" si="30"/>
        <v>0</v>
      </c>
      <c r="AF134" s="9">
        <f t="shared" si="31"/>
        <v>0</v>
      </c>
      <c r="AG134" s="171">
        <f t="shared" si="32"/>
        <v>0</v>
      </c>
      <c r="AH134" s="171">
        <f t="shared" si="33"/>
        <v>0</v>
      </c>
      <c r="AI134" s="212">
        <f t="shared" si="34"/>
        <v>0</v>
      </c>
      <c r="AJ134" s="169">
        <f t="shared" si="35"/>
        <v>0</v>
      </c>
      <c r="AK134" s="169">
        <f t="shared" si="36"/>
        <v>0</v>
      </c>
      <c r="AL134" s="168">
        <f t="shared" si="37"/>
        <v>0</v>
      </c>
      <c r="AM134" s="169">
        <f t="shared" si="38"/>
        <v>0</v>
      </c>
      <c r="AN134" s="169">
        <f t="shared" si="39"/>
        <v>0</v>
      </c>
      <c r="AO134" s="27"/>
      <c r="AP134" s="27"/>
      <c r="AQ134" s="27"/>
      <c r="AR134" s="28"/>
      <c r="AS134" s="25"/>
      <c r="AU134" s="13"/>
      <c r="AZ134" s="13"/>
    </row>
    <row r="135" spans="1:52" ht="15.75" customHeight="1">
      <c r="A135" s="179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6"/>
      <c r="X135" s="5">
        <f t="shared" si="26"/>
        <v>0</v>
      </c>
      <c r="Y135" s="5">
        <f t="shared" si="27"/>
        <v>0</v>
      </c>
      <c r="Z135" s="6" t="e">
        <f>VLOOKUP(I135,LOOKUPTBL!$A$14:$E$33,5)</f>
        <v>#N/A</v>
      </c>
      <c r="AA135" s="5">
        <f>IF(E135=E134,0,IF(I135&lt;24,F135*Z135,IF(I135&lt;77,((Q135+R135)/(VLOOKUP(I135,LOOKUPTBL!$G$13:$H$15,2))),0)))</f>
        <v>0</v>
      </c>
      <c r="AB135" s="5">
        <f>IF(E135=E134,0,IF(I135&lt;24,F135*Z135,IF(I135&lt;77,((AQ135+AP135)/(VLOOKUP(I135,LOOKUPTBL!$G$13:$H$15,2))),0)))</f>
        <v>0</v>
      </c>
      <c r="AC135" s="7">
        <f t="shared" si="28"/>
        <v>0</v>
      </c>
      <c r="AD135" s="7">
        <f t="shared" si="29"/>
        <v>0</v>
      </c>
      <c r="AE135" s="8">
        <f t="shared" si="30"/>
        <v>0</v>
      </c>
      <c r="AF135" s="9">
        <f t="shared" si="31"/>
        <v>0</v>
      </c>
      <c r="AG135" s="171">
        <f t="shared" si="32"/>
        <v>0</v>
      </c>
      <c r="AH135" s="171">
        <f t="shared" si="33"/>
        <v>0</v>
      </c>
      <c r="AI135" s="212">
        <f t="shared" si="34"/>
        <v>0</v>
      </c>
      <c r="AJ135" s="169">
        <f t="shared" si="35"/>
        <v>0</v>
      </c>
      <c r="AK135" s="169">
        <f t="shared" si="36"/>
        <v>0</v>
      </c>
      <c r="AL135" s="168">
        <f t="shared" si="37"/>
        <v>0</v>
      </c>
      <c r="AM135" s="169">
        <f t="shared" si="38"/>
        <v>0</v>
      </c>
      <c r="AN135" s="169">
        <f t="shared" si="39"/>
        <v>0</v>
      </c>
      <c r="AO135" s="27"/>
      <c r="AP135" s="27"/>
      <c r="AQ135" s="27"/>
      <c r="AR135" s="28"/>
      <c r="AS135" s="25"/>
      <c r="AU135" s="13"/>
      <c r="AZ135" s="13"/>
    </row>
    <row r="136" spans="1:52" ht="15.75" customHeight="1">
      <c r="A136" s="179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6"/>
      <c r="X136" s="5">
        <f t="shared" ref="X136:X199" si="40">((Q136*F136)/15)+((R136*F136)/12)</f>
        <v>0</v>
      </c>
      <c r="Y136" s="5">
        <f t="shared" ref="Y136:Y199" si="41">((AQ136*F136)/12)+((AP136*F136)/15)</f>
        <v>0</v>
      </c>
      <c r="Z136" s="6" t="e">
        <f>VLOOKUP(I136,LOOKUPTBL!$A$14:$E$33,5)</f>
        <v>#N/A</v>
      </c>
      <c r="AA136" s="5">
        <f>IF(E136=E135,0,IF(I136&lt;24,F136*Z136,IF(I136&lt;77,((Q136+R136)/(VLOOKUP(I136,LOOKUPTBL!$G$13:$H$15,2))),0)))</f>
        <v>0</v>
      </c>
      <c r="AB136" s="5">
        <f>IF(E136=E135,0,IF(I136&lt;24,F136*Z136,IF(I136&lt;77,((AQ136+AP136)/(VLOOKUP(I136,LOOKUPTBL!$G$13:$H$15,2))),0)))</f>
        <v>0</v>
      </c>
      <c r="AC136" s="7">
        <f t="shared" ref="AC136:AC199" si="42">IF(V136="F",AA136/12,AA136/15)</f>
        <v>0</v>
      </c>
      <c r="AD136" s="7">
        <f t="shared" ref="AD136:AD199" si="43">IF(V136="F",AB136/12,AB136/15)</f>
        <v>0</v>
      </c>
      <c r="AE136" s="8">
        <f t="shared" ref="AE136:AE199" si="44">IF(V136="F",0,AC136*T136*6)</f>
        <v>0</v>
      </c>
      <c r="AF136" s="9">
        <f t="shared" ref="AF136:AF199" si="45">IF(V136="F",0,AD136*T136*6)</f>
        <v>0</v>
      </c>
      <c r="AG136" s="171">
        <f t="shared" ref="AG136:AG199" si="46">IF(AC136=0,0,X136/AC136)</f>
        <v>0</v>
      </c>
      <c r="AH136" s="171">
        <f t="shared" ref="AH136:AH199" si="47">IF(AD136=0,0,Y136/AD136)</f>
        <v>0</v>
      </c>
      <c r="AI136" s="212">
        <f t="shared" ref="AI136:AI199" si="48">IF(L136="F",1,IF(L136="S",1,IF(L136="U",1,IF(L136="FS",1,IF(L136="MWF",0.033,IF(L136="MTWRF",0.2,IF(L136="MF",0.5,IF(L136="WF",0.5,IF(L136="M-F",0.2,0)))))))))</f>
        <v>0</v>
      </c>
      <c r="AJ136" s="169">
        <f t="shared" ref="AJ136:AJ199" si="49">X136*AI136</f>
        <v>0</v>
      </c>
      <c r="AK136" s="169">
        <f t="shared" ref="AK136:AK199" si="50">Y136*AI136</f>
        <v>0</v>
      </c>
      <c r="AL136" s="168">
        <f t="shared" ref="AL136:AL199" si="51">IF(L136="F",1,IF(L136="S",1,IF(L136="U",1,IF(L136="FS",1,IF(L136="MWF",0.033,IF(L136="MTWRF",0.2,IF(L136="MF",0.5,IF(L136="WF",0.5,IF(L136="M-F",0.2,IF(K136="ONLINE",1,IF(K136="OFFCAM",1,0)))))))))))</f>
        <v>0</v>
      </c>
      <c r="AM136" s="169">
        <f t="shared" ref="AM136:AM199" si="52">X136*AL136</f>
        <v>0</v>
      </c>
      <c r="AN136" s="169">
        <f t="shared" ref="AN136:AN199" si="53">Y136*AL136</f>
        <v>0</v>
      </c>
      <c r="AO136" s="27"/>
      <c r="AP136" s="27"/>
      <c r="AQ136" s="27"/>
      <c r="AR136" s="28"/>
      <c r="AS136" s="25"/>
      <c r="AU136" s="13"/>
      <c r="AZ136" s="13"/>
    </row>
    <row r="137" spans="1:52" ht="15.75" customHeight="1">
      <c r="A137" s="179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6"/>
      <c r="X137" s="5">
        <f t="shared" si="40"/>
        <v>0</v>
      </c>
      <c r="Y137" s="5">
        <f t="shared" si="41"/>
        <v>0</v>
      </c>
      <c r="Z137" s="6" t="e">
        <f>VLOOKUP(I137,LOOKUPTBL!$A$14:$E$33,5)</f>
        <v>#N/A</v>
      </c>
      <c r="AA137" s="5">
        <f>IF(E137=E136,0,IF(I137&lt;24,F137*Z137,IF(I137&lt;77,((Q137+R137)/(VLOOKUP(I137,LOOKUPTBL!$G$13:$H$15,2))),0)))</f>
        <v>0</v>
      </c>
      <c r="AB137" s="5">
        <f>IF(E137=E136,0,IF(I137&lt;24,F137*Z137,IF(I137&lt;77,((AQ137+AP137)/(VLOOKUP(I137,LOOKUPTBL!$G$13:$H$15,2))),0)))</f>
        <v>0</v>
      </c>
      <c r="AC137" s="7">
        <f t="shared" si="42"/>
        <v>0</v>
      </c>
      <c r="AD137" s="7">
        <f t="shared" si="43"/>
        <v>0</v>
      </c>
      <c r="AE137" s="8">
        <f t="shared" si="44"/>
        <v>0</v>
      </c>
      <c r="AF137" s="9">
        <f t="shared" si="45"/>
        <v>0</v>
      </c>
      <c r="AG137" s="171">
        <f t="shared" si="46"/>
        <v>0</v>
      </c>
      <c r="AH137" s="171">
        <f t="shared" si="47"/>
        <v>0</v>
      </c>
      <c r="AI137" s="212">
        <f t="shared" si="48"/>
        <v>0</v>
      </c>
      <c r="AJ137" s="169">
        <f t="shared" si="49"/>
        <v>0</v>
      </c>
      <c r="AK137" s="169">
        <f t="shared" si="50"/>
        <v>0</v>
      </c>
      <c r="AL137" s="168">
        <f t="shared" si="51"/>
        <v>0</v>
      </c>
      <c r="AM137" s="169">
        <f t="shared" si="52"/>
        <v>0</v>
      </c>
      <c r="AN137" s="169">
        <f t="shared" si="53"/>
        <v>0</v>
      </c>
      <c r="AO137" s="27"/>
      <c r="AP137" s="27"/>
      <c r="AQ137" s="27"/>
      <c r="AR137" s="28"/>
      <c r="AS137" s="25"/>
      <c r="AU137" s="13"/>
      <c r="AZ137" s="13"/>
    </row>
    <row r="138" spans="1:52" ht="15.75" customHeight="1">
      <c r="A138" s="179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6"/>
      <c r="X138" s="5">
        <f t="shared" si="40"/>
        <v>0</v>
      </c>
      <c r="Y138" s="5">
        <f t="shared" si="41"/>
        <v>0</v>
      </c>
      <c r="Z138" s="6" t="e">
        <f>VLOOKUP(I138,LOOKUPTBL!$A$14:$E$33,5)</f>
        <v>#N/A</v>
      </c>
      <c r="AA138" s="5">
        <f>IF(E138=E137,0,IF(I138&lt;24,F138*Z138,IF(I138&lt;77,((Q138+R138)/(VLOOKUP(I138,LOOKUPTBL!$G$13:$H$15,2))),0)))</f>
        <v>0</v>
      </c>
      <c r="AB138" s="5">
        <f>IF(E138=E137,0,IF(I138&lt;24,F138*Z138,IF(I138&lt;77,((AQ138+AP138)/(VLOOKUP(I138,LOOKUPTBL!$G$13:$H$15,2))),0)))</f>
        <v>0</v>
      </c>
      <c r="AC138" s="7">
        <f t="shared" si="42"/>
        <v>0</v>
      </c>
      <c r="AD138" s="7">
        <f t="shared" si="43"/>
        <v>0</v>
      </c>
      <c r="AE138" s="8">
        <f t="shared" si="44"/>
        <v>0</v>
      </c>
      <c r="AF138" s="9">
        <f t="shared" si="45"/>
        <v>0</v>
      </c>
      <c r="AG138" s="171">
        <f t="shared" si="46"/>
        <v>0</v>
      </c>
      <c r="AH138" s="171">
        <f t="shared" si="47"/>
        <v>0</v>
      </c>
      <c r="AI138" s="212">
        <f t="shared" si="48"/>
        <v>0</v>
      </c>
      <c r="AJ138" s="169">
        <f t="shared" si="49"/>
        <v>0</v>
      </c>
      <c r="AK138" s="169">
        <f t="shared" si="50"/>
        <v>0</v>
      </c>
      <c r="AL138" s="168">
        <f t="shared" si="51"/>
        <v>0</v>
      </c>
      <c r="AM138" s="169">
        <f t="shared" si="52"/>
        <v>0</v>
      </c>
      <c r="AN138" s="169">
        <f t="shared" si="53"/>
        <v>0</v>
      </c>
      <c r="AO138" s="27"/>
      <c r="AP138" s="27"/>
      <c r="AQ138" s="27"/>
      <c r="AR138" s="28"/>
      <c r="AS138" s="25"/>
      <c r="AU138" s="13"/>
      <c r="AZ138" s="13"/>
    </row>
    <row r="139" spans="1:52" ht="15.75" customHeight="1">
      <c r="A139" s="179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6"/>
      <c r="X139" s="5">
        <f t="shared" si="40"/>
        <v>0</v>
      </c>
      <c r="Y139" s="5">
        <f t="shared" si="41"/>
        <v>0</v>
      </c>
      <c r="Z139" s="6" t="e">
        <f>VLOOKUP(I139,LOOKUPTBL!$A$14:$E$33,5)</f>
        <v>#N/A</v>
      </c>
      <c r="AA139" s="5">
        <f>IF(E139=E138,0,IF(I139&lt;24,F139*Z139,IF(I139&lt;77,((Q139+R139)/(VLOOKUP(I139,LOOKUPTBL!$G$13:$H$15,2))),0)))</f>
        <v>0</v>
      </c>
      <c r="AB139" s="5">
        <f>IF(E139=E138,0,IF(I139&lt;24,F139*Z139,IF(I139&lt;77,((AQ139+AP139)/(VLOOKUP(I139,LOOKUPTBL!$G$13:$H$15,2))),0)))</f>
        <v>0</v>
      </c>
      <c r="AC139" s="7">
        <f t="shared" si="42"/>
        <v>0</v>
      </c>
      <c r="AD139" s="7">
        <f t="shared" si="43"/>
        <v>0</v>
      </c>
      <c r="AE139" s="8">
        <f t="shared" si="44"/>
        <v>0</v>
      </c>
      <c r="AF139" s="9">
        <f t="shared" si="45"/>
        <v>0</v>
      </c>
      <c r="AG139" s="171">
        <f t="shared" si="46"/>
        <v>0</v>
      </c>
      <c r="AH139" s="171">
        <f t="shared" si="47"/>
        <v>0</v>
      </c>
      <c r="AI139" s="212">
        <f t="shared" si="48"/>
        <v>0</v>
      </c>
      <c r="AJ139" s="169">
        <f t="shared" si="49"/>
        <v>0</v>
      </c>
      <c r="AK139" s="169">
        <f t="shared" si="50"/>
        <v>0</v>
      </c>
      <c r="AL139" s="168">
        <f t="shared" si="51"/>
        <v>0</v>
      </c>
      <c r="AM139" s="169">
        <f t="shared" si="52"/>
        <v>0</v>
      </c>
      <c r="AN139" s="169">
        <f t="shared" si="53"/>
        <v>0</v>
      </c>
      <c r="AO139" s="27"/>
      <c r="AP139" s="27"/>
      <c r="AQ139" s="27"/>
      <c r="AR139" s="28"/>
      <c r="AS139" s="25"/>
      <c r="AU139" s="13"/>
      <c r="AZ139" s="13"/>
    </row>
    <row r="140" spans="1:52" ht="15.75" customHeight="1">
      <c r="A140" s="179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6"/>
      <c r="X140" s="5">
        <f t="shared" si="40"/>
        <v>0</v>
      </c>
      <c r="Y140" s="5">
        <f t="shared" si="41"/>
        <v>0</v>
      </c>
      <c r="Z140" s="6" t="e">
        <f>VLOOKUP(I140,LOOKUPTBL!$A$14:$E$33,5)</f>
        <v>#N/A</v>
      </c>
      <c r="AA140" s="5">
        <f>IF(E140=E139,0,IF(I140&lt;24,F140*Z140,IF(I140&lt;77,((Q140+R140)/(VLOOKUP(I140,LOOKUPTBL!$G$13:$H$15,2))),0)))</f>
        <v>0</v>
      </c>
      <c r="AB140" s="5">
        <f>IF(E140=E139,0,IF(I140&lt;24,F140*Z140,IF(I140&lt;77,((AQ140+AP140)/(VLOOKUP(I140,LOOKUPTBL!$G$13:$H$15,2))),0)))</f>
        <v>0</v>
      </c>
      <c r="AC140" s="7">
        <f t="shared" si="42"/>
        <v>0</v>
      </c>
      <c r="AD140" s="7">
        <f t="shared" si="43"/>
        <v>0</v>
      </c>
      <c r="AE140" s="8">
        <f t="shared" si="44"/>
        <v>0</v>
      </c>
      <c r="AF140" s="9">
        <f t="shared" si="45"/>
        <v>0</v>
      </c>
      <c r="AG140" s="171">
        <f t="shared" si="46"/>
        <v>0</v>
      </c>
      <c r="AH140" s="171">
        <f t="shared" si="47"/>
        <v>0</v>
      </c>
      <c r="AI140" s="212">
        <f t="shared" si="48"/>
        <v>0</v>
      </c>
      <c r="AJ140" s="169">
        <f t="shared" si="49"/>
        <v>0</v>
      </c>
      <c r="AK140" s="169">
        <f t="shared" si="50"/>
        <v>0</v>
      </c>
      <c r="AL140" s="168">
        <f t="shared" si="51"/>
        <v>0</v>
      </c>
      <c r="AM140" s="169">
        <f t="shared" si="52"/>
        <v>0</v>
      </c>
      <c r="AN140" s="169">
        <f t="shared" si="53"/>
        <v>0</v>
      </c>
      <c r="AO140" s="27"/>
      <c r="AP140" s="27"/>
      <c r="AQ140" s="27"/>
      <c r="AR140" s="28"/>
      <c r="AS140" s="25"/>
      <c r="AU140" s="13"/>
      <c r="AZ140" s="13"/>
    </row>
    <row r="141" spans="1:52" ht="15.75" customHeight="1">
      <c r="A141" s="179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6"/>
      <c r="X141" s="5">
        <f t="shared" si="40"/>
        <v>0</v>
      </c>
      <c r="Y141" s="5">
        <f t="shared" si="41"/>
        <v>0</v>
      </c>
      <c r="Z141" s="6" t="e">
        <f>VLOOKUP(I141,LOOKUPTBL!$A$14:$E$33,5)</f>
        <v>#N/A</v>
      </c>
      <c r="AA141" s="5">
        <f>IF(E141=E140,0,IF(I141&lt;24,F141*Z141,IF(I141&lt;77,((Q141+R141)/(VLOOKUP(I141,LOOKUPTBL!$G$13:$H$15,2))),0)))</f>
        <v>0</v>
      </c>
      <c r="AB141" s="5">
        <f>IF(E141=E140,0,IF(I141&lt;24,F141*Z141,IF(I141&lt;77,((AQ141+AP141)/(VLOOKUP(I141,LOOKUPTBL!$G$13:$H$15,2))),0)))</f>
        <v>0</v>
      </c>
      <c r="AC141" s="7">
        <f t="shared" si="42"/>
        <v>0</v>
      </c>
      <c r="AD141" s="7">
        <f t="shared" si="43"/>
        <v>0</v>
      </c>
      <c r="AE141" s="8">
        <f t="shared" si="44"/>
        <v>0</v>
      </c>
      <c r="AF141" s="9">
        <f t="shared" si="45"/>
        <v>0</v>
      </c>
      <c r="AG141" s="171">
        <f t="shared" si="46"/>
        <v>0</v>
      </c>
      <c r="AH141" s="171">
        <f t="shared" si="47"/>
        <v>0</v>
      </c>
      <c r="AI141" s="212">
        <f t="shared" si="48"/>
        <v>0</v>
      </c>
      <c r="AJ141" s="169">
        <f t="shared" si="49"/>
        <v>0</v>
      </c>
      <c r="AK141" s="169">
        <f t="shared" si="50"/>
        <v>0</v>
      </c>
      <c r="AL141" s="168">
        <f t="shared" si="51"/>
        <v>0</v>
      </c>
      <c r="AM141" s="169">
        <f t="shared" si="52"/>
        <v>0</v>
      </c>
      <c r="AN141" s="169">
        <f t="shared" si="53"/>
        <v>0</v>
      </c>
      <c r="AO141" s="27"/>
      <c r="AP141" s="27"/>
      <c r="AQ141" s="27"/>
      <c r="AR141" s="28"/>
      <c r="AS141" s="25"/>
      <c r="AU141" s="13"/>
      <c r="AZ141" s="13"/>
    </row>
    <row r="142" spans="1:52" ht="15.75" customHeight="1">
      <c r="A142" s="179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6"/>
      <c r="X142" s="5">
        <f t="shared" si="40"/>
        <v>0</v>
      </c>
      <c r="Y142" s="5">
        <f t="shared" si="41"/>
        <v>0</v>
      </c>
      <c r="Z142" s="6" t="e">
        <f>VLOOKUP(I142,LOOKUPTBL!$A$14:$E$33,5)</f>
        <v>#N/A</v>
      </c>
      <c r="AA142" s="5">
        <f>IF(E142=E141,0,IF(I142&lt;24,F142*Z142,IF(I142&lt;77,((Q142+R142)/(VLOOKUP(I142,LOOKUPTBL!$G$13:$H$15,2))),0)))</f>
        <v>0</v>
      </c>
      <c r="AB142" s="5">
        <f>IF(E142=E141,0,IF(I142&lt;24,F142*Z142,IF(I142&lt;77,((AQ142+AP142)/(VLOOKUP(I142,LOOKUPTBL!$G$13:$H$15,2))),0)))</f>
        <v>0</v>
      </c>
      <c r="AC142" s="7">
        <f t="shared" si="42"/>
        <v>0</v>
      </c>
      <c r="AD142" s="7">
        <f t="shared" si="43"/>
        <v>0</v>
      </c>
      <c r="AE142" s="8">
        <f t="shared" si="44"/>
        <v>0</v>
      </c>
      <c r="AF142" s="9">
        <f t="shared" si="45"/>
        <v>0</v>
      </c>
      <c r="AG142" s="171">
        <f t="shared" si="46"/>
        <v>0</v>
      </c>
      <c r="AH142" s="171">
        <f t="shared" si="47"/>
        <v>0</v>
      </c>
      <c r="AI142" s="212">
        <f t="shared" si="48"/>
        <v>0</v>
      </c>
      <c r="AJ142" s="169">
        <f t="shared" si="49"/>
        <v>0</v>
      </c>
      <c r="AK142" s="169">
        <f t="shared" si="50"/>
        <v>0</v>
      </c>
      <c r="AL142" s="168">
        <f t="shared" si="51"/>
        <v>0</v>
      </c>
      <c r="AM142" s="169">
        <f t="shared" si="52"/>
        <v>0</v>
      </c>
      <c r="AN142" s="169">
        <f t="shared" si="53"/>
        <v>0</v>
      </c>
      <c r="AO142" s="27"/>
      <c r="AP142" s="27"/>
      <c r="AQ142" s="27"/>
      <c r="AR142" s="28"/>
      <c r="AS142" s="25"/>
      <c r="AU142" s="13"/>
      <c r="AZ142" s="13"/>
    </row>
    <row r="143" spans="1:52" ht="15.75" customHeight="1">
      <c r="A143" s="179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6"/>
      <c r="X143" s="5">
        <f t="shared" si="40"/>
        <v>0</v>
      </c>
      <c r="Y143" s="5">
        <f t="shared" si="41"/>
        <v>0</v>
      </c>
      <c r="Z143" s="6" t="e">
        <f>VLOOKUP(I143,LOOKUPTBL!$A$14:$E$33,5)</f>
        <v>#N/A</v>
      </c>
      <c r="AA143" s="5">
        <f>IF(E143=E142,0,IF(I143&lt;24,F143*Z143,IF(I143&lt;77,((Q143+R143)/(VLOOKUP(I143,LOOKUPTBL!$G$13:$H$15,2))),0)))</f>
        <v>0</v>
      </c>
      <c r="AB143" s="5">
        <f>IF(E143=E142,0,IF(I143&lt;24,F143*Z143,IF(I143&lt;77,((AQ143+AP143)/(VLOOKUP(I143,LOOKUPTBL!$G$13:$H$15,2))),0)))</f>
        <v>0</v>
      </c>
      <c r="AC143" s="7">
        <f t="shared" si="42"/>
        <v>0</v>
      </c>
      <c r="AD143" s="7">
        <f t="shared" si="43"/>
        <v>0</v>
      </c>
      <c r="AE143" s="8">
        <f t="shared" si="44"/>
        <v>0</v>
      </c>
      <c r="AF143" s="9">
        <f t="shared" si="45"/>
        <v>0</v>
      </c>
      <c r="AG143" s="171">
        <f t="shared" si="46"/>
        <v>0</v>
      </c>
      <c r="AH143" s="171">
        <f t="shared" si="47"/>
        <v>0</v>
      </c>
      <c r="AI143" s="212">
        <f t="shared" si="48"/>
        <v>0</v>
      </c>
      <c r="AJ143" s="169">
        <f t="shared" si="49"/>
        <v>0</v>
      </c>
      <c r="AK143" s="169">
        <f t="shared" si="50"/>
        <v>0</v>
      </c>
      <c r="AL143" s="168">
        <f t="shared" si="51"/>
        <v>0</v>
      </c>
      <c r="AM143" s="169">
        <f t="shared" si="52"/>
        <v>0</v>
      </c>
      <c r="AN143" s="169">
        <f t="shared" si="53"/>
        <v>0</v>
      </c>
      <c r="AO143" s="27"/>
      <c r="AP143" s="27"/>
      <c r="AQ143" s="27"/>
      <c r="AR143" s="28"/>
      <c r="AS143" s="25"/>
      <c r="AU143" s="13"/>
      <c r="AZ143" s="13"/>
    </row>
    <row r="144" spans="1:52" ht="15.75" customHeight="1">
      <c r="A144" s="179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6"/>
      <c r="X144" s="5">
        <f t="shared" si="40"/>
        <v>0</v>
      </c>
      <c r="Y144" s="5">
        <f t="shared" si="41"/>
        <v>0</v>
      </c>
      <c r="Z144" s="6" t="e">
        <f>VLOOKUP(I144,LOOKUPTBL!$A$14:$E$33,5)</f>
        <v>#N/A</v>
      </c>
      <c r="AA144" s="5">
        <f>IF(E144=E143,0,IF(I144&lt;24,F144*Z144,IF(I144&lt;77,((Q144+R144)/(VLOOKUP(I144,LOOKUPTBL!$G$13:$H$15,2))),0)))</f>
        <v>0</v>
      </c>
      <c r="AB144" s="5">
        <f>IF(E144=E143,0,IF(I144&lt;24,F144*Z144,IF(I144&lt;77,((AQ144+AP144)/(VLOOKUP(I144,LOOKUPTBL!$G$13:$H$15,2))),0)))</f>
        <v>0</v>
      </c>
      <c r="AC144" s="7">
        <f t="shared" si="42"/>
        <v>0</v>
      </c>
      <c r="AD144" s="7">
        <f t="shared" si="43"/>
        <v>0</v>
      </c>
      <c r="AE144" s="8">
        <f t="shared" si="44"/>
        <v>0</v>
      </c>
      <c r="AF144" s="9">
        <f t="shared" si="45"/>
        <v>0</v>
      </c>
      <c r="AG144" s="171">
        <f t="shared" si="46"/>
        <v>0</v>
      </c>
      <c r="AH144" s="171">
        <f t="shared" si="47"/>
        <v>0</v>
      </c>
      <c r="AI144" s="212">
        <f t="shared" si="48"/>
        <v>0</v>
      </c>
      <c r="AJ144" s="169">
        <f t="shared" si="49"/>
        <v>0</v>
      </c>
      <c r="AK144" s="169">
        <f t="shared" si="50"/>
        <v>0</v>
      </c>
      <c r="AL144" s="168">
        <f t="shared" si="51"/>
        <v>0</v>
      </c>
      <c r="AM144" s="169">
        <f t="shared" si="52"/>
        <v>0</v>
      </c>
      <c r="AN144" s="169">
        <f t="shared" si="53"/>
        <v>0</v>
      </c>
      <c r="AO144" s="27"/>
      <c r="AP144" s="27"/>
      <c r="AQ144" s="27"/>
      <c r="AR144" s="28"/>
      <c r="AS144" s="25"/>
      <c r="AU144" s="13"/>
      <c r="AZ144" s="13"/>
    </row>
    <row r="145" spans="1:52" ht="15.75" customHeight="1">
      <c r="A145" s="179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6"/>
      <c r="X145" s="5">
        <f t="shared" si="40"/>
        <v>0</v>
      </c>
      <c r="Y145" s="5">
        <f t="shared" si="41"/>
        <v>0</v>
      </c>
      <c r="Z145" s="6" t="e">
        <f>VLOOKUP(I145,LOOKUPTBL!$A$14:$E$33,5)</f>
        <v>#N/A</v>
      </c>
      <c r="AA145" s="5">
        <f>IF(E145=E144,0,IF(I145&lt;24,F145*Z145,IF(I145&lt;77,((Q145+R145)/(VLOOKUP(I145,LOOKUPTBL!$G$13:$H$15,2))),0)))</f>
        <v>0</v>
      </c>
      <c r="AB145" s="5">
        <f>IF(E145=E144,0,IF(I145&lt;24,F145*Z145,IF(I145&lt;77,((AQ145+AP145)/(VLOOKUP(I145,LOOKUPTBL!$G$13:$H$15,2))),0)))</f>
        <v>0</v>
      </c>
      <c r="AC145" s="7">
        <f t="shared" si="42"/>
        <v>0</v>
      </c>
      <c r="AD145" s="7">
        <f t="shared" si="43"/>
        <v>0</v>
      </c>
      <c r="AE145" s="8">
        <f t="shared" si="44"/>
        <v>0</v>
      </c>
      <c r="AF145" s="9">
        <f t="shared" si="45"/>
        <v>0</v>
      </c>
      <c r="AG145" s="171">
        <f t="shared" si="46"/>
        <v>0</v>
      </c>
      <c r="AH145" s="171">
        <f t="shared" si="47"/>
        <v>0</v>
      </c>
      <c r="AI145" s="212">
        <f t="shared" si="48"/>
        <v>0</v>
      </c>
      <c r="AJ145" s="169">
        <f t="shared" si="49"/>
        <v>0</v>
      </c>
      <c r="AK145" s="169">
        <f t="shared" si="50"/>
        <v>0</v>
      </c>
      <c r="AL145" s="168">
        <f t="shared" si="51"/>
        <v>0</v>
      </c>
      <c r="AM145" s="169">
        <f t="shared" si="52"/>
        <v>0</v>
      </c>
      <c r="AN145" s="169">
        <f t="shared" si="53"/>
        <v>0</v>
      </c>
      <c r="AO145" s="27"/>
      <c r="AP145" s="27"/>
      <c r="AQ145" s="27"/>
      <c r="AR145" s="28"/>
      <c r="AS145" s="25"/>
      <c r="AU145" s="13"/>
      <c r="AZ145" s="13"/>
    </row>
    <row r="146" spans="1:52" ht="15.75" customHeight="1">
      <c r="A146" s="179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6"/>
      <c r="X146" s="5">
        <f t="shared" si="40"/>
        <v>0</v>
      </c>
      <c r="Y146" s="5">
        <f t="shared" si="41"/>
        <v>0</v>
      </c>
      <c r="Z146" s="6" t="e">
        <f>VLOOKUP(I146,LOOKUPTBL!$A$14:$E$33,5)</f>
        <v>#N/A</v>
      </c>
      <c r="AA146" s="5">
        <f>IF(E146=E145,0,IF(I146&lt;24,F146*Z146,IF(I146&lt;77,((Q146+R146)/(VLOOKUP(I146,LOOKUPTBL!$G$13:$H$15,2))),0)))</f>
        <v>0</v>
      </c>
      <c r="AB146" s="5">
        <f>IF(E146=E145,0,IF(I146&lt;24,F146*Z146,IF(I146&lt;77,((AQ146+AP146)/(VLOOKUP(I146,LOOKUPTBL!$G$13:$H$15,2))),0)))</f>
        <v>0</v>
      </c>
      <c r="AC146" s="7">
        <f t="shared" si="42"/>
        <v>0</v>
      </c>
      <c r="AD146" s="7">
        <f t="shared" si="43"/>
        <v>0</v>
      </c>
      <c r="AE146" s="8">
        <f t="shared" si="44"/>
        <v>0</v>
      </c>
      <c r="AF146" s="9">
        <f t="shared" si="45"/>
        <v>0</v>
      </c>
      <c r="AG146" s="171">
        <f t="shared" si="46"/>
        <v>0</v>
      </c>
      <c r="AH146" s="171">
        <f t="shared" si="47"/>
        <v>0</v>
      </c>
      <c r="AI146" s="212">
        <f t="shared" si="48"/>
        <v>0</v>
      </c>
      <c r="AJ146" s="169">
        <f t="shared" si="49"/>
        <v>0</v>
      </c>
      <c r="AK146" s="169">
        <f t="shared" si="50"/>
        <v>0</v>
      </c>
      <c r="AL146" s="168">
        <f t="shared" si="51"/>
        <v>0</v>
      </c>
      <c r="AM146" s="169">
        <f t="shared" si="52"/>
        <v>0</v>
      </c>
      <c r="AN146" s="169">
        <f t="shared" si="53"/>
        <v>0</v>
      </c>
      <c r="AO146" s="27"/>
      <c r="AP146" s="27"/>
      <c r="AQ146" s="27"/>
      <c r="AR146" s="28"/>
      <c r="AS146" s="25"/>
      <c r="AU146" s="13"/>
      <c r="AZ146" s="13"/>
    </row>
    <row r="147" spans="1:52" ht="15.75" customHeight="1">
      <c r="A147" s="179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6"/>
      <c r="X147" s="5">
        <f t="shared" si="40"/>
        <v>0</v>
      </c>
      <c r="Y147" s="5">
        <f t="shared" si="41"/>
        <v>0</v>
      </c>
      <c r="Z147" s="6" t="e">
        <f>VLOOKUP(I147,LOOKUPTBL!$A$14:$E$33,5)</f>
        <v>#N/A</v>
      </c>
      <c r="AA147" s="5">
        <f>IF(E147=E146,0,IF(I147&lt;24,F147*Z147,IF(I147&lt;77,((Q147+R147)/(VLOOKUP(I147,LOOKUPTBL!$G$13:$H$15,2))),0)))</f>
        <v>0</v>
      </c>
      <c r="AB147" s="5">
        <f>IF(E147=E146,0,IF(I147&lt;24,F147*Z147,IF(I147&lt;77,((AQ147+AP147)/(VLOOKUP(I147,LOOKUPTBL!$G$13:$H$15,2))),0)))</f>
        <v>0</v>
      </c>
      <c r="AC147" s="7">
        <f t="shared" si="42"/>
        <v>0</v>
      </c>
      <c r="AD147" s="7">
        <f t="shared" si="43"/>
        <v>0</v>
      </c>
      <c r="AE147" s="8">
        <f t="shared" si="44"/>
        <v>0</v>
      </c>
      <c r="AF147" s="9">
        <f t="shared" si="45"/>
        <v>0</v>
      </c>
      <c r="AG147" s="171">
        <f t="shared" si="46"/>
        <v>0</v>
      </c>
      <c r="AH147" s="171">
        <f t="shared" si="47"/>
        <v>0</v>
      </c>
      <c r="AI147" s="212">
        <f t="shared" si="48"/>
        <v>0</v>
      </c>
      <c r="AJ147" s="169">
        <f t="shared" si="49"/>
        <v>0</v>
      </c>
      <c r="AK147" s="169">
        <f t="shared" si="50"/>
        <v>0</v>
      </c>
      <c r="AL147" s="168">
        <f t="shared" si="51"/>
        <v>0</v>
      </c>
      <c r="AM147" s="169">
        <f t="shared" si="52"/>
        <v>0</v>
      </c>
      <c r="AN147" s="169">
        <f t="shared" si="53"/>
        <v>0</v>
      </c>
      <c r="AO147" s="27"/>
      <c r="AP147" s="27"/>
      <c r="AQ147" s="27"/>
      <c r="AR147" s="28"/>
      <c r="AS147" s="25"/>
      <c r="AU147" s="13"/>
      <c r="AZ147" s="13"/>
    </row>
    <row r="148" spans="1:52" ht="15.75" customHeight="1">
      <c r="A148" s="179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6"/>
      <c r="X148" s="5">
        <f t="shared" si="40"/>
        <v>0</v>
      </c>
      <c r="Y148" s="5">
        <f t="shared" si="41"/>
        <v>0</v>
      </c>
      <c r="Z148" s="6" t="e">
        <f>VLOOKUP(I148,LOOKUPTBL!$A$14:$E$33,5)</f>
        <v>#N/A</v>
      </c>
      <c r="AA148" s="5">
        <f>IF(E148=E147,0,IF(I148&lt;24,F148*Z148,IF(I148&lt;77,((Q148+R148)/(VLOOKUP(I148,LOOKUPTBL!$G$13:$H$15,2))),0)))</f>
        <v>0</v>
      </c>
      <c r="AB148" s="5">
        <f>IF(E148=E147,0,IF(I148&lt;24,F148*Z148,IF(I148&lt;77,((AQ148+AP148)/(VLOOKUP(I148,LOOKUPTBL!$G$13:$H$15,2))),0)))</f>
        <v>0</v>
      </c>
      <c r="AC148" s="7">
        <f t="shared" si="42"/>
        <v>0</v>
      </c>
      <c r="AD148" s="7">
        <f t="shared" si="43"/>
        <v>0</v>
      </c>
      <c r="AE148" s="8">
        <f t="shared" si="44"/>
        <v>0</v>
      </c>
      <c r="AF148" s="9">
        <f t="shared" si="45"/>
        <v>0</v>
      </c>
      <c r="AG148" s="171">
        <f t="shared" si="46"/>
        <v>0</v>
      </c>
      <c r="AH148" s="171">
        <f t="shared" si="47"/>
        <v>0</v>
      </c>
      <c r="AI148" s="212">
        <f t="shared" si="48"/>
        <v>0</v>
      </c>
      <c r="AJ148" s="169">
        <f t="shared" si="49"/>
        <v>0</v>
      </c>
      <c r="AK148" s="169">
        <f t="shared" si="50"/>
        <v>0</v>
      </c>
      <c r="AL148" s="168">
        <f t="shared" si="51"/>
        <v>0</v>
      </c>
      <c r="AM148" s="169">
        <f t="shared" si="52"/>
        <v>0</v>
      </c>
      <c r="AN148" s="169">
        <f t="shared" si="53"/>
        <v>0</v>
      </c>
      <c r="AO148" s="27"/>
      <c r="AP148" s="27"/>
      <c r="AQ148" s="27"/>
      <c r="AR148" s="28"/>
      <c r="AS148" s="25"/>
      <c r="AU148" s="13"/>
      <c r="AZ148" s="13"/>
    </row>
    <row r="149" spans="1:52" ht="15.75" customHeight="1">
      <c r="A149" s="179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6"/>
      <c r="X149" s="5">
        <f t="shared" si="40"/>
        <v>0</v>
      </c>
      <c r="Y149" s="5">
        <f t="shared" si="41"/>
        <v>0</v>
      </c>
      <c r="Z149" s="6" t="e">
        <f>VLOOKUP(I149,LOOKUPTBL!$A$14:$E$33,5)</f>
        <v>#N/A</v>
      </c>
      <c r="AA149" s="5">
        <f>IF(E149=E148,0,IF(I149&lt;24,F149*Z149,IF(I149&lt;77,((Q149+R149)/(VLOOKUP(I149,LOOKUPTBL!$G$13:$H$15,2))),0)))</f>
        <v>0</v>
      </c>
      <c r="AB149" s="5">
        <f>IF(E149=E148,0,IF(I149&lt;24,F149*Z149,IF(I149&lt;77,((AQ149+AP149)/(VLOOKUP(I149,LOOKUPTBL!$G$13:$H$15,2))),0)))</f>
        <v>0</v>
      </c>
      <c r="AC149" s="7">
        <f t="shared" si="42"/>
        <v>0</v>
      </c>
      <c r="AD149" s="7">
        <f t="shared" si="43"/>
        <v>0</v>
      </c>
      <c r="AE149" s="8">
        <f t="shared" si="44"/>
        <v>0</v>
      </c>
      <c r="AF149" s="9">
        <f t="shared" si="45"/>
        <v>0</v>
      </c>
      <c r="AG149" s="171">
        <f t="shared" si="46"/>
        <v>0</v>
      </c>
      <c r="AH149" s="171">
        <f t="shared" si="47"/>
        <v>0</v>
      </c>
      <c r="AI149" s="212">
        <f t="shared" si="48"/>
        <v>0</v>
      </c>
      <c r="AJ149" s="169">
        <f t="shared" si="49"/>
        <v>0</v>
      </c>
      <c r="AK149" s="169">
        <f t="shared" si="50"/>
        <v>0</v>
      </c>
      <c r="AL149" s="168">
        <f t="shared" si="51"/>
        <v>0</v>
      </c>
      <c r="AM149" s="169">
        <f t="shared" si="52"/>
        <v>0</v>
      </c>
      <c r="AN149" s="169">
        <f t="shared" si="53"/>
        <v>0</v>
      </c>
      <c r="AO149" s="27"/>
      <c r="AP149" s="27"/>
      <c r="AQ149" s="27"/>
      <c r="AR149" s="28"/>
      <c r="AS149" s="25"/>
      <c r="AU149" s="13"/>
      <c r="AZ149" s="13"/>
    </row>
    <row r="150" spans="1:52" ht="15.75" customHeight="1">
      <c r="A150" s="179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6"/>
      <c r="X150" s="5">
        <f t="shared" si="40"/>
        <v>0</v>
      </c>
      <c r="Y150" s="5">
        <f t="shared" si="41"/>
        <v>0</v>
      </c>
      <c r="Z150" s="6" t="e">
        <f>VLOOKUP(I150,LOOKUPTBL!$A$14:$E$33,5)</f>
        <v>#N/A</v>
      </c>
      <c r="AA150" s="5">
        <f>IF(E150=E149,0,IF(I150&lt;24,F150*Z150,IF(I150&lt;77,((Q150+R150)/(VLOOKUP(I150,LOOKUPTBL!$G$13:$H$15,2))),0)))</f>
        <v>0</v>
      </c>
      <c r="AB150" s="5">
        <f>IF(E150=E149,0,IF(I150&lt;24,F150*Z150,IF(I150&lt;77,((AQ150+AP150)/(VLOOKUP(I150,LOOKUPTBL!$G$13:$H$15,2))),0)))</f>
        <v>0</v>
      </c>
      <c r="AC150" s="7">
        <f t="shared" si="42"/>
        <v>0</v>
      </c>
      <c r="AD150" s="7">
        <f t="shared" si="43"/>
        <v>0</v>
      </c>
      <c r="AE150" s="8">
        <f t="shared" si="44"/>
        <v>0</v>
      </c>
      <c r="AF150" s="9">
        <f t="shared" si="45"/>
        <v>0</v>
      </c>
      <c r="AG150" s="171">
        <f t="shared" si="46"/>
        <v>0</v>
      </c>
      <c r="AH150" s="171">
        <f t="shared" si="47"/>
        <v>0</v>
      </c>
      <c r="AI150" s="212">
        <f t="shared" si="48"/>
        <v>0</v>
      </c>
      <c r="AJ150" s="169">
        <f t="shared" si="49"/>
        <v>0</v>
      </c>
      <c r="AK150" s="169">
        <f t="shared" si="50"/>
        <v>0</v>
      </c>
      <c r="AL150" s="168">
        <f t="shared" si="51"/>
        <v>0</v>
      </c>
      <c r="AM150" s="169">
        <f t="shared" si="52"/>
        <v>0</v>
      </c>
      <c r="AN150" s="169">
        <f t="shared" si="53"/>
        <v>0</v>
      </c>
      <c r="AO150" s="27"/>
      <c r="AP150" s="27"/>
      <c r="AQ150" s="27"/>
      <c r="AR150" s="28"/>
      <c r="AS150" s="25"/>
      <c r="AU150" s="13"/>
      <c r="AZ150" s="13"/>
    </row>
    <row r="151" spans="1:52" ht="15.75" customHeight="1">
      <c r="A151" s="179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6"/>
      <c r="X151" s="5">
        <f t="shared" si="40"/>
        <v>0</v>
      </c>
      <c r="Y151" s="5">
        <f t="shared" si="41"/>
        <v>0</v>
      </c>
      <c r="Z151" s="6" t="e">
        <f>VLOOKUP(I151,LOOKUPTBL!$A$14:$E$33,5)</f>
        <v>#N/A</v>
      </c>
      <c r="AA151" s="5">
        <f>IF(E151=E150,0,IF(I151&lt;24,F151*Z151,IF(I151&lt;77,((Q151+R151)/(VLOOKUP(I151,LOOKUPTBL!$G$13:$H$15,2))),0)))</f>
        <v>0</v>
      </c>
      <c r="AB151" s="5">
        <f>IF(E151=E150,0,IF(I151&lt;24,F151*Z151,IF(I151&lt;77,((AQ151+AP151)/(VLOOKUP(I151,LOOKUPTBL!$G$13:$H$15,2))),0)))</f>
        <v>0</v>
      </c>
      <c r="AC151" s="7">
        <f t="shared" si="42"/>
        <v>0</v>
      </c>
      <c r="AD151" s="7">
        <f t="shared" si="43"/>
        <v>0</v>
      </c>
      <c r="AE151" s="8">
        <f t="shared" si="44"/>
        <v>0</v>
      </c>
      <c r="AF151" s="9">
        <f t="shared" si="45"/>
        <v>0</v>
      </c>
      <c r="AG151" s="171">
        <f t="shared" si="46"/>
        <v>0</v>
      </c>
      <c r="AH151" s="171">
        <f t="shared" si="47"/>
        <v>0</v>
      </c>
      <c r="AI151" s="212">
        <f t="shared" si="48"/>
        <v>0</v>
      </c>
      <c r="AJ151" s="169">
        <f t="shared" si="49"/>
        <v>0</v>
      </c>
      <c r="AK151" s="169">
        <f t="shared" si="50"/>
        <v>0</v>
      </c>
      <c r="AL151" s="168">
        <f t="shared" si="51"/>
        <v>0</v>
      </c>
      <c r="AM151" s="169">
        <f t="shared" si="52"/>
        <v>0</v>
      </c>
      <c r="AN151" s="169">
        <f t="shared" si="53"/>
        <v>0</v>
      </c>
      <c r="AO151" s="27"/>
      <c r="AP151" s="27"/>
      <c r="AQ151" s="27"/>
      <c r="AR151" s="28"/>
      <c r="AS151" s="25"/>
      <c r="AU151" s="13"/>
      <c r="AZ151" s="13"/>
    </row>
    <row r="152" spans="1:52" ht="15.75" customHeight="1">
      <c r="A152" s="179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6"/>
      <c r="X152" s="5">
        <f t="shared" si="40"/>
        <v>0</v>
      </c>
      <c r="Y152" s="5">
        <f t="shared" si="41"/>
        <v>0</v>
      </c>
      <c r="Z152" s="6" t="e">
        <f>VLOOKUP(I152,LOOKUPTBL!$A$14:$E$33,5)</f>
        <v>#N/A</v>
      </c>
      <c r="AA152" s="5">
        <f>IF(E152=E151,0,IF(I152&lt;24,F152*Z152,IF(I152&lt;77,((Q152+R152)/(VLOOKUP(I152,LOOKUPTBL!$G$13:$H$15,2))),0)))</f>
        <v>0</v>
      </c>
      <c r="AB152" s="5">
        <f>IF(E152=E151,0,IF(I152&lt;24,F152*Z152,IF(I152&lt;77,((AQ152+AP152)/(VLOOKUP(I152,LOOKUPTBL!$G$13:$H$15,2))),0)))</f>
        <v>0</v>
      </c>
      <c r="AC152" s="7">
        <f t="shared" si="42"/>
        <v>0</v>
      </c>
      <c r="AD152" s="7">
        <f t="shared" si="43"/>
        <v>0</v>
      </c>
      <c r="AE152" s="8">
        <f t="shared" si="44"/>
        <v>0</v>
      </c>
      <c r="AF152" s="9">
        <f t="shared" si="45"/>
        <v>0</v>
      </c>
      <c r="AG152" s="171">
        <f t="shared" si="46"/>
        <v>0</v>
      </c>
      <c r="AH152" s="171">
        <f t="shared" si="47"/>
        <v>0</v>
      </c>
      <c r="AI152" s="212">
        <f t="shared" si="48"/>
        <v>0</v>
      </c>
      <c r="AJ152" s="169">
        <f t="shared" si="49"/>
        <v>0</v>
      </c>
      <c r="AK152" s="169">
        <f t="shared" si="50"/>
        <v>0</v>
      </c>
      <c r="AL152" s="168">
        <f t="shared" si="51"/>
        <v>0</v>
      </c>
      <c r="AM152" s="169">
        <f t="shared" si="52"/>
        <v>0</v>
      </c>
      <c r="AN152" s="169">
        <f t="shared" si="53"/>
        <v>0</v>
      </c>
      <c r="AO152" s="27"/>
      <c r="AP152" s="27"/>
      <c r="AQ152" s="27"/>
      <c r="AR152" s="28"/>
      <c r="AS152" s="25"/>
      <c r="AU152" s="13"/>
      <c r="AZ152" s="13"/>
    </row>
    <row r="153" spans="1:52" ht="15.75" customHeight="1">
      <c r="A153" s="179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6"/>
      <c r="X153" s="5">
        <f t="shared" si="40"/>
        <v>0</v>
      </c>
      <c r="Y153" s="5">
        <f t="shared" si="41"/>
        <v>0</v>
      </c>
      <c r="Z153" s="6" t="e">
        <f>VLOOKUP(I153,LOOKUPTBL!$A$14:$E$33,5)</f>
        <v>#N/A</v>
      </c>
      <c r="AA153" s="5">
        <f>IF(E153=E152,0,IF(I153&lt;24,F153*Z153,IF(I153&lt;77,((Q153+R153)/(VLOOKUP(I153,LOOKUPTBL!$G$13:$H$15,2))),0)))</f>
        <v>0</v>
      </c>
      <c r="AB153" s="5">
        <f>IF(E153=E152,0,IF(I153&lt;24,F153*Z153,IF(I153&lt;77,((AQ153+AP153)/(VLOOKUP(I153,LOOKUPTBL!$G$13:$H$15,2))),0)))</f>
        <v>0</v>
      </c>
      <c r="AC153" s="7">
        <f t="shared" si="42"/>
        <v>0</v>
      </c>
      <c r="AD153" s="7">
        <f t="shared" si="43"/>
        <v>0</v>
      </c>
      <c r="AE153" s="8">
        <f t="shared" si="44"/>
        <v>0</v>
      </c>
      <c r="AF153" s="9">
        <f t="shared" si="45"/>
        <v>0</v>
      </c>
      <c r="AG153" s="171">
        <f t="shared" si="46"/>
        <v>0</v>
      </c>
      <c r="AH153" s="171">
        <f t="shared" si="47"/>
        <v>0</v>
      </c>
      <c r="AI153" s="212">
        <f t="shared" si="48"/>
        <v>0</v>
      </c>
      <c r="AJ153" s="169">
        <f t="shared" si="49"/>
        <v>0</v>
      </c>
      <c r="AK153" s="169">
        <f t="shared" si="50"/>
        <v>0</v>
      </c>
      <c r="AL153" s="168">
        <f t="shared" si="51"/>
        <v>0</v>
      </c>
      <c r="AM153" s="169">
        <f t="shared" si="52"/>
        <v>0</v>
      </c>
      <c r="AN153" s="169">
        <f t="shared" si="53"/>
        <v>0</v>
      </c>
      <c r="AO153" s="27"/>
      <c r="AP153" s="27"/>
      <c r="AQ153" s="27"/>
      <c r="AR153" s="28"/>
      <c r="AS153" s="25"/>
      <c r="AU153" s="13"/>
      <c r="AZ153" s="13"/>
    </row>
    <row r="154" spans="1:52" ht="15.75" customHeight="1">
      <c r="A154" s="179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6"/>
      <c r="X154" s="5">
        <f t="shared" si="40"/>
        <v>0</v>
      </c>
      <c r="Y154" s="5">
        <f t="shared" si="41"/>
        <v>0</v>
      </c>
      <c r="Z154" s="6" t="e">
        <f>VLOOKUP(I154,LOOKUPTBL!$A$14:$E$33,5)</f>
        <v>#N/A</v>
      </c>
      <c r="AA154" s="5">
        <f>IF(E154=E153,0,IF(I154&lt;24,F154*Z154,IF(I154&lt;77,((Q154+R154)/(VLOOKUP(I154,LOOKUPTBL!$G$13:$H$15,2))),0)))</f>
        <v>0</v>
      </c>
      <c r="AB154" s="5">
        <f>IF(E154=E153,0,IF(I154&lt;24,F154*Z154,IF(I154&lt;77,((AQ154+AP154)/(VLOOKUP(I154,LOOKUPTBL!$G$13:$H$15,2))),0)))</f>
        <v>0</v>
      </c>
      <c r="AC154" s="7">
        <f t="shared" si="42"/>
        <v>0</v>
      </c>
      <c r="AD154" s="7">
        <f t="shared" si="43"/>
        <v>0</v>
      </c>
      <c r="AE154" s="8">
        <f t="shared" si="44"/>
        <v>0</v>
      </c>
      <c r="AF154" s="9">
        <f t="shared" si="45"/>
        <v>0</v>
      </c>
      <c r="AG154" s="171">
        <f t="shared" si="46"/>
        <v>0</v>
      </c>
      <c r="AH154" s="171">
        <f t="shared" si="47"/>
        <v>0</v>
      </c>
      <c r="AI154" s="212">
        <f t="shared" si="48"/>
        <v>0</v>
      </c>
      <c r="AJ154" s="169">
        <f t="shared" si="49"/>
        <v>0</v>
      </c>
      <c r="AK154" s="169">
        <f t="shared" si="50"/>
        <v>0</v>
      </c>
      <c r="AL154" s="168">
        <f t="shared" si="51"/>
        <v>0</v>
      </c>
      <c r="AM154" s="169">
        <f t="shared" si="52"/>
        <v>0</v>
      </c>
      <c r="AN154" s="169">
        <f t="shared" si="53"/>
        <v>0</v>
      </c>
      <c r="AO154" s="27"/>
      <c r="AP154" s="27"/>
      <c r="AQ154" s="27"/>
      <c r="AR154" s="28"/>
      <c r="AS154" s="25"/>
      <c r="AU154" s="13"/>
      <c r="AZ154" s="13"/>
    </row>
    <row r="155" spans="1:52" ht="15.75" customHeight="1">
      <c r="A155" s="179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6"/>
      <c r="X155" s="5">
        <f t="shared" si="40"/>
        <v>0</v>
      </c>
      <c r="Y155" s="5">
        <f t="shared" si="41"/>
        <v>0</v>
      </c>
      <c r="Z155" s="6" t="e">
        <f>VLOOKUP(I155,LOOKUPTBL!$A$14:$E$33,5)</f>
        <v>#N/A</v>
      </c>
      <c r="AA155" s="5">
        <f>IF(E155=E154,0,IF(I155&lt;24,F155*Z155,IF(I155&lt;77,((Q155+R155)/(VLOOKUP(I155,LOOKUPTBL!$G$13:$H$15,2))),0)))</f>
        <v>0</v>
      </c>
      <c r="AB155" s="5">
        <f>IF(E155=E154,0,IF(I155&lt;24,F155*Z155,IF(I155&lt;77,((AQ155+AP155)/(VLOOKUP(I155,LOOKUPTBL!$G$13:$H$15,2))),0)))</f>
        <v>0</v>
      </c>
      <c r="AC155" s="7">
        <f t="shared" si="42"/>
        <v>0</v>
      </c>
      <c r="AD155" s="7">
        <f t="shared" si="43"/>
        <v>0</v>
      </c>
      <c r="AE155" s="8">
        <f t="shared" si="44"/>
        <v>0</v>
      </c>
      <c r="AF155" s="9">
        <f t="shared" si="45"/>
        <v>0</v>
      </c>
      <c r="AG155" s="171">
        <f t="shared" si="46"/>
        <v>0</v>
      </c>
      <c r="AH155" s="171">
        <f t="shared" si="47"/>
        <v>0</v>
      </c>
      <c r="AI155" s="212">
        <f t="shared" si="48"/>
        <v>0</v>
      </c>
      <c r="AJ155" s="169">
        <f t="shared" si="49"/>
        <v>0</v>
      </c>
      <c r="AK155" s="169">
        <f t="shared" si="50"/>
        <v>0</v>
      </c>
      <c r="AL155" s="168">
        <f t="shared" si="51"/>
        <v>0</v>
      </c>
      <c r="AM155" s="169">
        <f t="shared" si="52"/>
        <v>0</v>
      </c>
      <c r="AN155" s="169">
        <f t="shared" si="53"/>
        <v>0</v>
      </c>
      <c r="AO155" s="27"/>
      <c r="AP155" s="27"/>
      <c r="AQ155" s="27"/>
      <c r="AR155" s="28"/>
      <c r="AS155" s="25"/>
      <c r="AU155" s="13"/>
      <c r="AZ155" s="13"/>
    </row>
    <row r="156" spans="1:52" ht="15.75" customHeight="1">
      <c r="A156" s="179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6"/>
      <c r="X156" s="5">
        <f t="shared" si="40"/>
        <v>0</v>
      </c>
      <c r="Y156" s="5">
        <f t="shared" si="41"/>
        <v>0</v>
      </c>
      <c r="Z156" s="6" t="e">
        <f>VLOOKUP(I156,LOOKUPTBL!$A$14:$E$33,5)</f>
        <v>#N/A</v>
      </c>
      <c r="AA156" s="5">
        <f>IF(E156=E155,0,IF(I156&lt;24,F156*Z156,IF(I156&lt;77,((Q156+R156)/(VLOOKUP(I156,LOOKUPTBL!$G$13:$H$15,2))),0)))</f>
        <v>0</v>
      </c>
      <c r="AB156" s="5">
        <f>IF(E156=E155,0,IF(I156&lt;24,F156*Z156,IF(I156&lt;77,((AQ156+AP156)/(VLOOKUP(I156,LOOKUPTBL!$G$13:$H$15,2))),0)))</f>
        <v>0</v>
      </c>
      <c r="AC156" s="7">
        <f t="shared" si="42"/>
        <v>0</v>
      </c>
      <c r="AD156" s="7">
        <f t="shared" si="43"/>
        <v>0</v>
      </c>
      <c r="AE156" s="8">
        <f t="shared" si="44"/>
        <v>0</v>
      </c>
      <c r="AF156" s="9">
        <f t="shared" si="45"/>
        <v>0</v>
      </c>
      <c r="AG156" s="171">
        <f t="shared" si="46"/>
        <v>0</v>
      </c>
      <c r="AH156" s="171">
        <f t="shared" si="47"/>
        <v>0</v>
      </c>
      <c r="AI156" s="212">
        <f t="shared" si="48"/>
        <v>0</v>
      </c>
      <c r="AJ156" s="169">
        <f t="shared" si="49"/>
        <v>0</v>
      </c>
      <c r="AK156" s="169">
        <f t="shared" si="50"/>
        <v>0</v>
      </c>
      <c r="AL156" s="168">
        <f t="shared" si="51"/>
        <v>0</v>
      </c>
      <c r="AM156" s="169">
        <f t="shared" si="52"/>
        <v>0</v>
      </c>
      <c r="AN156" s="169">
        <f t="shared" si="53"/>
        <v>0</v>
      </c>
      <c r="AO156" s="27"/>
      <c r="AP156" s="27"/>
      <c r="AQ156" s="27"/>
      <c r="AR156" s="28"/>
      <c r="AS156" s="25"/>
      <c r="AU156" s="13"/>
      <c r="AZ156" s="13"/>
    </row>
    <row r="157" spans="1:52" ht="15.75" customHeight="1">
      <c r="A157" s="179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6"/>
      <c r="X157" s="5">
        <f t="shared" si="40"/>
        <v>0</v>
      </c>
      <c r="Y157" s="5">
        <f t="shared" si="41"/>
        <v>0</v>
      </c>
      <c r="Z157" s="6" t="e">
        <f>VLOOKUP(I157,LOOKUPTBL!$A$14:$E$33,5)</f>
        <v>#N/A</v>
      </c>
      <c r="AA157" s="5">
        <f>IF(E157=E156,0,IF(I157&lt;24,F157*Z157,IF(I157&lt;77,((Q157+R157)/(VLOOKUP(I157,LOOKUPTBL!$G$13:$H$15,2))),0)))</f>
        <v>0</v>
      </c>
      <c r="AB157" s="5">
        <f>IF(E157=E156,0,IF(I157&lt;24,F157*Z157,IF(I157&lt;77,((AQ157+AP157)/(VLOOKUP(I157,LOOKUPTBL!$G$13:$H$15,2))),0)))</f>
        <v>0</v>
      </c>
      <c r="AC157" s="7">
        <f t="shared" si="42"/>
        <v>0</v>
      </c>
      <c r="AD157" s="7">
        <f t="shared" si="43"/>
        <v>0</v>
      </c>
      <c r="AE157" s="8">
        <f t="shared" si="44"/>
        <v>0</v>
      </c>
      <c r="AF157" s="9">
        <f t="shared" si="45"/>
        <v>0</v>
      </c>
      <c r="AG157" s="171">
        <f t="shared" si="46"/>
        <v>0</v>
      </c>
      <c r="AH157" s="171">
        <f t="shared" si="47"/>
        <v>0</v>
      </c>
      <c r="AI157" s="212">
        <f t="shared" si="48"/>
        <v>0</v>
      </c>
      <c r="AJ157" s="169">
        <f t="shared" si="49"/>
        <v>0</v>
      </c>
      <c r="AK157" s="169">
        <f t="shared" si="50"/>
        <v>0</v>
      </c>
      <c r="AL157" s="168">
        <f t="shared" si="51"/>
        <v>0</v>
      </c>
      <c r="AM157" s="169">
        <f t="shared" si="52"/>
        <v>0</v>
      </c>
      <c r="AN157" s="169">
        <f t="shared" si="53"/>
        <v>0</v>
      </c>
      <c r="AO157" s="27"/>
      <c r="AP157" s="27"/>
      <c r="AQ157" s="27"/>
      <c r="AR157" s="28"/>
      <c r="AS157" s="25"/>
      <c r="AU157" s="13"/>
      <c r="AZ157" s="13"/>
    </row>
    <row r="158" spans="1:52" ht="15.75" customHeight="1">
      <c r="A158" s="179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6"/>
      <c r="X158" s="5">
        <f t="shared" si="40"/>
        <v>0</v>
      </c>
      <c r="Y158" s="5">
        <f t="shared" si="41"/>
        <v>0</v>
      </c>
      <c r="Z158" s="6" t="e">
        <f>VLOOKUP(I158,LOOKUPTBL!$A$14:$E$33,5)</f>
        <v>#N/A</v>
      </c>
      <c r="AA158" s="5">
        <f>IF(E158=E157,0,IF(I158&lt;24,F158*Z158,IF(I158&lt;77,((Q158+R158)/(VLOOKUP(I158,LOOKUPTBL!$G$13:$H$15,2))),0)))</f>
        <v>0</v>
      </c>
      <c r="AB158" s="5">
        <f>IF(E158=E157,0,IF(I158&lt;24,F158*Z158,IF(I158&lt;77,((AQ158+AP158)/(VLOOKUP(I158,LOOKUPTBL!$G$13:$H$15,2))),0)))</f>
        <v>0</v>
      </c>
      <c r="AC158" s="7">
        <f t="shared" si="42"/>
        <v>0</v>
      </c>
      <c r="AD158" s="7">
        <f t="shared" si="43"/>
        <v>0</v>
      </c>
      <c r="AE158" s="8">
        <f t="shared" si="44"/>
        <v>0</v>
      </c>
      <c r="AF158" s="9">
        <f t="shared" si="45"/>
        <v>0</v>
      </c>
      <c r="AG158" s="171">
        <f t="shared" si="46"/>
        <v>0</v>
      </c>
      <c r="AH158" s="171">
        <f t="shared" si="47"/>
        <v>0</v>
      </c>
      <c r="AI158" s="212">
        <f t="shared" si="48"/>
        <v>0</v>
      </c>
      <c r="AJ158" s="169">
        <f t="shared" si="49"/>
        <v>0</v>
      </c>
      <c r="AK158" s="169">
        <f t="shared" si="50"/>
        <v>0</v>
      </c>
      <c r="AL158" s="168">
        <f t="shared" si="51"/>
        <v>0</v>
      </c>
      <c r="AM158" s="169">
        <f t="shared" si="52"/>
        <v>0</v>
      </c>
      <c r="AN158" s="169">
        <f t="shared" si="53"/>
        <v>0</v>
      </c>
      <c r="AO158" s="27"/>
      <c r="AP158" s="27"/>
      <c r="AQ158" s="27"/>
      <c r="AR158" s="28"/>
      <c r="AS158" s="25"/>
      <c r="AU158" s="13"/>
      <c r="AZ158" s="13"/>
    </row>
    <row r="159" spans="1:52" ht="15.75" customHeight="1">
      <c r="A159" s="179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6"/>
      <c r="X159" s="5">
        <f t="shared" si="40"/>
        <v>0</v>
      </c>
      <c r="Y159" s="5">
        <f t="shared" si="41"/>
        <v>0</v>
      </c>
      <c r="Z159" s="6" t="e">
        <f>VLOOKUP(I159,LOOKUPTBL!$A$14:$E$33,5)</f>
        <v>#N/A</v>
      </c>
      <c r="AA159" s="5">
        <f>IF(E159=E158,0,IF(I159&lt;24,F159*Z159,IF(I159&lt;77,((Q159+R159)/(VLOOKUP(I159,LOOKUPTBL!$G$13:$H$15,2))),0)))</f>
        <v>0</v>
      </c>
      <c r="AB159" s="5">
        <f>IF(E159=E158,0,IF(I159&lt;24,F159*Z159,IF(I159&lt;77,((AQ159+AP159)/(VLOOKUP(I159,LOOKUPTBL!$G$13:$H$15,2))),0)))</f>
        <v>0</v>
      </c>
      <c r="AC159" s="7">
        <f t="shared" si="42"/>
        <v>0</v>
      </c>
      <c r="AD159" s="7">
        <f t="shared" si="43"/>
        <v>0</v>
      </c>
      <c r="AE159" s="8">
        <f t="shared" si="44"/>
        <v>0</v>
      </c>
      <c r="AF159" s="9">
        <f t="shared" si="45"/>
        <v>0</v>
      </c>
      <c r="AG159" s="171">
        <f t="shared" si="46"/>
        <v>0</v>
      </c>
      <c r="AH159" s="171">
        <f t="shared" si="47"/>
        <v>0</v>
      </c>
      <c r="AI159" s="212">
        <f t="shared" si="48"/>
        <v>0</v>
      </c>
      <c r="AJ159" s="169">
        <f t="shared" si="49"/>
        <v>0</v>
      </c>
      <c r="AK159" s="169">
        <f t="shared" si="50"/>
        <v>0</v>
      </c>
      <c r="AL159" s="168">
        <f t="shared" si="51"/>
        <v>0</v>
      </c>
      <c r="AM159" s="169">
        <f t="shared" si="52"/>
        <v>0</v>
      </c>
      <c r="AN159" s="169">
        <f t="shared" si="53"/>
        <v>0</v>
      </c>
      <c r="AO159" s="27"/>
      <c r="AP159" s="27"/>
      <c r="AQ159" s="27"/>
      <c r="AR159" s="28"/>
      <c r="AS159" s="25"/>
      <c r="AU159" s="13"/>
      <c r="AZ159" s="13"/>
    </row>
    <row r="160" spans="1:52" ht="15.75" customHeight="1">
      <c r="A160" s="179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6"/>
      <c r="X160" s="5">
        <f t="shared" si="40"/>
        <v>0</v>
      </c>
      <c r="Y160" s="5">
        <f t="shared" si="41"/>
        <v>0</v>
      </c>
      <c r="Z160" s="6" t="e">
        <f>VLOOKUP(I160,LOOKUPTBL!$A$14:$E$33,5)</f>
        <v>#N/A</v>
      </c>
      <c r="AA160" s="5">
        <f>IF(E160=E159,0,IF(I160&lt;24,F160*Z160,IF(I160&lt;77,((Q160+R160)/(VLOOKUP(I160,LOOKUPTBL!$G$13:$H$15,2))),0)))</f>
        <v>0</v>
      </c>
      <c r="AB160" s="5">
        <f>IF(E160=E159,0,IF(I160&lt;24,F160*Z160,IF(I160&lt;77,((AQ160+AP160)/(VLOOKUP(I160,LOOKUPTBL!$G$13:$H$15,2))),0)))</f>
        <v>0</v>
      </c>
      <c r="AC160" s="7">
        <f t="shared" si="42"/>
        <v>0</v>
      </c>
      <c r="AD160" s="7">
        <f t="shared" si="43"/>
        <v>0</v>
      </c>
      <c r="AE160" s="8">
        <f t="shared" si="44"/>
        <v>0</v>
      </c>
      <c r="AF160" s="9">
        <f t="shared" si="45"/>
        <v>0</v>
      </c>
      <c r="AG160" s="171">
        <f t="shared" si="46"/>
        <v>0</v>
      </c>
      <c r="AH160" s="171">
        <f t="shared" si="47"/>
        <v>0</v>
      </c>
      <c r="AI160" s="212">
        <f t="shared" si="48"/>
        <v>0</v>
      </c>
      <c r="AJ160" s="169">
        <f t="shared" si="49"/>
        <v>0</v>
      </c>
      <c r="AK160" s="169">
        <f t="shared" si="50"/>
        <v>0</v>
      </c>
      <c r="AL160" s="168">
        <f t="shared" si="51"/>
        <v>0</v>
      </c>
      <c r="AM160" s="169">
        <f t="shared" si="52"/>
        <v>0</v>
      </c>
      <c r="AN160" s="169">
        <f t="shared" si="53"/>
        <v>0</v>
      </c>
      <c r="AO160" s="27"/>
      <c r="AP160" s="27"/>
      <c r="AQ160" s="27"/>
      <c r="AR160" s="28"/>
      <c r="AS160" s="25"/>
      <c r="AU160" s="13"/>
      <c r="AZ160" s="13"/>
    </row>
    <row r="161" spans="1:52" ht="15.75" customHeight="1">
      <c r="A161" s="179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6"/>
      <c r="X161" s="5">
        <f t="shared" si="40"/>
        <v>0</v>
      </c>
      <c r="Y161" s="5">
        <f t="shared" si="41"/>
        <v>0</v>
      </c>
      <c r="Z161" s="6" t="e">
        <f>VLOOKUP(I161,LOOKUPTBL!$A$14:$E$33,5)</f>
        <v>#N/A</v>
      </c>
      <c r="AA161" s="5">
        <f>IF(E161=E160,0,IF(I161&lt;24,F161*Z161,IF(I161&lt;77,((Q161+R161)/(VLOOKUP(I161,LOOKUPTBL!$G$13:$H$15,2))),0)))</f>
        <v>0</v>
      </c>
      <c r="AB161" s="5">
        <f>IF(E161=E160,0,IF(I161&lt;24,F161*Z161,IF(I161&lt;77,((AQ161+AP161)/(VLOOKUP(I161,LOOKUPTBL!$G$13:$H$15,2))),0)))</f>
        <v>0</v>
      </c>
      <c r="AC161" s="7">
        <f t="shared" si="42"/>
        <v>0</v>
      </c>
      <c r="AD161" s="7">
        <f t="shared" si="43"/>
        <v>0</v>
      </c>
      <c r="AE161" s="8">
        <f t="shared" si="44"/>
        <v>0</v>
      </c>
      <c r="AF161" s="9">
        <f t="shared" si="45"/>
        <v>0</v>
      </c>
      <c r="AG161" s="171">
        <f t="shared" si="46"/>
        <v>0</v>
      </c>
      <c r="AH161" s="171">
        <f t="shared" si="47"/>
        <v>0</v>
      </c>
      <c r="AI161" s="212">
        <f t="shared" si="48"/>
        <v>0</v>
      </c>
      <c r="AJ161" s="169">
        <f t="shared" si="49"/>
        <v>0</v>
      </c>
      <c r="AK161" s="169">
        <f t="shared" si="50"/>
        <v>0</v>
      </c>
      <c r="AL161" s="168">
        <f t="shared" si="51"/>
        <v>0</v>
      </c>
      <c r="AM161" s="169">
        <f t="shared" si="52"/>
        <v>0</v>
      </c>
      <c r="AN161" s="169">
        <f t="shared" si="53"/>
        <v>0</v>
      </c>
      <c r="AO161" s="27"/>
      <c r="AP161" s="27"/>
      <c r="AQ161" s="27"/>
      <c r="AR161" s="28"/>
      <c r="AS161" s="25"/>
      <c r="AU161" s="13"/>
      <c r="AZ161" s="13"/>
    </row>
    <row r="162" spans="1:52" ht="15.75" customHeight="1">
      <c r="A162" s="179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6"/>
      <c r="X162" s="5">
        <f t="shared" si="40"/>
        <v>0</v>
      </c>
      <c r="Y162" s="5">
        <f t="shared" si="41"/>
        <v>0</v>
      </c>
      <c r="Z162" s="6" t="e">
        <f>VLOOKUP(I162,LOOKUPTBL!$A$14:$E$33,5)</f>
        <v>#N/A</v>
      </c>
      <c r="AA162" s="5">
        <f>IF(E162=E161,0,IF(I162&lt;24,F162*Z162,IF(I162&lt;77,((Q162+R162)/(VLOOKUP(I162,LOOKUPTBL!$G$13:$H$15,2))),0)))</f>
        <v>0</v>
      </c>
      <c r="AB162" s="5">
        <f>IF(E162=E161,0,IF(I162&lt;24,F162*Z162,IF(I162&lt;77,((AQ162+AP162)/(VLOOKUP(I162,LOOKUPTBL!$G$13:$H$15,2))),0)))</f>
        <v>0</v>
      </c>
      <c r="AC162" s="7">
        <f t="shared" si="42"/>
        <v>0</v>
      </c>
      <c r="AD162" s="7">
        <f t="shared" si="43"/>
        <v>0</v>
      </c>
      <c r="AE162" s="8">
        <f t="shared" si="44"/>
        <v>0</v>
      </c>
      <c r="AF162" s="9">
        <f t="shared" si="45"/>
        <v>0</v>
      </c>
      <c r="AG162" s="171">
        <f t="shared" si="46"/>
        <v>0</v>
      </c>
      <c r="AH162" s="171">
        <f t="shared" si="47"/>
        <v>0</v>
      </c>
      <c r="AI162" s="212">
        <f t="shared" si="48"/>
        <v>0</v>
      </c>
      <c r="AJ162" s="169">
        <f t="shared" si="49"/>
        <v>0</v>
      </c>
      <c r="AK162" s="169">
        <f t="shared" si="50"/>
        <v>0</v>
      </c>
      <c r="AL162" s="168">
        <f t="shared" si="51"/>
        <v>0</v>
      </c>
      <c r="AM162" s="169">
        <f t="shared" si="52"/>
        <v>0</v>
      </c>
      <c r="AN162" s="169">
        <f t="shared" si="53"/>
        <v>0</v>
      </c>
      <c r="AO162" s="27"/>
      <c r="AP162" s="27"/>
      <c r="AQ162" s="27"/>
      <c r="AR162" s="28"/>
      <c r="AS162" s="25"/>
      <c r="AU162" s="13"/>
      <c r="AZ162" s="13"/>
    </row>
    <row r="163" spans="1:52" ht="15.75" customHeight="1">
      <c r="A163" s="179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6"/>
      <c r="X163" s="5">
        <f t="shared" si="40"/>
        <v>0</v>
      </c>
      <c r="Y163" s="5">
        <f t="shared" si="41"/>
        <v>0</v>
      </c>
      <c r="Z163" s="6" t="e">
        <f>VLOOKUP(I163,LOOKUPTBL!$A$14:$E$33,5)</f>
        <v>#N/A</v>
      </c>
      <c r="AA163" s="5">
        <f>IF(E163=E162,0,IF(I163&lt;24,F163*Z163,IF(I163&lt;77,((Q163+R163)/(VLOOKUP(I163,LOOKUPTBL!$G$13:$H$15,2))),0)))</f>
        <v>0</v>
      </c>
      <c r="AB163" s="5">
        <f>IF(E163=E162,0,IF(I163&lt;24,F163*Z163,IF(I163&lt;77,((AQ163+AP163)/(VLOOKUP(I163,LOOKUPTBL!$G$13:$H$15,2))),0)))</f>
        <v>0</v>
      </c>
      <c r="AC163" s="7">
        <f t="shared" si="42"/>
        <v>0</v>
      </c>
      <c r="AD163" s="7">
        <f t="shared" si="43"/>
        <v>0</v>
      </c>
      <c r="AE163" s="8">
        <f t="shared" si="44"/>
        <v>0</v>
      </c>
      <c r="AF163" s="9">
        <f t="shared" si="45"/>
        <v>0</v>
      </c>
      <c r="AG163" s="171">
        <f t="shared" si="46"/>
        <v>0</v>
      </c>
      <c r="AH163" s="171">
        <f t="shared" si="47"/>
        <v>0</v>
      </c>
      <c r="AI163" s="212">
        <f t="shared" si="48"/>
        <v>0</v>
      </c>
      <c r="AJ163" s="169">
        <f t="shared" si="49"/>
        <v>0</v>
      </c>
      <c r="AK163" s="169">
        <f t="shared" si="50"/>
        <v>0</v>
      </c>
      <c r="AL163" s="168">
        <f t="shared" si="51"/>
        <v>0</v>
      </c>
      <c r="AM163" s="169">
        <f t="shared" si="52"/>
        <v>0</v>
      </c>
      <c r="AN163" s="169">
        <f t="shared" si="53"/>
        <v>0</v>
      </c>
      <c r="AO163" s="27"/>
      <c r="AP163" s="27"/>
      <c r="AQ163" s="27"/>
      <c r="AR163" s="28"/>
      <c r="AS163" s="25"/>
      <c r="AU163" s="13"/>
      <c r="AZ163" s="13"/>
    </row>
    <row r="164" spans="1:52" ht="15.75" customHeight="1">
      <c r="A164" s="179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6"/>
      <c r="X164" s="5">
        <f t="shared" si="40"/>
        <v>0</v>
      </c>
      <c r="Y164" s="5">
        <f t="shared" si="41"/>
        <v>0</v>
      </c>
      <c r="Z164" s="6" t="e">
        <f>VLOOKUP(I164,LOOKUPTBL!$A$14:$E$33,5)</f>
        <v>#N/A</v>
      </c>
      <c r="AA164" s="5">
        <f>IF(E164=E163,0,IF(I164&lt;24,F164*Z164,IF(I164&lt;77,((Q164+R164)/(VLOOKUP(I164,LOOKUPTBL!$G$13:$H$15,2))),0)))</f>
        <v>0</v>
      </c>
      <c r="AB164" s="5">
        <f>IF(E164=E163,0,IF(I164&lt;24,F164*Z164,IF(I164&lt;77,((AQ164+AP164)/(VLOOKUP(I164,LOOKUPTBL!$G$13:$H$15,2))),0)))</f>
        <v>0</v>
      </c>
      <c r="AC164" s="7">
        <f t="shared" si="42"/>
        <v>0</v>
      </c>
      <c r="AD164" s="7">
        <f t="shared" si="43"/>
        <v>0</v>
      </c>
      <c r="AE164" s="8">
        <f t="shared" si="44"/>
        <v>0</v>
      </c>
      <c r="AF164" s="9">
        <f t="shared" si="45"/>
        <v>0</v>
      </c>
      <c r="AG164" s="171">
        <f t="shared" si="46"/>
        <v>0</v>
      </c>
      <c r="AH164" s="171">
        <f t="shared" si="47"/>
        <v>0</v>
      </c>
      <c r="AI164" s="212">
        <f t="shared" si="48"/>
        <v>0</v>
      </c>
      <c r="AJ164" s="169">
        <f t="shared" si="49"/>
        <v>0</v>
      </c>
      <c r="AK164" s="169">
        <f t="shared" si="50"/>
        <v>0</v>
      </c>
      <c r="AL164" s="168">
        <f t="shared" si="51"/>
        <v>0</v>
      </c>
      <c r="AM164" s="169">
        <f t="shared" si="52"/>
        <v>0</v>
      </c>
      <c r="AN164" s="169">
        <f t="shared" si="53"/>
        <v>0</v>
      </c>
      <c r="AO164" s="27"/>
      <c r="AP164" s="27"/>
      <c r="AQ164" s="27"/>
      <c r="AR164" s="28"/>
      <c r="AS164" s="25"/>
      <c r="AU164" s="13"/>
      <c r="AZ164" s="13"/>
    </row>
    <row r="165" spans="1:52" ht="15.75" customHeight="1">
      <c r="A165" s="179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6"/>
      <c r="X165" s="5">
        <f t="shared" si="40"/>
        <v>0</v>
      </c>
      <c r="Y165" s="5">
        <f t="shared" si="41"/>
        <v>0</v>
      </c>
      <c r="Z165" s="6" t="e">
        <f>VLOOKUP(I165,LOOKUPTBL!$A$14:$E$33,5)</f>
        <v>#N/A</v>
      </c>
      <c r="AA165" s="5">
        <f>IF(E165=E164,0,IF(I165&lt;24,F165*Z165,IF(I165&lt;77,((Q165+R165)/(VLOOKUP(I165,LOOKUPTBL!$G$13:$H$15,2))),0)))</f>
        <v>0</v>
      </c>
      <c r="AB165" s="5">
        <f>IF(E165=E164,0,IF(I165&lt;24,F165*Z165,IF(I165&lt;77,((AQ165+AP165)/(VLOOKUP(I165,LOOKUPTBL!$G$13:$H$15,2))),0)))</f>
        <v>0</v>
      </c>
      <c r="AC165" s="7">
        <f t="shared" si="42"/>
        <v>0</v>
      </c>
      <c r="AD165" s="7">
        <f t="shared" si="43"/>
        <v>0</v>
      </c>
      <c r="AE165" s="8">
        <f t="shared" si="44"/>
        <v>0</v>
      </c>
      <c r="AF165" s="9">
        <f t="shared" si="45"/>
        <v>0</v>
      </c>
      <c r="AG165" s="171">
        <f t="shared" si="46"/>
        <v>0</v>
      </c>
      <c r="AH165" s="171">
        <f t="shared" si="47"/>
        <v>0</v>
      </c>
      <c r="AI165" s="212">
        <f t="shared" si="48"/>
        <v>0</v>
      </c>
      <c r="AJ165" s="169">
        <f t="shared" si="49"/>
        <v>0</v>
      </c>
      <c r="AK165" s="169">
        <f t="shared" si="50"/>
        <v>0</v>
      </c>
      <c r="AL165" s="168">
        <f t="shared" si="51"/>
        <v>0</v>
      </c>
      <c r="AM165" s="169">
        <f t="shared" si="52"/>
        <v>0</v>
      </c>
      <c r="AN165" s="169">
        <f t="shared" si="53"/>
        <v>0</v>
      </c>
      <c r="AO165" s="27"/>
      <c r="AP165" s="27"/>
      <c r="AQ165" s="27"/>
      <c r="AR165" s="28"/>
      <c r="AS165" s="25"/>
      <c r="AU165" s="13"/>
      <c r="AZ165" s="13"/>
    </row>
    <row r="166" spans="1:52" ht="15.75" customHeight="1">
      <c r="A166" s="179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6"/>
      <c r="X166" s="5">
        <f t="shared" si="40"/>
        <v>0</v>
      </c>
      <c r="Y166" s="5">
        <f t="shared" si="41"/>
        <v>0</v>
      </c>
      <c r="Z166" s="6" t="e">
        <f>VLOOKUP(I166,LOOKUPTBL!$A$14:$E$33,5)</f>
        <v>#N/A</v>
      </c>
      <c r="AA166" s="5">
        <f>IF(E166=E165,0,IF(I166&lt;24,F166*Z166,IF(I166&lt;77,((Q166+R166)/(VLOOKUP(I166,LOOKUPTBL!$G$13:$H$15,2))),0)))</f>
        <v>0</v>
      </c>
      <c r="AB166" s="5">
        <f>IF(E166=E165,0,IF(I166&lt;24,F166*Z166,IF(I166&lt;77,((AQ166+AP166)/(VLOOKUP(I166,LOOKUPTBL!$G$13:$H$15,2))),0)))</f>
        <v>0</v>
      </c>
      <c r="AC166" s="7">
        <f t="shared" si="42"/>
        <v>0</v>
      </c>
      <c r="AD166" s="7">
        <f t="shared" si="43"/>
        <v>0</v>
      </c>
      <c r="AE166" s="8">
        <f t="shared" si="44"/>
        <v>0</v>
      </c>
      <c r="AF166" s="9">
        <f t="shared" si="45"/>
        <v>0</v>
      </c>
      <c r="AG166" s="171">
        <f t="shared" si="46"/>
        <v>0</v>
      </c>
      <c r="AH166" s="171">
        <f t="shared" si="47"/>
        <v>0</v>
      </c>
      <c r="AI166" s="212">
        <f t="shared" si="48"/>
        <v>0</v>
      </c>
      <c r="AJ166" s="169">
        <f t="shared" si="49"/>
        <v>0</v>
      </c>
      <c r="AK166" s="169">
        <f t="shared" si="50"/>
        <v>0</v>
      </c>
      <c r="AL166" s="168">
        <f t="shared" si="51"/>
        <v>0</v>
      </c>
      <c r="AM166" s="169">
        <f t="shared" si="52"/>
        <v>0</v>
      </c>
      <c r="AN166" s="169">
        <f t="shared" si="53"/>
        <v>0</v>
      </c>
      <c r="AO166" s="27"/>
      <c r="AP166" s="27"/>
      <c r="AQ166" s="27"/>
      <c r="AR166" s="28"/>
      <c r="AS166" s="25"/>
      <c r="AU166" s="13"/>
      <c r="AZ166" s="13"/>
    </row>
    <row r="167" spans="1:52" ht="15.75" customHeight="1">
      <c r="A167" s="179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6"/>
      <c r="X167" s="5">
        <f t="shared" si="40"/>
        <v>0</v>
      </c>
      <c r="Y167" s="5">
        <f t="shared" si="41"/>
        <v>0</v>
      </c>
      <c r="Z167" s="6" t="e">
        <f>VLOOKUP(I167,LOOKUPTBL!$A$14:$E$33,5)</f>
        <v>#N/A</v>
      </c>
      <c r="AA167" s="5">
        <f>IF(E167=E166,0,IF(I167&lt;24,F167*Z167,IF(I167&lt;77,((Q167+R167)/(VLOOKUP(I167,LOOKUPTBL!$G$13:$H$15,2))),0)))</f>
        <v>0</v>
      </c>
      <c r="AB167" s="5">
        <f>IF(E167=E166,0,IF(I167&lt;24,F167*Z167,IF(I167&lt;77,((AQ167+AP167)/(VLOOKUP(I167,LOOKUPTBL!$G$13:$H$15,2))),0)))</f>
        <v>0</v>
      </c>
      <c r="AC167" s="7">
        <f t="shared" si="42"/>
        <v>0</v>
      </c>
      <c r="AD167" s="7">
        <f t="shared" si="43"/>
        <v>0</v>
      </c>
      <c r="AE167" s="8">
        <f t="shared" si="44"/>
        <v>0</v>
      </c>
      <c r="AF167" s="9">
        <f t="shared" si="45"/>
        <v>0</v>
      </c>
      <c r="AG167" s="171">
        <f t="shared" si="46"/>
        <v>0</v>
      </c>
      <c r="AH167" s="171">
        <f t="shared" si="47"/>
        <v>0</v>
      </c>
      <c r="AI167" s="212">
        <f t="shared" si="48"/>
        <v>0</v>
      </c>
      <c r="AJ167" s="169">
        <f t="shared" si="49"/>
        <v>0</v>
      </c>
      <c r="AK167" s="169">
        <f t="shared" si="50"/>
        <v>0</v>
      </c>
      <c r="AL167" s="168">
        <f t="shared" si="51"/>
        <v>0</v>
      </c>
      <c r="AM167" s="169">
        <f t="shared" si="52"/>
        <v>0</v>
      </c>
      <c r="AN167" s="169">
        <f t="shared" si="53"/>
        <v>0</v>
      </c>
      <c r="AO167" s="27"/>
      <c r="AP167" s="27"/>
      <c r="AQ167" s="27"/>
      <c r="AR167" s="28"/>
      <c r="AS167" s="25"/>
      <c r="AU167" s="13"/>
      <c r="AZ167" s="13"/>
    </row>
    <row r="168" spans="1:52" ht="15.75" customHeight="1">
      <c r="A168" s="179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6"/>
      <c r="X168" s="5">
        <f t="shared" si="40"/>
        <v>0</v>
      </c>
      <c r="Y168" s="5">
        <f t="shared" si="41"/>
        <v>0</v>
      </c>
      <c r="Z168" s="6" t="e">
        <f>VLOOKUP(I168,LOOKUPTBL!$A$14:$E$33,5)</f>
        <v>#N/A</v>
      </c>
      <c r="AA168" s="5">
        <f>IF(E168=E167,0,IF(I168&lt;24,F168*Z168,IF(I168&lt;77,((Q168+R168)/(VLOOKUP(I168,LOOKUPTBL!$G$13:$H$15,2))),0)))</f>
        <v>0</v>
      </c>
      <c r="AB168" s="5">
        <f>IF(E168=E167,0,IF(I168&lt;24,F168*Z168,IF(I168&lt;77,((AQ168+AP168)/(VLOOKUP(I168,LOOKUPTBL!$G$13:$H$15,2))),0)))</f>
        <v>0</v>
      </c>
      <c r="AC168" s="7">
        <f t="shared" si="42"/>
        <v>0</v>
      </c>
      <c r="AD168" s="7">
        <f t="shared" si="43"/>
        <v>0</v>
      </c>
      <c r="AE168" s="8">
        <f t="shared" si="44"/>
        <v>0</v>
      </c>
      <c r="AF168" s="9">
        <f t="shared" si="45"/>
        <v>0</v>
      </c>
      <c r="AG168" s="171">
        <f t="shared" si="46"/>
        <v>0</v>
      </c>
      <c r="AH168" s="171">
        <f t="shared" si="47"/>
        <v>0</v>
      </c>
      <c r="AI168" s="212">
        <f t="shared" si="48"/>
        <v>0</v>
      </c>
      <c r="AJ168" s="169">
        <f t="shared" si="49"/>
        <v>0</v>
      </c>
      <c r="AK168" s="169">
        <f t="shared" si="50"/>
        <v>0</v>
      </c>
      <c r="AL168" s="168">
        <f t="shared" si="51"/>
        <v>0</v>
      </c>
      <c r="AM168" s="169">
        <f t="shared" si="52"/>
        <v>0</v>
      </c>
      <c r="AN168" s="169">
        <f t="shared" si="53"/>
        <v>0</v>
      </c>
      <c r="AO168" s="27"/>
      <c r="AP168" s="27"/>
      <c r="AQ168" s="27"/>
      <c r="AR168" s="28"/>
      <c r="AS168" s="25"/>
      <c r="AU168" s="13"/>
      <c r="AZ168" s="13"/>
    </row>
    <row r="169" spans="1:52" ht="15.75" customHeight="1">
      <c r="A169" s="179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6"/>
      <c r="X169" s="5">
        <f t="shared" si="40"/>
        <v>0</v>
      </c>
      <c r="Y169" s="5">
        <f t="shared" si="41"/>
        <v>0</v>
      </c>
      <c r="Z169" s="6" t="e">
        <f>VLOOKUP(I169,LOOKUPTBL!$A$14:$E$33,5)</f>
        <v>#N/A</v>
      </c>
      <c r="AA169" s="5">
        <f>IF(E169=E168,0,IF(I169&lt;24,F169*Z169,IF(I169&lt;77,((Q169+R169)/(VLOOKUP(I169,LOOKUPTBL!$G$13:$H$15,2))),0)))</f>
        <v>0</v>
      </c>
      <c r="AB169" s="5">
        <f>IF(E169=E168,0,IF(I169&lt;24,F169*Z169,IF(I169&lt;77,((AQ169+AP169)/(VLOOKUP(I169,LOOKUPTBL!$G$13:$H$15,2))),0)))</f>
        <v>0</v>
      </c>
      <c r="AC169" s="7">
        <f t="shared" si="42"/>
        <v>0</v>
      </c>
      <c r="AD169" s="7">
        <f t="shared" si="43"/>
        <v>0</v>
      </c>
      <c r="AE169" s="8">
        <f t="shared" si="44"/>
        <v>0</v>
      </c>
      <c r="AF169" s="9">
        <f t="shared" si="45"/>
        <v>0</v>
      </c>
      <c r="AG169" s="171">
        <f t="shared" si="46"/>
        <v>0</v>
      </c>
      <c r="AH169" s="171">
        <f t="shared" si="47"/>
        <v>0</v>
      </c>
      <c r="AI169" s="212">
        <f t="shared" si="48"/>
        <v>0</v>
      </c>
      <c r="AJ169" s="169">
        <f t="shared" si="49"/>
        <v>0</v>
      </c>
      <c r="AK169" s="169">
        <f t="shared" si="50"/>
        <v>0</v>
      </c>
      <c r="AL169" s="168">
        <f t="shared" si="51"/>
        <v>0</v>
      </c>
      <c r="AM169" s="169">
        <f t="shared" si="52"/>
        <v>0</v>
      </c>
      <c r="AN169" s="169">
        <f t="shared" si="53"/>
        <v>0</v>
      </c>
      <c r="AO169" s="27"/>
      <c r="AP169" s="27"/>
      <c r="AQ169" s="27"/>
      <c r="AR169" s="28"/>
      <c r="AS169" s="25"/>
      <c r="AU169" s="13"/>
      <c r="AZ169" s="13"/>
    </row>
    <row r="170" spans="1:52" ht="15.75" customHeight="1">
      <c r="A170" s="179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6"/>
      <c r="X170" s="5">
        <f t="shared" si="40"/>
        <v>0</v>
      </c>
      <c r="Y170" s="5">
        <f t="shared" si="41"/>
        <v>0</v>
      </c>
      <c r="Z170" s="6" t="e">
        <f>VLOOKUP(I170,LOOKUPTBL!$A$14:$E$33,5)</f>
        <v>#N/A</v>
      </c>
      <c r="AA170" s="5">
        <f>IF(E170=E169,0,IF(I170&lt;24,F170*Z170,IF(I170&lt;77,((Q170+R170)/(VLOOKUP(I170,LOOKUPTBL!$G$13:$H$15,2))),0)))</f>
        <v>0</v>
      </c>
      <c r="AB170" s="5">
        <f>IF(E170=E169,0,IF(I170&lt;24,F170*Z170,IF(I170&lt;77,((AQ170+AP170)/(VLOOKUP(I170,LOOKUPTBL!$G$13:$H$15,2))),0)))</f>
        <v>0</v>
      </c>
      <c r="AC170" s="7">
        <f t="shared" si="42"/>
        <v>0</v>
      </c>
      <c r="AD170" s="7">
        <f t="shared" si="43"/>
        <v>0</v>
      </c>
      <c r="AE170" s="8">
        <f t="shared" si="44"/>
        <v>0</v>
      </c>
      <c r="AF170" s="9">
        <f t="shared" si="45"/>
        <v>0</v>
      </c>
      <c r="AG170" s="171">
        <f t="shared" si="46"/>
        <v>0</v>
      </c>
      <c r="AH170" s="171">
        <f t="shared" si="47"/>
        <v>0</v>
      </c>
      <c r="AI170" s="212">
        <f t="shared" si="48"/>
        <v>0</v>
      </c>
      <c r="AJ170" s="169">
        <f t="shared" si="49"/>
        <v>0</v>
      </c>
      <c r="AK170" s="169">
        <f t="shared" si="50"/>
        <v>0</v>
      </c>
      <c r="AL170" s="168">
        <f t="shared" si="51"/>
        <v>0</v>
      </c>
      <c r="AM170" s="169">
        <f t="shared" si="52"/>
        <v>0</v>
      </c>
      <c r="AN170" s="169">
        <f t="shared" si="53"/>
        <v>0</v>
      </c>
      <c r="AO170" s="27"/>
      <c r="AP170" s="27"/>
      <c r="AQ170" s="27"/>
      <c r="AR170" s="28"/>
      <c r="AS170" s="25"/>
      <c r="AU170" s="13"/>
      <c r="AZ170" s="13"/>
    </row>
    <row r="171" spans="1:52" ht="15.75" customHeight="1">
      <c r="A171" s="179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6"/>
      <c r="X171" s="5">
        <f t="shared" si="40"/>
        <v>0</v>
      </c>
      <c r="Y171" s="5">
        <f t="shared" si="41"/>
        <v>0</v>
      </c>
      <c r="Z171" s="6" t="e">
        <f>VLOOKUP(I171,LOOKUPTBL!$A$14:$E$33,5)</f>
        <v>#N/A</v>
      </c>
      <c r="AA171" s="5">
        <f>IF(E171=E170,0,IF(I171&lt;24,F171*Z171,IF(I171&lt;77,((Q171+R171)/(VLOOKUP(I171,LOOKUPTBL!$G$13:$H$15,2))),0)))</f>
        <v>0</v>
      </c>
      <c r="AB171" s="5">
        <f>IF(E171=E170,0,IF(I171&lt;24,F171*Z171,IF(I171&lt;77,((AQ171+AP171)/(VLOOKUP(I171,LOOKUPTBL!$G$13:$H$15,2))),0)))</f>
        <v>0</v>
      </c>
      <c r="AC171" s="7">
        <f t="shared" si="42"/>
        <v>0</v>
      </c>
      <c r="AD171" s="7">
        <f t="shared" si="43"/>
        <v>0</v>
      </c>
      <c r="AE171" s="8">
        <f t="shared" si="44"/>
        <v>0</v>
      </c>
      <c r="AF171" s="9">
        <f t="shared" si="45"/>
        <v>0</v>
      </c>
      <c r="AG171" s="171">
        <f t="shared" si="46"/>
        <v>0</v>
      </c>
      <c r="AH171" s="171">
        <f t="shared" si="47"/>
        <v>0</v>
      </c>
      <c r="AI171" s="212">
        <f t="shared" si="48"/>
        <v>0</v>
      </c>
      <c r="AJ171" s="169">
        <f t="shared" si="49"/>
        <v>0</v>
      </c>
      <c r="AK171" s="169">
        <f t="shared" si="50"/>
        <v>0</v>
      </c>
      <c r="AL171" s="168">
        <f t="shared" si="51"/>
        <v>0</v>
      </c>
      <c r="AM171" s="169">
        <f t="shared" si="52"/>
        <v>0</v>
      </c>
      <c r="AN171" s="169">
        <f t="shared" si="53"/>
        <v>0</v>
      </c>
      <c r="AO171" s="27"/>
      <c r="AP171" s="27"/>
      <c r="AQ171" s="27"/>
      <c r="AR171" s="28"/>
      <c r="AS171" s="25"/>
      <c r="AU171" s="13"/>
      <c r="AZ171" s="13"/>
    </row>
    <row r="172" spans="1:52" ht="15.75" customHeight="1">
      <c r="A172" s="179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6"/>
      <c r="X172" s="5">
        <f t="shared" si="40"/>
        <v>0</v>
      </c>
      <c r="Y172" s="5">
        <f t="shared" si="41"/>
        <v>0</v>
      </c>
      <c r="Z172" s="6" t="e">
        <f>VLOOKUP(I172,LOOKUPTBL!$A$14:$E$33,5)</f>
        <v>#N/A</v>
      </c>
      <c r="AA172" s="5">
        <f>IF(E172=E171,0,IF(I172&lt;24,F172*Z172,IF(I172&lt;77,((Q172+R172)/(VLOOKUP(I172,LOOKUPTBL!$G$13:$H$15,2))),0)))</f>
        <v>0</v>
      </c>
      <c r="AB172" s="5">
        <f>IF(E172=E171,0,IF(I172&lt;24,F172*Z172,IF(I172&lt;77,((AQ172+AP172)/(VLOOKUP(I172,LOOKUPTBL!$G$13:$H$15,2))),0)))</f>
        <v>0</v>
      </c>
      <c r="AC172" s="7">
        <f t="shared" si="42"/>
        <v>0</v>
      </c>
      <c r="AD172" s="7">
        <f t="shared" si="43"/>
        <v>0</v>
      </c>
      <c r="AE172" s="8">
        <f t="shared" si="44"/>
        <v>0</v>
      </c>
      <c r="AF172" s="9">
        <f t="shared" si="45"/>
        <v>0</v>
      </c>
      <c r="AG172" s="171">
        <f t="shared" si="46"/>
        <v>0</v>
      </c>
      <c r="AH172" s="171">
        <f t="shared" si="47"/>
        <v>0</v>
      </c>
      <c r="AI172" s="212">
        <f t="shared" si="48"/>
        <v>0</v>
      </c>
      <c r="AJ172" s="169">
        <f t="shared" si="49"/>
        <v>0</v>
      </c>
      <c r="AK172" s="169">
        <f t="shared" si="50"/>
        <v>0</v>
      </c>
      <c r="AL172" s="168">
        <f t="shared" si="51"/>
        <v>0</v>
      </c>
      <c r="AM172" s="169">
        <f t="shared" si="52"/>
        <v>0</v>
      </c>
      <c r="AN172" s="169">
        <f t="shared" si="53"/>
        <v>0</v>
      </c>
      <c r="AO172" s="27"/>
      <c r="AP172" s="27"/>
      <c r="AQ172" s="27"/>
      <c r="AR172" s="28"/>
      <c r="AS172" s="25"/>
      <c r="AU172" s="13"/>
      <c r="AZ172" s="13"/>
    </row>
    <row r="173" spans="1:52" ht="15.75" customHeight="1">
      <c r="A173" s="179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6"/>
      <c r="X173" s="5">
        <f t="shared" si="40"/>
        <v>0</v>
      </c>
      <c r="Y173" s="5">
        <f t="shared" si="41"/>
        <v>0</v>
      </c>
      <c r="Z173" s="6" t="e">
        <f>VLOOKUP(I173,LOOKUPTBL!$A$14:$E$33,5)</f>
        <v>#N/A</v>
      </c>
      <c r="AA173" s="5">
        <f>IF(E173=E172,0,IF(I173&lt;24,F173*Z173,IF(I173&lt;77,((Q173+R173)/(VLOOKUP(I173,LOOKUPTBL!$G$13:$H$15,2))),0)))</f>
        <v>0</v>
      </c>
      <c r="AB173" s="5">
        <f>IF(E173=E172,0,IF(I173&lt;24,F173*Z173,IF(I173&lt;77,((AQ173+AP173)/(VLOOKUP(I173,LOOKUPTBL!$G$13:$H$15,2))),0)))</f>
        <v>0</v>
      </c>
      <c r="AC173" s="7">
        <f t="shared" si="42"/>
        <v>0</v>
      </c>
      <c r="AD173" s="7">
        <f t="shared" si="43"/>
        <v>0</v>
      </c>
      <c r="AE173" s="8">
        <f t="shared" si="44"/>
        <v>0</v>
      </c>
      <c r="AF173" s="9">
        <f t="shared" si="45"/>
        <v>0</v>
      </c>
      <c r="AG173" s="171">
        <f t="shared" si="46"/>
        <v>0</v>
      </c>
      <c r="AH173" s="171">
        <f t="shared" si="47"/>
        <v>0</v>
      </c>
      <c r="AI173" s="212">
        <f t="shared" si="48"/>
        <v>0</v>
      </c>
      <c r="AJ173" s="169">
        <f t="shared" si="49"/>
        <v>0</v>
      </c>
      <c r="AK173" s="169">
        <f t="shared" si="50"/>
        <v>0</v>
      </c>
      <c r="AL173" s="168">
        <f t="shared" si="51"/>
        <v>0</v>
      </c>
      <c r="AM173" s="169">
        <f t="shared" si="52"/>
        <v>0</v>
      </c>
      <c r="AN173" s="169">
        <f t="shared" si="53"/>
        <v>0</v>
      </c>
      <c r="AO173" s="27"/>
      <c r="AP173" s="27"/>
      <c r="AQ173" s="27"/>
      <c r="AR173" s="28"/>
      <c r="AS173" s="25"/>
      <c r="AU173" s="13"/>
      <c r="AZ173" s="13"/>
    </row>
    <row r="174" spans="1:52" ht="15.75" customHeight="1">
      <c r="A174" s="179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6"/>
      <c r="X174" s="5">
        <f t="shared" si="40"/>
        <v>0</v>
      </c>
      <c r="Y174" s="5">
        <f t="shared" si="41"/>
        <v>0</v>
      </c>
      <c r="Z174" s="6" t="e">
        <f>VLOOKUP(I174,LOOKUPTBL!$A$14:$E$33,5)</f>
        <v>#N/A</v>
      </c>
      <c r="AA174" s="5">
        <f>IF(E174=E173,0,IF(I174&lt;24,F174*Z174,IF(I174&lt;77,((Q174+R174)/(VLOOKUP(I174,LOOKUPTBL!$G$13:$H$15,2))),0)))</f>
        <v>0</v>
      </c>
      <c r="AB174" s="5">
        <f>IF(E174=E173,0,IF(I174&lt;24,F174*Z174,IF(I174&lt;77,((AQ174+AP174)/(VLOOKUP(I174,LOOKUPTBL!$G$13:$H$15,2))),0)))</f>
        <v>0</v>
      </c>
      <c r="AC174" s="7">
        <f t="shared" si="42"/>
        <v>0</v>
      </c>
      <c r="AD174" s="7">
        <f t="shared" si="43"/>
        <v>0</v>
      </c>
      <c r="AE174" s="8">
        <f t="shared" si="44"/>
        <v>0</v>
      </c>
      <c r="AF174" s="9">
        <f t="shared" si="45"/>
        <v>0</v>
      </c>
      <c r="AG174" s="171">
        <f t="shared" si="46"/>
        <v>0</v>
      </c>
      <c r="AH174" s="171">
        <f t="shared" si="47"/>
        <v>0</v>
      </c>
      <c r="AI174" s="212">
        <f t="shared" si="48"/>
        <v>0</v>
      </c>
      <c r="AJ174" s="169">
        <f t="shared" si="49"/>
        <v>0</v>
      </c>
      <c r="AK174" s="169">
        <f t="shared" si="50"/>
        <v>0</v>
      </c>
      <c r="AL174" s="168">
        <f t="shared" si="51"/>
        <v>0</v>
      </c>
      <c r="AM174" s="169">
        <f t="shared" si="52"/>
        <v>0</v>
      </c>
      <c r="AN174" s="169">
        <f t="shared" si="53"/>
        <v>0</v>
      </c>
      <c r="AO174" s="27"/>
      <c r="AP174" s="27"/>
      <c r="AQ174" s="27"/>
      <c r="AR174" s="28"/>
      <c r="AS174" s="25"/>
      <c r="AU174" s="13"/>
      <c r="AZ174" s="13"/>
    </row>
    <row r="175" spans="1:52" ht="15.75" customHeight="1">
      <c r="A175" s="179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6"/>
      <c r="X175" s="5">
        <f t="shared" si="40"/>
        <v>0</v>
      </c>
      <c r="Y175" s="5">
        <f t="shared" si="41"/>
        <v>0</v>
      </c>
      <c r="Z175" s="6" t="e">
        <f>VLOOKUP(I175,LOOKUPTBL!$A$14:$E$33,5)</f>
        <v>#N/A</v>
      </c>
      <c r="AA175" s="5">
        <f>IF(E175=E174,0,IF(I175&lt;24,F175*Z175,IF(I175&lt;77,((Q175+R175)/(VLOOKUP(I175,LOOKUPTBL!$G$13:$H$15,2))),0)))</f>
        <v>0</v>
      </c>
      <c r="AB175" s="5">
        <f>IF(E175=E174,0,IF(I175&lt;24,F175*Z175,IF(I175&lt;77,((AQ175+AP175)/(VLOOKUP(I175,LOOKUPTBL!$G$13:$H$15,2))),0)))</f>
        <v>0</v>
      </c>
      <c r="AC175" s="7">
        <f t="shared" si="42"/>
        <v>0</v>
      </c>
      <c r="AD175" s="7">
        <f t="shared" si="43"/>
        <v>0</v>
      </c>
      <c r="AE175" s="8">
        <f t="shared" si="44"/>
        <v>0</v>
      </c>
      <c r="AF175" s="9">
        <f t="shared" si="45"/>
        <v>0</v>
      </c>
      <c r="AG175" s="171">
        <f t="shared" si="46"/>
        <v>0</v>
      </c>
      <c r="AH175" s="171">
        <f t="shared" si="47"/>
        <v>0</v>
      </c>
      <c r="AI175" s="212">
        <f t="shared" si="48"/>
        <v>0</v>
      </c>
      <c r="AJ175" s="169">
        <f t="shared" si="49"/>
        <v>0</v>
      </c>
      <c r="AK175" s="169">
        <f t="shared" si="50"/>
        <v>0</v>
      </c>
      <c r="AL175" s="168">
        <f t="shared" si="51"/>
        <v>0</v>
      </c>
      <c r="AM175" s="169">
        <f t="shared" si="52"/>
        <v>0</v>
      </c>
      <c r="AN175" s="169">
        <f t="shared" si="53"/>
        <v>0</v>
      </c>
      <c r="AO175" s="27"/>
      <c r="AP175" s="27"/>
      <c r="AQ175" s="27"/>
      <c r="AR175" s="28"/>
      <c r="AS175" s="25"/>
      <c r="AU175" s="13"/>
      <c r="AZ175" s="13"/>
    </row>
    <row r="176" spans="1:52" ht="15.75" customHeight="1">
      <c r="A176" s="179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6"/>
      <c r="X176" s="5">
        <f t="shared" si="40"/>
        <v>0</v>
      </c>
      <c r="Y176" s="5">
        <f t="shared" si="41"/>
        <v>0</v>
      </c>
      <c r="Z176" s="6" t="e">
        <f>VLOOKUP(I176,LOOKUPTBL!$A$14:$E$33,5)</f>
        <v>#N/A</v>
      </c>
      <c r="AA176" s="5">
        <f>IF(E176=E175,0,IF(I176&lt;24,F176*Z176,IF(I176&lt;77,((Q176+R176)/(VLOOKUP(I176,LOOKUPTBL!$G$13:$H$15,2))),0)))</f>
        <v>0</v>
      </c>
      <c r="AB176" s="5">
        <f>IF(E176=E175,0,IF(I176&lt;24,F176*Z176,IF(I176&lt;77,((AQ176+AP176)/(VLOOKUP(I176,LOOKUPTBL!$G$13:$H$15,2))),0)))</f>
        <v>0</v>
      </c>
      <c r="AC176" s="7">
        <f t="shared" si="42"/>
        <v>0</v>
      </c>
      <c r="AD176" s="7">
        <f t="shared" si="43"/>
        <v>0</v>
      </c>
      <c r="AE176" s="8">
        <f t="shared" si="44"/>
        <v>0</v>
      </c>
      <c r="AF176" s="9">
        <f t="shared" si="45"/>
        <v>0</v>
      </c>
      <c r="AG176" s="171">
        <f t="shared" si="46"/>
        <v>0</v>
      </c>
      <c r="AH176" s="171">
        <f t="shared" si="47"/>
        <v>0</v>
      </c>
      <c r="AI176" s="212">
        <f t="shared" si="48"/>
        <v>0</v>
      </c>
      <c r="AJ176" s="169">
        <f t="shared" si="49"/>
        <v>0</v>
      </c>
      <c r="AK176" s="169">
        <f t="shared" si="50"/>
        <v>0</v>
      </c>
      <c r="AL176" s="168">
        <f t="shared" si="51"/>
        <v>0</v>
      </c>
      <c r="AM176" s="169">
        <f t="shared" si="52"/>
        <v>0</v>
      </c>
      <c r="AN176" s="169">
        <f t="shared" si="53"/>
        <v>0</v>
      </c>
      <c r="AO176" s="27"/>
      <c r="AP176" s="27"/>
      <c r="AQ176" s="27"/>
      <c r="AR176" s="28"/>
      <c r="AS176" s="25"/>
      <c r="AU176" s="13"/>
      <c r="AZ176" s="13"/>
    </row>
    <row r="177" spans="1:52" ht="15.75" customHeight="1">
      <c r="A177" s="179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6"/>
      <c r="X177" s="5">
        <f t="shared" si="40"/>
        <v>0</v>
      </c>
      <c r="Y177" s="5">
        <f t="shared" si="41"/>
        <v>0</v>
      </c>
      <c r="Z177" s="6" t="e">
        <f>VLOOKUP(I177,LOOKUPTBL!$A$14:$E$33,5)</f>
        <v>#N/A</v>
      </c>
      <c r="AA177" s="5">
        <f>IF(E177=E176,0,IF(I177&lt;24,F177*Z177,IF(I177&lt;77,((Q177+R177)/(VLOOKUP(I177,LOOKUPTBL!$G$13:$H$15,2))),0)))</f>
        <v>0</v>
      </c>
      <c r="AB177" s="5">
        <f>IF(E177=E176,0,IF(I177&lt;24,F177*Z177,IF(I177&lt;77,((AQ177+AP177)/(VLOOKUP(I177,LOOKUPTBL!$G$13:$H$15,2))),0)))</f>
        <v>0</v>
      </c>
      <c r="AC177" s="7">
        <f t="shared" si="42"/>
        <v>0</v>
      </c>
      <c r="AD177" s="7">
        <f t="shared" si="43"/>
        <v>0</v>
      </c>
      <c r="AE177" s="8">
        <f t="shared" si="44"/>
        <v>0</v>
      </c>
      <c r="AF177" s="9">
        <f t="shared" si="45"/>
        <v>0</v>
      </c>
      <c r="AG177" s="171">
        <f t="shared" si="46"/>
        <v>0</v>
      </c>
      <c r="AH177" s="171">
        <f t="shared" si="47"/>
        <v>0</v>
      </c>
      <c r="AI177" s="212">
        <f t="shared" si="48"/>
        <v>0</v>
      </c>
      <c r="AJ177" s="169">
        <f t="shared" si="49"/>
        <v>0</v>
      </c>
      <c r="AK177" s="169">
        <f t="shared" si="50"/>
        <v>0</v>
      </c>
      <c r="AL177" s="168">
        <f t="shared" si="51"/>
        <v>0</v>
      </c>
      <c r="AM177" s="169">
        <f t="shared" si="52"/>
        <v>0</v>
      </c>
      <c r="AN177" s="169">
        <f t="shared" si="53"/>
        <v>0</v>
      </c>
      <c r="AO177" s="27"/>
      <c r="AP177" s="27"/>
      <c r="AQ177" s="27"/>
      <c r="AR177" s="28"/>
      <c r="AS177" s="25"/>
      <c r="AU177" s="13"/>
      <c r="AZ177" s="13"/>
    </row>
    <row r="178" spans="1:52" ht="15.75" customHeight="1">
      <c r="A178" s="179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6"/>
      <c r="X178" s="5">
        <f t="shared" si="40"/>
        <v>0</v>
      </c>
      <c r="Y178" s="5">
        <f t="shared" si="41"/>
        <v>0</v>
      </c>
      <c r="Z178" s="6" t="e">
        <f>VLOOKUP(I178,LOOKUPTBL!$A$14:$E$33,5)</f>
        <v>#N/A</v>
      </c>
      <c r="AA178" s="5">
        <f>IF(E178=E177,0,IF(I178&lt;24,F178*Z178,IF(I178&lt;77,((Q178+R178)/(VLOOKUP(I178,LOOKUPTBL!$G$13:$H$15,2))),0)))</f>
        <v>0</v>
      </c>
      <c r="AB178" s="5">
        <f>IF(E178=E177,0,IF(I178&lt;24,F178*Z178,IF(I178&lt;77,((AQ178+AP178)/(VLOOKUP(I178,LOOKUPTBL!$G$13:$H$15,2))),0)))</f>
        <v>0</v>
      </c>
      <c r="AC178" s="7">
        <f t="shared" si="42"/>
        <v>0</v>
      </c>
      <c r="AD178" s="7">
        <f t="shared" si="43"/>
        <v>0</v>
      </c>
      <c r="AE178" s="8">
        <f t="shared" si="44"/>
        <v>0</v>
      </c>
      <c r="AF178" s="9">
        <f t="shared" si="45"/>
        <v>0</v>
      </c>
      <c r="AG178" s="171">
        <f t="shared" si="46"/>
        <v>0</v>
      </c>
      <c r="AH178" s="171">
        <f t="shared" si="47"/>
        <v>0</v>
      </c>
      <c r="AI178" s="212">
        <f t="shared" si="48"/>
        <v>0</v>
      </c>
      <c r="AJ178" s="169">
        <f t="shared" si="49"/>
        <v>0</v>
      </c>
      <c r="AK178" s="169">
        <f t="shared" si="50"/>
        <v>0</v>
      </c>
      <c r="AL178" s="168">
        <f t="shared" si="51"/>
        <v>0</v>
      </c>
      <c r="AM178" s="169">
        <f t="shared" si="52"/>
        <v>0</v>
      </c>
      <c r="AN178" s="169">
        <f t="shared" si="53"/>
        <v>0</v>
      </c>
      <c r="AO178" s="27"/>
      <c r="AP178" s="27"/>
      <c r="AQ178" s="27"/>
      <c r="AR178" s="28"/>
      <c r="AS178" s="25"/>
      <c r="AU178" s="13"/>
      <c r="AZ178" s="13"/>
    </row>
    <row r="179" spans="1:52" ht="15.75" customHeight="1">
      <c r="A179" s="179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6"/>
      <c r="X179" s="5">
        <f t="shared" si="40"/>
        <v>0</v>
      </c>
      <c r="Y179" s="5">
        <f t="shared" si="41"/>
        <v>0</v>
      </c>
      <c r="Z179" s="6" t="e">
        <f>VLOOKUP(I179,LOOKUPTBL!$A$14:$E$33,5)</f>
        <v>#N/A</v>
      </c>
      <c r="AA179" s="5">
        <f>IF(E179=E178,0,IF(I179&lt;24,F179*Z179,IF(I179&lt;77,((Q179+R179)/(VLOOKUP(I179,LOOKUPTBL!$G$13:$H$15,2))),0)))</f>
        <v>0</v>
      </c>
      <c r="AB179" s="5">
        <f>IF(E179=E178,0,IF(I179&lt;24,F179*Z179,IF(I179&lt;77,((AQ179+AP179)/(VLOOKUP(I179,LOOKUPTBL!$G$13:$H$15,2))),0)))</f>
        <v>0</v>
      </c>
      <c r="AC179" s="7">
        <f t="shared" si="42"/>
        <v>0</v>
      </c>
      <c r="AD179" s="7">
        <f t="shared" si="43"/>
        <v>0</v>
      </c>
      <c r="AE179" s="8">
        <f t="shared" si="44"/>
        <v>0</v>
      </c>
      <c r="AF179" s="9">
        <f t="shared" si="45"/>
        <v>0</v>
      </c>
      <c r="AG179" s="171">
        <f t="shared" si="46"/>
        <v>0</v>
      </c>
      <c r="AH179" s="171">
        <f t="shared" si="47"/>
        <v>0</v>
      </c>
      <c r="AI179" s="212">
        <f t="shared" si="48"/>
        <v>0</v>
      </c>
      <c r="AJ179" s="169">
        <f t="shared" si="49"/>
        <v>0</v>
      </c>
      <c r="AK179" s="169">
        <f t="shared" si="50"/>
        <v>0</v>
      </c>
      <c r="AL179" s="168">
        <f t="shared" si="51"/>
        <v>0</v>
      </c>
      <c r="AM179" s="169">
        <f t="shared" si="52"/>
        <v>0</v>
      </c>
      <c r="AN179" s="169">
        <f t="shared" si="53"/>
        <v>0</v>
      </c>
      <c r="AO179" s="27"/>
      <c r="AP179" s="27"/>
      <c r="AQ179" s="27"/>
      <c r="AR179" s="28"/>
      <c r="AS179" s="25"/>
      <c r="AU179" s="13"/>
      <c r="AZ179" s="13"/>
    </row>
    <row r="180" spans="1:52" ht="15.75" customHeight="1">
      <c r="A180" s="179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6"/>
      <c r="X180" s="5">
        <f t="shared" si="40"/>
        <v>0</v>
      </c>
      <c r="Y180" s="5">
        <f t="shared" si="41"/>
        <v>0</v>
      </c>
      <c r="Z180" s="6" t="e">
        <f>VLOOKUP(I180,LOOKUPTBL!$A$14:$E$33,5)</f>
        <v>#N/A</v>
      </c>
      <c r="AA180" s="5">
        <f>IF(E180=E179,0,IF(I180&lt;24,F180*Z180,IF(I180&lt;77,((Q180+R180)/(VLOOKUP(I180,LOOKUPTBL!$G$13:$H$15,2))),0)))</f>
        <v>0</v>
      </c>
      <c r="AB180" s="5">
        <f>IF(E180=E179,0,IF(I180&lt;24,F180*Z180,IF(I180&lt;77,((AQ180+AP180)/(VLOOKUP(I180,LOOKUPTBL!$G$13:$H$15,2))),0)))</f>
        <v>0</v>
      </c>
      <c r="AC180" s="7">
        <f t="shared" si="42"/>
        <v>0</v>
      </c>
      <c r="AD180" s="7">
        <f t="shared" si="43"/>
        <v>0</v>
      </c>
      <c r="AE180" s="8">
        <f t="shared" si="44"/>
        <v>0</v>
      </c>
      <c r="AF180" s="9">
        <f t="shared" si="45"/>
        <v>0</v>
      </c>
      <c r="AG180" s="171">
        <f t="shared" si="46"/>
        <v>0</v>
      </c>
      <c r="AH180" s="171">
        <f t="shared" si="47"/>
        <v>0</v>
      </c>
      <c r="AI180" s="212">
        <f t="shared" si="48"/>
        <v>0</v>
      </c>
      <c r="AJ180" s="169">
        <f t="shared" si="49"/>
        <v>0</v>
      </c>
      <c r="AK180" s="169">
        <f t="shared" si="50"/>
        <v>0</v>
      </c>
      <c r="AL180" s="168">
        <f t="shared" si="51"/>
        <v>0</v>
      </c>
      <c r="AM180" s="169">
        <f t="shared" si="52"/>
        <v>0</v>
      </c>
      <c r="AN180" s="169">
        <f t="shared" si="53"/>
        <v>0</v>
      </c>
      <c r="AO180" s="27"/>
      <c r="AP180" s="27"/>
      <c r="AQ180" s="27"/>
      <c r="AR180" s="28"/>
      <c r="AS180" s="25"/>
      <c r="AU180" s="13"/>
      <c r="AZ180" s="13"/>
    </row>
    <row r="181" spans="1:52" ht="15.75" customHeight="1">
      <c r="A181" s="179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6"/>
      <c r="X181" s="5">
        <f t="shared" si="40"/>
        <v>0</v>
      </c>
      <c r="Y181" s="5">
        <f t="shared" si="41"/>
        <v>0</v>
      </c>
      <c r="Z181" s="6" t="e">
        <f>VLOOKUP(I181,LOOKUPTBL!$A$14:$E$33,5)</f>
        <v>#N/A</v>
      </c>
      <c r="AA181" s="5">
        <f>IF(E181=E180,0,IF(I181&lt;24,F181*Z181,IF(I181&lt;77,((Q181+R181)/(VLOOKUP(I181,LOOKUPTBL!$G$13:$H$15,2))),0)))</f>
        <v>0</v>
      </c>
      <c r="AB181" s="5">
        <f>IF(E181=E180,0,IF(I181&lt;24,F181*Z181,IF(I181&lt;77,((AQ181+AP181)/(VLOOKUP(I181,LOOKUPTBL!$G$13:$H$15,2))),0)))</f>
        <v>0</v>
      </c>
      <c r="AC181" s="7">
        <f t="shared" si="42"/>
        <v>0</v>
      </c>
      <c r="AD181" s="7">
        <f t="shared" si="43"/>
        <v>0</v>
      </c>
      <c r="AE181" s="8">
        <f t="shared" si="44"/>
        <v>0</v>
      </c>
      <c r="AF181" s="9">
        <f t="shared" si="45"/>
        <v>0</v>
      </c>
      <c r="AG181" s="171">
        <f t="shared" si="46"/>
        <v>0</v>
      </c>
      <c r="AH181" s="171">
        <f t="shared" si="47"/>
        <v>0</v>
      </c>
      <c r="AI181" s="212">
        <f t="shared" si="48"/>
        <v>0</v>
      </c>
      <c r="AJ181" s="169">
        <f t="shared" si="49"/>
        <v>0</v>
      </c>
      <c r="AK181" s="169">
        <f t="shared" si="50"/>
        <v>0</v>
      </c>
      <c r="AL181" s="168">
        <f t="shared" si="51"/>
        <v>0</v>
      </c>
      <c r="AM181" s="169">
        <f t="shared" si="52"/>
        <v>0</v>
      </c>
      <c r="AN181" s="169">
        <f t="shared" si="53"/>
        <v>0</v>
      </c>
      <c r="AO181" s="27"/>
      <c r="AP181" s="27"/>
      <c r="AQ181" s="27"/>
      <c r="AR181" s="28"/>
      <c r="AS181" s="25"/>
      <c r="AU181" s="13"/>
      <c r="AZ181" s="13"/>
    </row>
    <row r="182" spans="1:52" ht="15.75" customHeight="1">
      <c r="A182" s="179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6"/>
      <c r="X182" s="5">
        <f t="shared" si="40"/>
        <v>0</v>
      </c>
      <c r="Y182" s="5">
        <f t="shared" si="41"/>
        <v>0</v>
      </c>
      <c r="Z182" s="6" t="e">
        <f>VLOOKUP(I182,LOOKUPTBL!$A$14:$E$33,5)</f>
        <v>#N/A</v>
      </c>
      <c r="AA182" s="5">
        <f>IF(E182=E181,0,IF(I182&lt;24,F182*Z182,IF(I182&lt;77,((Q182+R182)/(VLOOKUP(I182,LOOKUPTBL!$G$13:$H$15,2))),0)))</f>
        <v>0</v>
      </c>
      <c r="AB182" s="5">
        <f>IF(E182=E181,0,IF(I182&lt;24,F182*Z182,IF(I182&lt;77,((AQ182+AP182)/(VLOOKUP(I182,LOOKUPTBL!$G$13:$H$15,2))),0)))</f>
        <v>0</v>
      </c>
      <c r="AC182" s="7">
        <f t="shared" si="42"/>
        <v>0</v>
      </c>
      <c r="AD182" s="7">
        <f t="shared" si="43"/>
        <v>0</v>
      </c>
      <c r="AE182" s="8">
        <f t="shared" si="44"/>
        <v>0</v>
      </c>
      <c r="AF182" s="9">
        <f t="shared" si="45"/>
        <v>0</v>
      </c>
      <c r="AG182" s="171">
        <f t="shared" si="46"/>
        <v>0</v>
      </c>
      <c r="AH182" s="171">
        <f t="shared" si="47"/>
        <v>0</v>
      </c>
      <c r="AI182" s="212">
        <f t="shared" si="48"/>
        <v>0</v>
      </c>
      <c r="AJ182" s="169">
        <f t="shared" si="49"/>
        <v>0</v>
      </c>
      <c r="AK182" s="169">
        <f t="shared" si="50"/>
        <v>0</v>
      </c>
      <c r="AL182" s="168">
        <f t="shared" si="51"/>
        <v>0</v>
      </c>
      <c r="AM182" s="169">
        <f t="shared" si="52"/>
        <v>0</v>
      </c>
      <c r="AN182" s="169">
        <f t="shared" si="53"/>
        <v>0</v>
      </c>
      <c r="AO182" s="27"/>
      <c r="AP182" s="27"/>
      <c r="AQ182" s="27"/>
      <c r="AR182" s="28"/>
      <c r="AS182" s="25"/>
      <c r="AU182" s="13"/>
      <c r="AZ182" s="13"/>
    </row>
    <row r="183" spans="1:52" ht="15.75" customHeight="1">
      <c r="A183" s="179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6"/>
      <c r="X183" s="5">
        <f t="shared" si="40"/>
        <v>0</v>
      </c>
      <c r="Y183" s="5">
        <f t="shared" si="41"/>
        <v>0</v>
      </c>
      <c r="Z183" s="6" t="e">
        <f>VLOOKUP(I183,LOOKUPTBL!$A$14:$E$33,5)</f>
        <v>#N/A</v>
      </c>
      <c r="AA183" s="5">
        <f>IF(E183=E182,0,IF(I183&lt;24,F183*Z183,IF(I183&lt;77,((Q183+R183)/(VLOOKUP(I183,LOOKUPTBL!$G$13:$H$15,2))),0)))</f>
        <v>0</v>
      </c>
      <c r="AB183" s="5">
        <f>IF(E183=E182,0,IF(I183&lt;24,F183*Z183,IF(I183&lt;77,((AQ183+AP183)/(VLOOKUP(I183,LOOKUPTBL!$G$13:$H$15,2))),0)))</f>
        <v>0</v>
      </c>
      <c r="AC183" s="7">
        <f t="shared" si="42"/>
        <v>0</v>
      </c>
      <c r="AD183" s="7">
        <f t="shared" si="43"/>
        <v>0</v>
      </c>
      <c r="AE183" s="8">
        <f t="shared" si="44"/>
        <v>0</v>
      </c>
      <c r="AF183" s="9">
        <f t="shared" si="45"/>
        <v>0</v>
      </c>
      <c r="AG183" s="171">
        <f t="shared" si="46"/>
        <v>0</v>
      </c>
      <c r="AH183" s="171">
        <f t="shared" si="47"/>
        <v>0</v>
      </c>
      <c r="AI183" s="212">
        <f t="shared" si="48"/>
        <v>0</v>
      </c>
      <c r="AJ183" s="169">
        <f t="shared" si="49"/>
        <v>0</v>
      </c>
      <c r="AK183" s="169">
        <f t="shared" si="50"/>
        <v>0</v>
      </c>
      <c r="AL183" s="168">
        <f t="shared" si="51"/>
        <v>0</v>
      </c>
      <c r="AM183" s="169">
        <f t="shared" si="52"/>
        <v>0</v>
      </c>
      <c r="AN183" s="169">
        <f t="shared" si="53"/>
        <v>0</v>
      </c>
      <c r="AO183" s="27"/>
      <c r="AP183" s="27"/>
      <c r="AQ183" s="27"/>
      <c r="AR183" s="28"/>
      <c r="AS183" s="25"/>
      <c r="AU183" s="13"/>
      <c r="AZ183" s="13"/>
    </row>
    <row r="184" spans="1:52" ht="15.75" customHeight="1">
      <c r="A184" s="179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6"/>
      <c r="X184" s="5">
        <f t="shared" si="40"/>
        <v>0</v>
      </c>
      <c r="Y184" s="5">
        <f t="shared" si="41"/>
        <v>0</v>
      </c>
      <c r="Z184" s="6" t="e">
        <f>VLOOKUP(I184,LOOKUPTBL!$A$14:$E$33,5)</f>
        <v>#N/A</v>
      </c>
      <c r="AA184" s="5">
        <f>IF(E184=E183,0,IF(I184&lt;24,F184*Z184,IF(I184&lt;77,((Q184+R184)/(VLOOKUP(I184,LOOKUPTBL!$G$13:$H$15,2))),0)))</f>
        <v>0</v>
      </c>
      <c r="AB184" s="5">
        <f>IF(E184=E183,0,IF(I184&lt;24,F184*Z184,IF(I184&lt;77,((AQ184+AP184)/(VLOOKUP(I184,LOOKUPTBL!$G$13:$H$15,2))),0)))</f>
        <v>0</v>
      </c>
      <c r="AC184" s="7">
        <f t="shared" si="42"/>
        <v>0</v>
      </c>
      <c r="AD184" s="7">
        <f t="shared" si="43"/>
        <v>0</v>
      </c>
      <c r="AE184" s="8">
        <f t="shared" si="44"/>
        <v>0</v>
      </c>
      <c r="AF184" s="9">
        <f t="shared" si="45"/>
        <v>0</v>
      </c>
      <c r="AG184" s="171">
        <f t="shared" si="46"/>
        <v>0</v>
      </c>
      <c r="AH184" s="171">
        <f t="shared" si="47"/>
        <v>0</v>
      </c>
      <c r="AI184" s="212">
        <f t="shared" si="48"/>
        <v>0</v>
      </c>
      <c r="AJ184" s="169">
        <f t="shared" si="49"/>
        <v>0</v>
      </c>
      <c r="AK184" s="169">
        <f t="shared" si="50"/>
        <v>0</v>
      </c>
      <c r="AL184" s="168">
        <f t="shared" si="51"/>
        <v>0</v>
      </c>
      <c r="AM184" s="169">
        <f t="shared" si="52"/>
        <v>0</v>
      </c>
      <c r="AN184" s="169">
        <f t="shared" si="53"/>
        <v>0</v>
      </c>
      <c r="AO184" s="27"/>
      <c r="AP184" s="27"/>
      <c r="AQ184" s="27"/>
      <c r="AR184" s="28"/>
      <c r="AS184" s="25"/>
      <c r="AU184" s="13"/>
      <c r="AZ184" s="13"/>
    </row>
    <row r="185" spans="1:52" ht="15.75" customHeight="1">
      <c r="A185" s="179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6"/>
      <c r="X185" s="5">
        <f t="shared" si="40"/>
        <v>0</v>
      </c>
      <c r="Y185" s="5">
        <f t="shared" si="41"/>
        <v>0</v>
      </c>
      <c r="Z185" s="6" t="e">
        <f>VLOOKUP(I185,LOOKUPTBL!$A$14:$E$33,5)</f>
        <v>#N/A</v>
      </c>
      <c r="AA185" s="5">
        <f>IF(E185=E184,0,IF(I185&lt;24,F185*Z185,IF(I185&lt;77,((Q185+R185)/(VLOOKUP(I185,LOOKUPTBL!$G$13:$H$15,2))),0)))</f>
        <v>0</v>
      </c>
      <c r="AB185" s="5">
        <f>IF(E185=E184,0,IF(I185&lt;24,F185*Z185,IF(I185&lt;77,((AQ185+AP185)/(VLOOKUP(I185,LOOKUPTBL!$G$13:$H$15,2))),0)))</f>
        <v>0</v>
      </c>
      <c r="AC185" s="7">
        <f t="shared" si="42"/>
        <v>0</v>
      </c>
      <c r="AD185" s="7">
        <f t="shared" si="43"/>
        <v>0</v>
      </c>
      <c r="AE185" s="8">
        <f t="shared" si="44"/>
        <v>0</v>
      </c>
      <c r="AF185" s="9">
        <f t="shared" si="45"/>
        <v>0</v>
      </c>
      <c r="AG185" s="171">
        <f t="shared" si="46"/>
        <v>0</v>
      </c>
      <c r="AH185" s="171">
        <f t="shared" si="47"/>
        <v>0</v>
      </c>
      <c r="AI185" s="212">
        <f t="shared" si="48"/>
        <v>0</v>
      </c>
      <c r="AJ185" s="169">
        <f t="shared" si="49"/>
        <v>0</v>
      </c>
      <c r="AK185" s="169">
        <f t="shared" si="50"/>
        <v>0</v>
      </c>
      <c r="AL185" s="168">
        <f t="shared" si="51"/>
        <v>0</v>
      </c>
      <c r="AM185" s="169">
        <f t="shared" si="52"/>
        <v>0</v>
      </c>
      <c r="AN185" s="169">
        <f t="shared" si="53"/>
        <v>0</v>
      </c>
      <c r="AO185" s="27"/>
      <c r="AP185" s="27"/>
      <c r="AQ185" s="27"/>
      <c r="AR185" s="28"/>
      <c r="AS185" s="25"/>
      <c r="AU185" s="13"/>
      <c r="AZ185" s="13"/>
    </row>
    <row r="186" spans="1:52" ht="15.75" customHeight="1">
      <c r="A186" s="179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6"/>
      <c r="X186" s="5">
        <f t="shared" si="40"/>
        <v>0</v>
      </c>
      <c r="Y186" s="5">
        <f t="shared" si="41"/>
        <v>0</v>
      </c>
      <c r="Z186" s="6" t="e">
        <f>VLOOKUP(I186,LOOKUPTBL!$A$14:$E$33,5)</f>
        <v>#N/A</v>
      </c>
      <c r="AA186" s="5">
        <f>IF(E186=E185,0,IF(I186&lt;24,F186*Z186,IF(I186&lt;77,((Q186+R186)/(VLOOKUP(I186,LOOKUPTBL!$G$13:$H$15,2))),0)))</f>
        <v>0</v>
      </c>
      <c r="AB186" s="5">
        <f>IF(E186=E185,0,IF(I186&lt;24,F186*Z186,IF(I186&lt;77,((AQ186+AP186)/(VLOOKUP(I186,LOOKUPTBL!$G$13:$H$15,2))),0)))</f>
        <v>0</v>
      </c>
      <c r="AC186" s="7">
        <f t="shared" si="42"/>
        <v>0</v>
      </c>
      <c r="AD186" s="7">
        <f t="shared" si="43"/>
        <v>0</v>
      </c>
      <c r="AE186" s="8">
        <f t="shared" si="44"/>
        <v>0</v>
      </c>
      <c r="AF186" s="9">
        <f t="shared" si="45"/>
        <v>0</v>
      </c>
      <c r="AG186" s="171">
        <f t="shared" si="46"/>
        <v>0</v>
      </c>
      <c r="AH186" s="171">
        <f t="shared" si="47"/>
        <v>0</v>
      </c>
      <c r="AI186" s="212">
        <f t="shared" si="48"/>
        <v>0</v>
      </c>
      <c r="AJ186" s="169">
        <f t="shared" si="49"/>
        <v>0</v>
      </c>
      <c r="AK186" s="169">
        <f t="shared" si="50"/>
        <v>0</v>
      </c>
      <c r="AL186" s="168">
        <f t="shared" si="51"/>
        <v>0</v>
      </c>
      <c r="AM186" s="169">
        <f t="shared" si="52"/>
        <v>0</v>
      </c>
      <c r="AN186" s="169">
        <f t="shared" si="53"/>
        <v>0</v>
      </c>
      <c r="AO186" s="27"/>
      <c r="AP186" s="27"/>
      <c r="AQ186" s="27"/>
      <c r="AR186" s="28"/>
      <c r="AS186" s="25"/>
      <c r="AU186" s="13"/>
      <c r="AZ186" s="13"/>
    </row>
    <row r="187" spans="1:52" ht="15.75" customHeight="1">
      <c r="A187" s="179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6"/>
      <c r="X187" s="5">
        <f t="shared" si="40"/>
        <v>0</v>
      </c>
      <c r="Y187" s="5">
        <f t="shared" si="41"/>
        <v>0</v>
      </c>
      <c r="Z187" s="6" t="e">
        <f>VLOOKUP(I187,LOOKUPTBL!$A$14:$E$33,5)</f>
        <v>#N/A</v>
      </c>
      <c r="AA187" s="5">
        <f>IF(E187=E186,0,IF(I187&lt;24,F187*Z187,IF(I187&lt;77,((Q187+R187)/(VLOOKUP(I187,LOOKUPTBL!$G$13:$H$15,2))),0)))</f>
        <v>0</v>
      </c>
      <c r="AB187" s="5">
        <f>IF(E187=E186,0,IF(I187&lt;24,F187*Z187,IF(I187&lt;77,((AQ187+AP187)/(VLOOKUP(I187,LOOKUPTBL!$G$13:$H$15,2))),0)))</f>
        <v>0</v>
      </c>
      <c r="AC187" s="7">
        <f t="shared" si="42"/>
        <v>0</v>
      </c>
      <c r="AD187" s="7">
        <f t="shared" si="43"/>
        <v>0</v>
      </c>
      <c r="AE187" s="8">
        <f t="shared" si="44"/>
        <v>0</v>
      </c>
      <c r="AF187" s="9">
        <f t="shared" si="45"/>
        <v>0</v>
      </c>
      <c r="AG187" s="171">
        <f t="shared" si="46"/>
        <v>0</v>
      </c>
      <c r="AH187" s="171">
        <f t="shared" si="47"/>
        <v>0</v>
      </c>
      <c r="AI187" s="212">
        <f t="shared" si="48"/>
        <v>0</v>
      </c>
      <c r="AJ187" s="169">
        <f t="shared" si="49"/>
        <v>0</v>
      </c>
      <c r="AK187" s="169">
        <f t="shared" si="50"/>
        <v>0</v>
      </c>
      <c r="AL187" s="168">
        <f t="shared" si="51"/>
        <v>0</v>
      </c>
      <c r="AM187" s="169">
        <f t="shared" si="52"/>
        <v>0</v>
      </c>
      <c r="AN187" s="169">
        <f t="shared" si="53"/>
        <v>0</v>
      </c>
      <c r="AO187" s="27"/>
      <c r="AP187" s="27"/>
      <c r="AQ187" s="27"/>
      <c r="AR187" s="28"/>
      <c r="AS187" s="25"/>
      <c r="AU187" s="13"/>
      <c r="AZ187" s="13"/>
    </row>
    <row r="188" spans="1:52" ht="15.75" customHeight="1">
      <c r="A188" s="179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6"/>
      <c r="X188" s="5">
        <f t="shared" si="40"/>
        <v>0</v>
      </c>
      <c r="Y188" s="5">
        <f t="shared" si="41"/>
        <v>0</v>
      </c>
      <c r="Z188" s="6" t="e">
        <f>VLOOKUP(I188,LOOKUPTBL!$A$14:$E$33,5)</f>
        <v>#N/A</v>
      </c>
      <c r="AA188" s="5">
        <f>IF(E188=E187,0,IF(I188&lt;24,F188*Z188,IF(I188&lt;77,((Q188+R188)/(VLOOKUP(I188,LOOKUPTBL!$G$13:$H$15,2))),0)))</f>
        <v>0</v>
      </c>
      <c r="AB188" s="5">
        <f>IF(E188=E187,0,IF(I188&lt;24,F188*Z188,IF(I188&lt;77,((AQ188+AP188)/(VLOOKUP(I188,LOOKUPTBL!$G$13:$H$15,2))),0)))</f>
        <v>0</v>
      </c>
      <c r="AC188" s="7">
        <f t="shared" si="42"/>
        <v>0</v>
      </c>
      <c r="AD188" s="7">
        <f t="shared" si="43"/>
        <v>0</v>
      </c>
      <c r="AE188" s="8">
        <f t="shared" si="44"/>
        <v>0</v>
      </c>
      <c r="AF188" s="9">
        <f t="shared" si="45"/>
        <v>0</v>
      </c>
      <c r="AG188" s="171">
        <f t="shared" si="46"/>
        <v>0</v>
      </c>
      <c r="AH188" s="171">
        <f t="shared" si="47"/>
        <v>0</v>
      </c>
      <c r="AI188" s="212">
        <f t="shared" si="48"/>
        <v>0</v>
      </c>
      <c r="AJ188" s="169">
        <f t="shared" si="49"/>
        <v>0</v>
      </c>
      <c r="AK188" s="169">
        <f t="shared" si="50"/>
        <v>0</v>
      </c>
      <c r="AL188" s="168">
        <f t="shared" si="51"/>
        <v>0</v>
      </c>
      <c r="AM188" s="169">
        <f t="shared" si="52"/>
        <v>0</v>
      </c>
      <c r="AN188" s="169">
        <f t="shared" si="53"/>
        <v>0</v>
      </c>
      <c r="AO188" s="27"/>
      <c r="AP188" s="27"/>
      <c r="AQ188" s="27"/>
      <c r="AR188" s="28"/>
      <c r="AS188" s="25"/>
      <c r="AU188" s="13"/>
      <c r="AZ188" s="13"/>
    </row>
    <row r="189" spans="1:52" ht="15.75" customHeight="1">
      <c r="A189" s="179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6"/>
      <c r="X189" s="5">
        <f t="shared" si="40"/>
        <v>0</v>
      </c>
      <c r="Y189" s="5">
        <f t="shared" si="41"/>
        <v>0</v>
      </c>
      <c r="Z189" s="6" t="e">
        <f>VLOOKUP(I189,LOOKUPTBL!$A$14:$E$33,5)</f>
        <v>#N/A</v>
      </c>
      <c r="AA189" s="5">
        <f>IF(E189=E188,0,IF(I189&lt;24,F189*Z189,IF(I189&lt;77,((Q189+R189)/(VLOOKUP(I189,LOOKUPTBL!$G$13:$H$15,2))),0)))</f>
        <v>0</v>
      </c>
      <c r="AB189" s="5">
        <f>IF(E189=E188,0,IF(I189&lt;24,F189*Z189,IF(I189&lt;77,((AQ189+AP189)/(VLOOKUP(I189,LOOKUPTBL!$G$13:$H$15,2))),0)))</f>
        <v>0</v>
      </c>
      <c r="AC189" s="7">
        <f t="shared" si="42"/>
        <v>0</v>
      </c>
      <c r="AD189" s="7">
        <f t="shared" si="43"/>
        <v>0</v>
      </c>
      <c r="AE189" s="8">
        <f t="shared" si="44"/>
        <v>0</v>
      </c>
      <c r="AF189" s="9">
        <f t="shared" si="45"/>
        <v>0</v>
      </c>
      <c r="AG189" s="171">
        <f t="shared" si="46"/>
        <v>0</v>
      </c>
      <c r="AH189" s="171">
        <f t="shared" si="47"/>
        <v>0</v>
      </c>
      <c r="AI189" s="212">
        <f t="shared" si="48"/>
        <v>0</v>
      </c>
      <c r="AJ189" s="169">
        <f t="shared" si="49"/>
        <v>0</v>
      </c>
      <c r="AK189" s="169">
        <f t="shared" si="50"/>
        <v>0</v>
      </c>
      <c r="AL189" s="168">
        <f t="shared" si="51"/>
        <v>0</v>
      </c>
      <c r="AM189" s="169">
        <f t="shared" si="52"/>
        <v>0</v>
      </c>
      <c r="AN189" s="169">
        <f t="shared" si="53"/>
        <v>0</v>
      </c>
      <c r="AO189" s="27"/>
      <c r="AP189" s="27"/>
      <c r="AQ189" s="27"/>
      <c r="AR189" s="28"/>
      <c r="AS189" s="25"/>
      <c r="AU189" s="13"/>
      <c r="AZ189" s="13"/>
    </row>
    <row r="190" spans="1:52" ht="15.75" customHeight="1">
      <c r="A190" s="179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6"/>
      <c r="X190" s="5">
        <f t="shared" si="40"/>
        <v>0</v>
      </c>
      <c r="Y190" s="5">
        <f t="shared" si="41"/>
        <v>0</v>
      </c>
      <c r="Z190" s="6" t="e">
        <f>VLOOKUP(I190,LOOKUPTBL!$A$14:$E$33,5)</f>
        <v>#N/A</v>
      </c>
      <c r="AA190" s="5">
        <f>IF(E190=E189,0,IF(I190&lt;24,F190*Z190,IF(I190&lt;77,((Q190+R190)/(VLOOKUP(I190,LOOKUPTBL!$G$13:$H$15,2))),0)))</f>
        <v>0</v>
      </c>
      <c r="AB190" s="5">
        <f>IF(E190=E189,0,IF(I190&lt;24,F190*Z190,IF(I190&lt;77,((AQ190+AP190)/(VLOOKUP(I190,LOOKUPTBL!$G$13:$H$15,2))),0)))</f>
        <v>0</v>
      </c>
      <c r="AC190" s="7">
        <f t="shared" si="42"/>
        <v>0</v>
      </c>
      <c r="AD190" s="7">
        <f t="shared" si="43"/>
        <v>0</v>
      </c>
      <c r="AE190" s="8">
        <f t="shared" si="44"/>
        <v>0</v>
      </c>
      <c r="AF190" s="9">
        <f t="shared" si="45"/>
        <v>0</v>
      </c>
      <c r="AG190" s="171">
        <f t="shared" si="46"/>
        <v>0</v>
      </c>
      <c r="AH190" s="171">
        <f t="shared" si="47"/>
        <v>0</v>
      </c>
      <c r="AI190" s="212">
        <f t="shared" si="48"/>
        <v>0</v>
      </c>
      <c r="AJ190" s="169">
        <f t="shared" si="49"/>
        <v>0</v>
      </c>
      <c r="AK190" s="169">
        <f t="shared" si="50"/>
        <v>0</v>
      </c>
      <c r="AL190" s="168">
        <f t="shared" si="51"/>
        <v>0</v>
      </c>
      <c r="AM190" s="169">
        <f t="shared" si="52"/>
        <v>0</v>
      </c>
      <c r="AN190" s="169">
        <f t="shared" si="53"/>
        <v>0</v>
      </c>
      <c r="AO190" s="27"/>
      <c r="AP190" s="27"/>
      <c r="AQ190" s="27"/>
      <c r="AR190" s="28"/>
      <c r="AS190" s="25"/>
      <c r="AU190" s="13"/>
      <c r="AZ190" s="13"/>
    </row>
    <row r="191" spans="1:52" ht="15.75" customHeight="1">
      <c r="A191" s="179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6"/>
      <c r="X191" s="5">
        <f t="shared" si="40"/>
        <v>0</v>
      </c>
      <c r="Y191" s="5">
        <f t="shared" si="41"/>
        <v>0</v>
      </c>
      <c r="Z191" s="6" t="e">
        <f>VLOOKUP(I191,LOOKUPTBL!$A$14:$E$33,5)</f>
        <v>#N/A</v>
      </c>
      <c r="AA191" s="5">
        <f>IF(E191=E190,0,IF(I191&lt;24,F191*Z191,IF(I191&lt;77,((Q191+R191)/(VLOOKUP(I191,LOOKUPTBL!$G$13:$H$15,2))),0)))</f>
        <v>0</v>
      </c>
      <c r="AB191" s="5">
        <f>IF(E191=E190,0,IF(I191&lt;24,F191*Z191,IF(I191&lt;77,((AQ191+AP191)/(VLOOKUP(I191,LOOKUPTBL!$G$13:$H$15,2))),0)))</f>
        <v>0</v>
      </c>
      <c r="AC191" s="7">
        <f t="shared" si="42"/>
        <v>0</v>
      </c>
      <c r="AD191" s="7">
        <f t="shared" si="43"/>
        <v>0</v>
      </c>
      <c r="AE191" s="8">
        <f t="shared" si="44"/>
        <v>0</v>
      </c>
      <c r="AF191" s="9">
        <f t="shared" si="45"/>
        <v>0</v>
      </c>
      <c r="AG191" s="171">
        <f t="shared" si="46"/>
        <v>0</v>
      </c>
      <c r="AH191" s="171">
        <f t="shared" si="47"/>
        <v>0</v>
      </c>
      <c r="AI191" s="212">
        <f t="shared" si="48"/>
        <v>0</v>
      </c>
      <c r="AJ191" s="169">
        <f t="shared" si="49"/>
        <v>0</v>
      </c>
      <c r="AK191" s="169">
        <f t="shared" si="50"/>
        <v>0</v>
      </c>
      <c r="AL191" s="168">
        <f t="shared" si="51"/>
        <v>0</v>
      </c>
      <c r="AM191" s="169">
        <f t="shared" si="52"/>
        <v>0</v>
      </c>
      <c r="AN191" s="169">
        <f t="shared" si="53"/>
        <v>0</v>
      </c>
      <c r="AO191" s="27"/>
      <c r="AP191" s="27"/>
      <c r="AQ191" s="27"/>
      <c r="AR191" s="28"/>
      <c r="AS191" s="25"/>
      <c r="AU191" s="13"/>
      <c r="AZ191" s="13"/>
    </row>
    <row r="192" spans="1:52" ht="15.75" customHeight="1">
      <c r="A192" s="179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6"/>
      <c r="X192" s="5">
        <f t="shared" si="40"/>
        <v>0</v>
      </c>
      <c r="Y192" s="5">
        <f t="shared" si="41"/>
        <v>0</v>
      </c>
      <c r="Z192" s="6" t="e">
        <f>VLOOKUP(I192,LOOKUPTBL!$A$14:$E$33,5)</f>
        <v>#N/A</v>
      </c>
      <c r="AA192" s="5">
        <f>IF(E192=E191,0,IF(I192&lt;24,F192*Z192,IF(I192&lt;77,((Q192+R192)/(VLOOKUP(I192,LOOKUPTBL!$G$13:$H$15,2))),0)))</f>
        <v>0</v>
      </c>
      <c r="AB192" s="5">
        <f>IF(E192=E191,0,IF(I192&lt;24,F192*Z192,IF(I192&lt;77,((AQ192+AP192)/(VLOOKUP(I192,LOOKUPTBL!$G$13:$H$15,2))),0)))</f>
        <v>0</v>
      </c>
      <c r="AC192" s="7">
        <f t="shared" si="42"/>
        <v>0</v>
      </c>
      <c r="AD192" s="7">
        <f t="shared" si="43"/>
        <v>0</v>
      </c>
      <c r="AE192" s="8">
        <f t="shared" si="44"/>
        <v>0</v>
      </c>
      <c r="AF192" s="9">
        <f t="shared" si="45"/>
        <v>0</v>
      </c>
      <c r="AG192" s="171">
        <f t="shared" si="46"/>
        <v>0</v>
      </c>
      <c r="AH192" s="171">
        <f t="shared" si="47"/>
        <v>0</v>
      </c>
      <c r="AI192" s="212">
        <f t="shared" si="48"/>
        <v>0</v>
      </c>
      <c r="AJ192" s="169">
        <f t="shared" si="49"/>
        <v>0</v>
      </c>
      <c r="AK192" s="169">
        <f t="shared" si="50"/>
        <v>0</v>
      </c>
      <c r="AL192" s="168">
        <f t="shared" si="51"/>
        <v>0</v>
      </c>
      <c r="AM192" s="169">
        <f t="shared" si="52"/>
        <v>0</v>
      </c>
      <c r="AN192" s="169">
        <f t="shared" si="53"/>
        <v>0</v>
      </c>
      <c r="AO192" s="27"/>
      <c r="AP192" s="27"/>
      <c r="AQ192" s="27"/>
      <c r="AR192" s="28"/>
      <c r="AS192" s="25"/>
      <c r="AU192" s="13"/>
      <c r="AZ192" s="13"/>
    </row>
    <row r="193" spans="1:52" ht="15.75" customHeight="1">
      <c r="A193" s="179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6"/>
      <c r="X193" s="5">
        <f t="shared" si="40"/>
        <v>0</v>
      </c>
      <c r="Y193" s="5">
        <f t="shared" si="41"/>
        <v>0</v>
      </c>
      <c r="Z193" s="6" t="e">
        <f>VLOOKUP(I193,LOOKUPTBL!$A$14:$E$33,5)</f>
        <v>#N/A</v>
      </c>
      <c r="AA193" s="5">
        <f>IF(E193=E192,0,IF(I193&lt;24,F193*Z193,IF(I193&lt;77,((Q193+R193)/(VLOOKUP(I193,LOOKUPTBL!$G$13:$H$15,2))),0)))</f>
        <v>0</v>
      </c>
      <c r="AB193" s="5">
        <f>IF(E193=E192,0,IF(I193&lt;24,F193*Z193,IF(I193&lt;77,((AQ193+AP193)/(VLOOKUP(I193,LOOKUPTBL!$G$13:$H$15,2))),0)))</f>
        <v>0</v>
      </c>
      <c r="AC193" s="7">
        <f t="shared" si="42"/>
        <v>0</v>
      </c>
      <c r="AD193" s="7">
        <f t="shared" si="43"/>
        <v>0</v>
      </c>
      <c r="AE193" s="8">
        <f t="shared" si="44"/>
        <v>0</v>
      </c>
      <c r="AF193" s="9">
        <f t="shared" si="45"/>
        <v>0</v>
      </c>
      <c r="AG193" s="171">
        <f t="shared" si="46"/>
        <v>0</v>
      </c>
      <c r="AH193" s="171">
        <f t="shared" si="47"/>
        <v>0</v>
      </c>
      <c r="AI193" s="212">
        <f t="shared" si="48"/>
        <v>0</v>
      </c>
      <c r="AJ193" s="169">
        <f t="shared" si="49"/>
        <v>0</v>
      </c>
      <c r="AK193" s="169">
        <f t="shared" si="50"/>
        <v>0</v>
      </c>
      <c r="AL193" s="168">
        <f t="shared" si="51"/>
        <v>0</v>
      </c>
      <c r="AM193" s="169">
        <f t="shared" si="52"/>
        <v>0</v>
      </c>
      <c r="AN193" s="169">
        <f t="shared" si="53"/>
        <v>0</v>
      </c>
      <c r="AO193" s="27"/>
      <c r="AP193" s="27"/>
      <c r="AQ193" s="27"/>
      <c r="AR193" s="28"/>
      <c r="AS193" s="25"/>
      <c r="AU193" s="13"/>
      <c r="AZ193" s="13"/>
    </row>
    <row r="194" spans="1:52" ht="15.75" customHeight="1">
      <c r="A194" s="179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6"/>
      <c r="X194" s="5">
        <f t="shared" si="40"/>
        <v>0</v>
      </c>
      <c r="Y194" s="5">
        <f t="shared" si="41"/>
        <v>0</v>
      </c>
      <c r="Z194" s="6" t="e">
        <f>VLOOKUP(I194,LOOKUPTBL!$A$14:$E$33,5)</f>
        <v>#N/A</v>
      </c>
      <c r="AA194" s="5">
        <f>IF(E194=E193,0,IF(I194&lt;24,F194*Z194,IF(I194&lt;77,((Q194+R194)/(VLOOKUP(I194,LOOKUPTBL!$G$13:$H$15,2))),0)))</f>
        <v>0</v>
      </c>
      <c r="AB194" s="5">
        <f>IF(E194=E193,0,IF(I194&lt;24,F194*Z194,IF(I194&lt;77,((AQ194+AP194)/(VLOOKUP(I194,LOOKUPTBL!$G$13:$H$15,2))),0)))</f>
        <v>0</v>
      </c>
      <c r="AC194" s="7">
        <f t="shared" si="42"/>
        <v>0</v>
      </c>
      <c r="AD194" s="7">
        <f t="shared" si="43"/>
        <v>0</v>
      </c>
      <c r="AE194" s="8">
        <f t="shared" si="44"/>
        <v>0</v>
      </c>
      <c r="AF194" s="9">
        <f t="shared" si="45"/>
        <v>0</v>
      </c>
      <c r="AG194" s="171">
        <f t="shared" si="46"/>
        <v>0</v>
      </c>
      <c r="AH194" s="171">
        <f t="shared" si="47"/>
        <v>0</v>
      </c>
      <c r="AI194" s="212">
        <f t="shared" si="48"/>
        <v>0</v>
      </c>
      <c r="AJ194" s="169">
        <f t="shared" si="49"/>
        <v>0</v>
      </c>
      <c r="AK194" s="169">
        <f t="shared" si="50"/>
        <v>0</v>
      </c>
      <c r="AL194" s="168">
        <f t="shared" si="51"/>
        <v>0</v>
      </c>
      <c r="AM194" s="169">
        <f t="shared" si="52"/>
        <v>0</v>
      </c>
      <c r="AN194" s="169">
        <f t="shared" si="53"/>
        <v>0</v>
      </c>
      <c r="AO194" s="27"/>
      <c r="AP194" s="27"/>
      <c r="AQ194" s="27"/>
      <c r="AR194" s="28"/>
      <c r="AS194" s="25"/>
      <c r="AU194" s="13"/>
      <c r="AZ194" s="13"/>
    </row>
    <row r="195" spans="1:52" ht="15.75" customHeight="1">
      <c r="A195" s="179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6"/>
      <c r="X195" s="5">
        <f t="shared" si="40"/>
        <v>0</v>
      </c>
      <c r="Y195" s="5">
        <f t="shared" si="41"/>
        <v>0</v>
      </c>
      <c r="Z195" s="6" t="e">
        <f>VLOOKUP(I195,LOOKUPTBL!$A$14:$E$33,5)</f>
        <v>#N/A</v>
      </c>
      <c r="AA195" s="5">
        <f>IF(E195=E194,0,IF(I195&lt;24,F195*Z195,IF(I195&lt;77,((Q195+R195)/(VLOOKUP(I195,LOOKUPTBL!$G$13:$H$15,2))),0)))</f>
        <v>0</v>
      </c>
      <c r="AB195" s="5">
        <f>IF(E195=E194,0,IF(I195&lt;24,F195*Z195,IF(I195&lt;77,((AQ195+AP195)/(VLOOKUP(I195,LOOKUPTBL!$G$13:$H$15,2))),0)))</f>
        <v>0</v>
      </c>
      <c r="AC195" s="7">
        <f t="shared" si="42"/>
        <v>0</v>
      </c>
      <c r="AD195" s="7">
        <f t="shared" si="43"/>
        <v>0</v>
      </c>
      <c r="AE195" s="8">
        <f t="shared" si="44"/>
        <v>0</v>
      </c>
      <c r="AF195" s="9">
        <f t="shared" si="45"/>
        <v>0</v>
      </c>
      <c r="AG195" s="171">
        <f t="shared" si="46"/>
        <v>0</v>
      </c>
      <c r="AH195" s="171">
        <f t="shared" si="47"/>
        <v>0</v>
      </c>
      <c r="AI195" s="212">
        <f t="shared" si="48"/>
        <v>0</v>
      </c>
      <c r="AJ195" s="169">
        <f t="shared" si="49"/>
        <v>0</v>
      </c>
      <c r="AK195" s="169">
        <f t="shared" si="50"/>
        <v>0</v>
      </c>
      <c r="AL195" s="168">
        <f t="shared" si="51"/>
        <v>0</v>
      </c>
      <c r="AM195" s="169">
        <f t="shared" si="52"/>
        <v>0</v>
      </c>
      <c r="AN195" s="169">
        <f t="shared" si="53"/>
        <v>0</v>
      </c>
      <c r="AO195" s="27"/>
      <c r="AP195" s="27"/>
      <c r="AQ195" s="27"/>
      <c r="AR195" s="28"/>
      <c r="AS195" s="25"/>
      <c r="AU195" s="13"/>
      <c r="AZ195" s="13"/>
    </row>
    <row r="196" spans="1:52" ht="15.75" customHeight="1">
      <c r="A196" s="179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6"/>
      <c r="X196" s="5">
        <f t="shared" si="40"/>
        <v>0</v>
      </c>
      <c r="Y196" s="5">
        <f t="shared" si="41"/>
        <v>0</v>
      </c>
      <c r="Z196" s="6" t="e">
        <f>VLOOKUP(I196,LOOKUPTBL!$A$14:$E$33,5)</f>
        <v>#N/A</v>
      </c>
      <c r="AA196" s="5">
        <f>IF(E196=E195,0,IF(I196&lt;24,F196*Z196,IF(I196&lt;77,((Q196+R196)/(VLOOKUP(I196,LOOKUPTBL!$G$13:$H$15,2))),0)))</f>
        <v>0</v>
      </c>
      <c r="AB196" s="5">
        <f>IF(E196=E195,0,IF(I196&lt;24,F196*Z196,IF(I196&lt;77,((AQ196+AP196)/(VLOOKUP(I196,LOOKUPTBL!$G$13:$H$15,2))),0)))</f>
        <v>0</v>
      </c>
      <c r="AC196" s="7">
        <f t="shared" si="42"/>
        <v>0</v>
      </c>
      <c r="AD196" s="7">
        <f t="shared" si="43"/>
        <v>0</v>
      </c>
      <c r="AE196" s="8">
        <f t="shared" si="44"/>
        <v>0</v>
      </c>
      <c r="AF196" s="9">
        <f t="shared" si="45"/>
        <v>0</v>
      </c>
      <c r="AG196" s="171">
        <f t="shared" si="46"/>
        <v>0</v>
      </c>
      <c r="AH196" s="171">
        <f t="shared" si="47"/>
        <v>0</v>
      </c>
      <c r="AI196" s="212">
        <f t="shared" si="48"/>
        <v>0</v>
      </c>
      <c r="AJ196" s="169">
        <f t="shared" si="49"/>
        <v>0</v>
      </c>
      <c r="AK196" s="169">
        <f t="shared" si="50"/>
        <v>0</v>
      </c>
      <c r="AL196" s="168">
        <f t="shared" si="51"/>
        <v>0</v>
      </c>
      <c r="AM196" s="169">
        <f t="shared" si="52"/>
        <v>0</v>
      </c>
      <c r="AN196" s="169">
        <f t="shared" si="53"/>
        <v>0</v>
      </c>
      <c r="AO196" s="27"/>
      <c r="AP196" s="27"/>
      <c r="AQ196" s="27"/>
      <c r="AR196" s="28"/>
      <c r="AS196" s="25"/>
      <c r="AU196" s="13"/>
      <c r="AZ196" s="13"/>
    </row>
    <row r="197" spans="1:52" ht="15.75" customHeight="1">
      <c r="A197" s="179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6"/>
      <c r="X197" s="5">
        <f t="shared" si="40"/>
        <v>0</v>
      </c>
      <c r="Y197" s="5">
        <f t="shared" si="41"/>
        <v>0</v>
      </c>
      <c r="Z197" s="6" t="e">
        <f>VLOOKUP(I197,LOOKUPTBL!$A$14:$E$33,5)</f>
        <v>#N/A</v>
      </c>
      <c r="AA197" s="5">
        <f>IF(E197=E196,0,IF(I197&lt;24,F197*Z197,IF(I197&lt;77,((Q197+R197)/(VLOOKUP(I197,LOOKUPTBL!$G$13:$H$15,2))),0)))</f>
        <v>0</v>
      </c>
      <c r="AB197" s="5">
        <f>IF(E197=E196,0,IF(I197&lt;24,F197*Z197,IF(I197&lt;77,((AQ197+AP197)/(VLOOKUP(I197,LOOKUPTBL!$G$13:$H$15,2))),0)))</f>
        <v>0</v>
      </c>
      <c r="AC197" s="7">
        <f t="shared" si="42"/>
        <v>0</v>
      </c>
      <c r="AD197" s="7">
        <f t="shared" si="43"/>
        <v>0</v>
      </c>
      <c r="AE197" s="8">
        <f t="shared" si="44"/>
        <v>0</v>
      </c>
      <c r="AF197" s="9">
        <f t="shared" si="45"/>
        <v>0</v>
      </c>
      <c r="AG197" s="171">
        <f t="shared" si="46"/>
        <v>0</v>
      </c>
      <c r="AH197" s="171">
        <f t="shared" si="47"/>
        <v>0</v>
      </c>
      <c r="AI197" s="212">
        <f t="shared" si="48"/>
        <v>0</v>
      </c>
      <c r="AJ197" s="169">
        <f t="shared" si="49"/>
        <v>0</v>
      </c>
      <c r="AK197" s="169">
        <f t="shared" si="50"/>
        <v>0</v>
      </c>
      <c r="AL197" s="168">
        <f t="shared" si="51"/>
        <v>0</v>
      </c>
      <c r="AM197" s="169">
        <f t="shared" si="52"/>
        <v>0</v>
      </c>
      <c r="AN197" s="169">
        <f t="shared" si="53"/>
        <v>0</v>
      </c>
      <c r="AO197" s="27"/>
      <c r="AP197" s="27"/>
      <c r="AQ197" s="27"/>
      <c r="AR197" s="28"/>
      <c r="AS197" s="25"/>
      <c r="AU197" s="13"/>
      <c r="AZ197" s="13"/>
    </row>
    <row r="198" spans="1:52" ht="15.75" customHeight="1">
      <c r="A198" s="179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6"/>
      <c r="X198" s="5">
        <f t="shared" si="40"/>
        <v>0</v>
      </c>
      <c r="Y198" s="5">
        <f t="shared" si="41"/>
        <v>0</v>
      </c>
      <c r="Z198" s="6" t="e">
        <f>VLOOKUP(I198,LOOKUPTBL!$A$14:$E$33,5)</f>
        <v>#N/A</v>
      </c>
      <c r="AA198" s="5">
        <f>IF(E198=E197,0,IF(I198&lt;24,F198*Z198,IF(I198&lt;77,((Q198+R198)/(VLOOKUP(I198,LOOKUPTBL!$G$13:$H$15,2))),0)))</f>
        <v>0</v>
      </c>
      <c r="AB198" s="5">
        <f>IF(E198=E197,0,IF(I198&lt;24,F198*Z198,IF(I198&lt;77,((AQ198+AP198)/(VLOOKUP(I198,LOOKUPTBL!$G$13:$H$15,2))),0)))</f>
        <v>0</v>
      </c>
      <c r="AC198" s="7">
        <f t="shared" si="42"/>
        <v>0</v>
      </c>
      <c r="AD198" s="7">
        <f t="shared" si="43"/>
        <v>0</v>
      </c>
      <c r="AE198" s="8">
        <f t="shared" si="44"/>
        <v>0</v>
      </c>
      <c r="AF198" s="9">
        <f t="shared" si="45"/>
        <v>0</v>
      </c>
      <c r="AG198" s="171">
        <f t="shared" si="46"/>
        <v>0</v>
      </c>
      <c r="AH198" s="171">
        <f t="shared" si="47"/>
        <v>0</v>
      </c>
      <c r="AI198" s="212">
        <f t="shared" si="48"/>
        <v>0</v>
      </c>
      <c r="AJ198" s="169">
        <f t="shared" si="49"/>
        <v>0</v>
      </c>
      <c r="AK198" s="169">
        <f t="shared" si="50"/>
        <v>0</v>
      </c>
      <c r="AL198" s="168">
        <f t="shared" si="51"/>
        <v>0</v>
      </c>
      <c r="AM198" s="169">
        <f t="shared" si="52"/>
        <v>0</v>
      </c>
      <c r="AN198" s="169">
        <f t="shared" si="53"/>
        <v>0</v>
      </c>
      <c r="AO198" s="27"/>
      <c r="AP198" s="27"/>
      <c r="AQ198" s="27"/>
      <c r="AR198" s="28"/>
      <c r="AS198" s="25"/>
      <c r="AU198" s="13"/>
      <c r="AZ198" s="13"/>
    </row>
    <row r="199" spans="1:52" ht="15.75" customHeight="1">
      <c r="A199" s="179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6"/>
      <c r="X199" s="5">
        <f t="shared" si="40"/>
        <v>0</v>
      </c>
      <c r="Y199" s="5">
        <f t="shared" si="41"/>
        <v>0</v>
      </c>
      <c r="Z199" s="6" t="e">
        <f>VLOOKUP(I199,LOOKUPTBL!$A$14:$E$33,5)</f>
        <v>#N/A</v>
      </c>
      <c r="AA199" s="5">
        <f>IF(E199=E198,0,IF(I199&lt;24,F199*Z199,IF(I199&lt;77,((Q199+R199)/(VLOOKUP(I199,LOOKUPTBL!$G$13:$H$15,2))),0)))</f>
        <v>0</v>
      </c>
      <c r="AB199" s="5">
        <f>IF(E199=E198,0,IF(I199&lt;24,F199*Z199,IF(I199&lt;77,((AQ199+AP199)/(VLOOKUP(I199,LOOKUPTBL!$G$13:$H$15,2))),0)))</f>
        <v>0</v>
      </c>
      <c r="AC199" s="7">
        <f t="shared" si="42"/>
        <v>0</v>
      </c>
      <c r="AD199" s="7">
        <f t="shared" si="43"/>
        <v>0</v>
      </c>
      <c r="AE199" s="8">
        <f t="shared" si="44"/>
        <v>0</v>
      </c>
      <c r="AF199" s="9">
        <f t="shared" si="45"/>
        <v>0</v>
      </c>
      <c r="AG199" s="171">
        <f t="shared" si="46"/>
        <v>0</v>
      </c>
      <c r="AH199" s="171">
        <f t="shared" si="47"/>
        <v>0</v>
      </c>
      <c r="AI199" s="212">
        <f t="shared" si="48"/>
        <v>0</v>
      </c>
      <c r="AJ199" s="169">
        <f t="shared" si="49"/>
        <v>0</v>
      </c>
      <c r="AK199" s="169">
        <f t="shared" si="50"/>
        <v>0</v>
      </c>
      <c r="AL199" s="168">
        <f t="shared" si="51"/>
        <v>0</v>
      </c>
      <c r="AM199" s="169">
        <f t="shared" si="52"/>
        <v>0</v>
      </c>
      <c r="AN199" s="169">
        <f t="shared" si="53"/>
        <v>0</v>
      </c>
      <c r="AO199" s="27"/>
      <c r="AP199" s="27"/>
      <c r="AQ199" s="27"/>
      <c r="AR199" s="28"/>
      <c r="AS199" s="25"/>
      <c r="AU199" s="13"/>
      <c r="AZ199" s="13"/>
    </row>
    <row r="200" spans="1:52" ht="15.75" customHeight="1">
      <c r="A200" s="179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6"/>
      <c r="X200" s="5">
        <f t="shared" ref="X200:X251" si="54">((Q200*F200)/15)+((R200*F200)/12)</f>
        <v>0</v>
      </c>
      <c r="Y200" s="5">
        <f t="shared" ref="Y200:Y251" si="55">((AQ200*F200)/12)+((AP200*F200)/15)</f>
        <v>0</v>
      </c>
      <c r="Z200" s="6" t="e">
        <f>VLOOKUP(I200,LOOKUPTBL!$A$14:$E$33,5)</f>
        <v>#N/A</v>
      </c>
      <c r="AA200" s="5">
        <f>IF(E200=E199,0,IF(I200&lt;24,F200*Z200,IF(I200&lt;77,((Q200+R200)/(VLOOKUP(I200,LOOKUPTBL!$G$13:$H$15,2))),0)))</f>
        <v>0</v>
      </c>
      <c r="AB200" s="5">
        <f>IF(E200=E199,0,IF(I200&lt;24,F200*Z200,IF(I200&lt;77,((AQ200+AP200)/(VLOOKUP(I200,LOOKUPTBL!$G$13:$H$15,2))),0)))</f>
        <v>0</v>
      </c>
      <c r="AC200" s="7">
        <f t="shared" ref="AC200:AC251" si="56">IF(V200="F",AA200/12,AA200/15)</f>
        <v>0</v>
      </c>
      <c r="AD200" s="7">
        <f t="shared" ref="AD200:AD251" si="57">IF(V200="F",AB200/12,AB200/15)</f>
        <v>0</v>
      </c>
      <c r="AE200" s="8">
        <f t="shared" ref="AE200:AE251" si="58">IF(V200="F",0,AC200*T200*6)</f>
        <v>0</v>
      </c>
      <c r="AF200" s="9">
        <f t="shared" ref="AF200:AF251" si="59">IF(V200="F",0,AD200*T200*6)</f>
        <v>0</v>
      </c>
      <c r="AG200" s="171">
        <f t="shared" ref="AG200:AG251" si="60">IF(AC200=0,0,X200/AC200)</f>
        <v>0</v>
      </c>
      <c r="AH200" s="171">
        <f t="shared" ref="AH200:AH251" si="61">IF(AD200=0,0,Y200/AD200)</f>
        <v>0</v>
      </c>
      <c r="AI200" s="212">
        <f t="shared" ref="AI200:AI251" si="62">IF(L200="F",1,IF(L200="S",1,IF(L200="U",1,IF(L200="FS",1,IF(L200="MWF",0.033,IF(L200="MTWRF",0.2,IF(L200="MF",0.5,IF(L200="WF",0.5,IF(L200="M-F",0.2,0)))))))))</f>
        <v>0</v>
      </c>
      <c r="AJ200" s="169">
        <f t="shared" ref="AJ200:AJ251" si="63">X200*AI200</f>
        <v>0</v>
      </c>
      <c r="AK200" s="169">
        <f t="shared" ref="AK200:AK251" si="64">Y200*AI200</f>
        <v>0</v>
      </c>
      <c r="AL200" s="168">
        <f t="shared" ref="AL200:AL251" si="65">IF(L200="F",1,IF(L200="S",1,IF(L200="U",1,IF(L200="FS",1,IF(L200="MWF",0.033,IF(L200="MTWRF",0.2,IF(L200="MF",0.5,IF(L200="WF",0.5,IF(L200="M-F",0.2,IF(K200="ONLINE",1,IF(K200="OFFCAM",1,0)))))))))))</f>
        <v>0</v>
      </c>
      <c r="AM200" s="169">
        <f t="shared" ref="AM200:AM251" si="66">X200*AL200</f>
        <v>0</v>
      </c>
      <c r="AN200" s="169">
        <f t="shared" ref="AN200:AN251" si="67">Y200*AL200</f>
        <v>0</v>
      </c>
      <c r="AO200" s="27"/>
      <c r="AP200" s="27"/>
      <c r="AQ200" s="27"/>
      <c r="AR200" s="28"/>
      <c r="AS200" s="25"/>
      <c r="AU200" s="13"/>
      <c r="AZ200" s="13"/>
    </row>
    <row r="201" spans="1:52" ht="15.75" customHeight="1">
      <c r="A201" s="179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6"/>
      <c r="X201" s="5">
        <f t="shared" si="54"/>
        <v>0</v>
      </c>
      <c r="Y201" s="5">
        <f t="shared" si="55"/>
        <v>0</v>
      </c>
      <c r="Z201" s="6" t="e">
        <f>VLOOKUP(I201,LOOKUPTBL!$A$14:$E$33,5)</f>
        <v>#N/A</v>
      </c>
      <c r="AA201" s="5">
        <f>IF(E201=E200,0,IF(I201&lt;24,F201*Z201,IF(I201&lt;77,((Q201+R201)/(VLOOKUP(I201,LOOKUPTBL!$G$13:$H$15,2))),0)))</f>
        <v>0</v>
      </c>
      <c r="AB201" s="5">
        <f>IF(E201=E200,0,IF(I201&lt;24,F201*Z201,IF(I201&lt;77,((AQ201+AP201)/(VLOOKUP(I201,LOOKUPTBL!$G$13:$H$15,2))),0)))</f>
        <v>0</v>
      </c>
      <c r="AC201" s="7">
        <f t="shared" si="56"/>
        <v>0</v>
      </c>
      <c r="AD201" s="7">
        <f t="shared" si="57"/>
        <v>0</v>
      </c>
      <c r="AE201" s="8">
        <f t="shared" si="58"/>
        <v>0</v>
      </c>
      <c r="AF201" s="9">
        <f t="shared" si="59"/>
        <v>0</v>
      </c>
      <c r="AG201" s="171">
        <f t="shared" si="60"/>
        <v>0</v>
      </c>
      <c r="AH201" s="171">
        <f t="shared" si="61"/>
        <v>0</v>
      </c>
      <c r="AI201" s="212">
        <f t="shared" si="62"/>
        <v>0</v>
      </c>
      <c r="AJ201" s="169">
        <f t="shared" si="63"/>
        <v>0</v>
      </c>
      <c r="AK201" s="169">
        <f t="shared" si="64"/>
        <v>0</v>
      </c>
      <c r="AL201" s="168">
        <f t="shared" si="65"/>
        <v>0</v>
      </c>
      <c r="AM201" s="169">
        <f t="shared" si="66"/>
        <v>0</v>
      </c>
      <c r="AN201" s="169">
        <f t="shared" si="67"/>
        <v>0</v>
      </c>
      <c r="AO201" s="27"/>
      <c r="AP201" s="27"/>
      <c r="AQ201" s="27"/>
      <c r="AR201" s="28"/>
      <c r="AS201" s="25"/>
      <c r="AU201" s="13"/>
      <c r="AZ201" s="13"/>
    </row>
    <row r="202" spans="1:52" ht="15.75" customHeight="1">
      <c r="A202" s="179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6"/>
      <c r="X202" s="5">
        <f t="shared" si="54"/>
        <v>0</v>
      </c>
      <c r="Y202" s="5">
        <f t="shared" si="55"/>
        <v>0</v>
      </c>
      <c r="Z202" s="6" t="e">
        <f>VLOOKUP(I202,LOOKUPTBL!$A$14:$E$33,5)</f>
        <v>#N/A</v>
      </c>
      <c r="AA202" s="5">
        <f>IF(E202=E201,0,IF(I202&lt;24,F202*Z202,IF(I202&lt;77,((Q202+R202)/(VLOOKUP(I202,LOOKUPTBL!$G$13:$H$15,2))),0)))</f>
        <v>0</v>
      </c>
      <c r="AB202" s="5">
        <f>IF(E202=E201,0,IF(I202&lt;24,F202*Z202,IF(I202&lt;77,((AQ202+AP202)/(VLOOKUP(I202,LOOKUPTBL!$G$13:$H$15,2))),0)))</f>
        <v>0</v>
      </c>
      <c r="AC202" s="7">
        <f t="shared" si="56"/>
        <v>0</v>
      </c>
      <c r="AD202" s="7">
        <f t="shared" si="57"/>
        <v>0</v>
      </c>
      <c r="AE202" s="8">
        <f t="shared" si="58"/>
        <v>0</v>
      </c>
      <c r="AF202" s="9">
        <f t="shared" si="59"/>
        <v>0</v>
      </c>
      <c r="AG202" s="171">
        <f t="shared" si="60"/>
        <v>0</v>
      </c>
      <c r="AH202" s="171">
        <f t="shared" si="61"/>
        <v>0</v>
      </c>
      <c r="AI202" s="212">
        <f t="shared" si="62"/>
        <v>0</v>
      </c>
      <c r="AJ202" s="169">
        <f t="shared" si="63"/>
        <v>0</v>
      </c>
      <c r="AK202" s="169">
        <f t="shared" si="64"/>
        <v>0</v>
      </c>
      <c r="AL202" s="168">
        <f t="shared" si="65"/>
        <v>0</v>
      </c>
      <c r="AM202" s="169">
        <f t="shared" si="66"/>
        <v>0</v>
      </c>
      <c r="AN202" s="169">
        <f t="shared" si="67"/>
        <v>0</v>
      </c>
      <c r="AO202" s="27"/>
      <c r="AP202" s="27"/>
      <c r="AQ202" s="27"/>
      <c r="AR202" s="28"/>
      <c r="AS202" s="25"/>
      <c r="AU202" s="13"/>
      <c r="AZ202" s="13"/>
    </row>
    <row r="203" spans="1:52" ht="15.75" customHeight="1">
      <c r="A203" s="179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6"/>
      <c r="X203" s="5">
        <f t="shared" si="54"/>
        <v>0</v>
      </c>
      <c r="Y203" s="5">
        <f t="shared" si="55"/>
        <v>0</v>
      </c>
      <c r="Z203" s="6" t="e">
        <f>VLOOKUP(I203,LOOKUPTBL!$A$14:$E$33,5)</f>
        <v>#N/A</v>
      </c>
      <c r="AA203" s="5">
        <f>IF(E203=E202,0,IF(I203&lt;24,F203*Z203,IF(I203&lt;77,((Q203+R203)/(VLOOKUP(I203,LOOKUPTBL!$G$13:$H$15,2))),0)))</f>
        <v>0</v>
      </c>
      <c r="AB203" s="5">
        <f>IF(E203=E202,0,IF(I203&lt;24,F203*Z203,IF(I203&lt;77,((AQ203+AP203)/(VLOOKUP(I203,LOOKUPTBL!$G$13:$H$15,2))),0)))</f>
        <v>0</v>
      </c>
      <c r="AC203" s="7">
        <f t="shared" si="56"/>
        <v>0</v>
      </c>
      <c r="AD203" s="7">
        <f t="shared" si="57"/>
        <v>0</v>
      </c>
      <c r="AE203" s="8">
        <f t="shared" si="58"/>
        <v>0</v>
      </c>
      <c r="AF203" s="9">
        <f t="shared" si="59"/>
        <v>0</v>
      </c>
      <c r="AG203" s="171">
        <f t="shared" si="60"/>
        <v>0</v>
      </c>
      <c r="AH203" s="171">
        <f t="shared" si="61"/>
        <v>0</v>
      </c>
      <c r="AI203" s="212">
        <f t="shared" si="62"/>
        <v>0</v>
      </c>
      <c r="AJ203" s="169">
        <f t="shared" si="63"/>
        <v>0</v>
      </c>
      <c r="AK203" s="169">
        <f t="shared" si="64"/>
        <v>0</v>
      </c>
      <c r="AL203" s="168">
        <f t="shared" si="65"/>
        <v>0</v>
      </c>
      <c r="AM203" s="169">
        <f t="shared" si="66"/>
        <v>0</v>
      </c>
      <c r="AN203" s="169">
        <f t="shared" si="67"/>
        <v>0</v>
      </c>
      <c r="AO203" s="27"/>
      <c r="AP203" s="27"/>
      <c r="AQ203" s="27"/>
      <c r="AR203" s="28"/>
      <c r="AS203" s="25"/>
      <c r="AU203" s="13"/>
      <c r="AZ203" s="13"/>
    </row>
    <row r="204" spans="1:52" ht="15.75" customHeight="1">
      <c r="A204" s="179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6"/>
      <c r="X204" s="5">
        <f t="shared" si="54"/>
        <v>0</v>
      </c>
      <c r="Y204" s="5">
        <f t="shared" si="55"/>
        <v>0</v>
      </c>
      <c r="Z204" s="6" t="e">
        <f>VLOOKUP(I204,LOOKUPTBL!$A$14:$E$33,5)</f>
        <v>#N/A</v>
      </c>
      <c r="AA204" s="5">
        <f>IF(E204=E203,0,IF(I204&lt;24,F204*Z204,IF(I204&lt;77,((Q204+R204)/(VLOOKUP(I204,LOOKUPTBL!$G$13:$H$15,2))),0)))</f>
        <v>0</v>
      </c>
      <c r="AB204" s="5">
        <f>IF(E204=E203,0,IF(I204&lt;24,F204*Z204,IF(I204&lt;77,((AQ204+AP204)/(VLOOKUP(I204,LOOKUPTBL!$G$13:$H$15,2))),0)))</f>
        <v>0</v>
      </c>
      <c r="AC204" s="7">
        <f t="shared" si="56"/>
        <v>0</v>
      </c>
      <c r="AD204" s="7">
        <f t="shared" si="57"/>
        <v>0</v>
      </c>
      <c r="AE204" s="8">
        <f t="shared" si="58"/>
        <v>0</v>
      </c>
      <c r="AF204" s="9">
        <f t="shared" si="59"/>
        <v>0</v>
      </c>
      <c r="AG204" s="171">
        <f t="shared" si="60"/>
        <v>0</v>
      </c>
      <c r="AH204" s="171">
        <f t="shared" si="61"/>
        <v>0</v>
      </c>
      <c r="AI204" s="212">
        <f t="shared" si="62"/>
        <v>0</v>
      </c>
      <c r="AJ204" s="169">
        <f t="shared" si="63"/>
        <v>0</v>
      </c>
      <c r="AK204" s="169">
        <f t="shared" si="64"/>
        <v>0</v>
      </c>
      <c r="AL204" s="168">
        <f t="shared" si="65"/>
        <v>0</v>
      </c>
      <c r="AM204" s="169">
        <f t="shared" si="66"/>
        <v>0</v>
      </c>
      <c r="AN204" s="169">
        <f t="shared" si="67"/>
        <v>0</v>
      </c>
      <c r="AO204" s="27"/>
      <c r="AP204" s="27"/>
      <c r="AQ204" s="27"/>
      <c r="AR204" s="28"/>
      <c r="AS204" s="25"/>
      <c r="AU204" s="13"/>
      <c r="AZ204" s="13"/>
    </row>
    <row r="205" spans="1:52" ht="15.75" customHeight="1">
      <c r="A205" s="179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6"/>
      <c r="X205" s="5">
        <f t="shared" si="54"/>
        <v>0</v>
      </c>
      <c r="Y205" s="5">
        <f t="shared" si="55"/>
        <v>0</v>
      </c>
      <c r="Z205" s="6" t="e">
        <f>VLOOKUP(I205,LOOKUPTBL!$A$14:$E$33,5)</f>
        <v>#N/A</v>
      </c>
      <c r="AA205" s="5">
        <f>IF(E205=E204,0,IF(I205&lt;24,F205*Z205,IF(I205&lt;77,((Q205+R205)/(VLOOKUP(I205,LOOKUPTBL!$G$13:$H$15,2))),0)))</f>
        <v>0</v>
      </c>
      <c r="AB205" s="5">
        <f>IF(E205=E204,0,IF(I205&lt;24,F205*Z205,IF(I205&lt;77,((AQ205+AP205)/(VLOOKUP(I205,LOOKUPTBL!$G$13:$H$15,2))),0)))</f>
        <v>0</v>
      </c>
      <c r="AC205" s="7">
        <f t="shared" si="56"/>
        <v>0</v>
      </c>
      <c r="AD205" s="7">
        <f t="shared" si="57"/>
        <v>0</v>
      </c>
      <c r="AE205" s="8">
        <f t="shared" si="58"/>
        <v>0</v>
      </c>
      <c r="AF205" s="9">
        <f t="shared" si="59"/>
        <v>0</v>
      </c>
      <c r="AG205" s="171">
        <f t="shared" si="60"/>
        <v>0</v>
      </c>
      <c r="AH205" s="171">
        <f t="shared" si="61"/>
        <v>0</v>
      </c>
      <c r="AI205" s="212">
        <f t="shared" si="62"/>
        <v>0</v>
      </c>
      <c r="AJ205" s="169">
        <f t="shared" si="63"/>
        <v>0</v>
      </c>
      <c r="AK205" s="169">
        <f t="shared" si="64"/>
        <v>0</v>
      </c>
      <c r="AL205" s="168">
        <f t="shared" si="65"/>
        <v>0</v>
      </c>
      <c r="AM205" s="169">
        <f t="shared" si="66"/>
        <v>0</v>
      </c>
      <c r="AN205" s="169">
        <f t="shared" si="67"/>
        <v>0</v>
      </c>
      <c r="AO205" s="27"/>
      <c r="AP205" s="27"/>
      <c r="AQ205" s="27"/>
      <c r="AR205" s="28"/>
      <c r="AS205" s="25"/>
      <c r="AU205" s="13"/>
      <c r="AZ205" s="13"/>
    </row>
    <row r="206" spans="1:52" ht="15.75" customHeight="1">
      <c r="A206" s="179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6"/>
      <c r="X206" s="5">
        <f t="shared" si="54"/>
        <v>0</v>
      </c>
      <c r="Y206" s="5">
        <f t="shared" si="55"/>
        <v>0</v>
      </c>
      <c r="Z206" s="6" t="e">
        <f>VLOOKUP(I206,LOOKUPTBL!$A$14:$E$33,5)</f>
        <v>#N/A</v>
      </c>
      <c r="AA206" s="5">
        <f>IF(E206=E205,0,IF(I206&lt;24,F206*Z206,IF(I206&lt;77,((Q206+R206)/(VLOOKUP(I206,LOOKUPTBL!$G$13:$H$15,2))),0)))</f>
        <v>0</v>
      </c>
      <c r="AB206" s="5">
        <f>IF(E206=E205,0,IF(I206&lt;24,F206*Z206,IF(I206&lt;77,((AQ206+AP206)/(VLOOKUP(I206,LOOKUPTBL!$G$13:$H$15,2))),0)))</f>
        <v>0</v>
      </c>
      <c r="AC206" s="7">
        <f t="shared" si="56"/>
        <v>0</v>
      </c>
      <c r="AD206" s="7">
        <f t="shared" si="57"/>
        <v>0</v>
      </c>
      <c r="AE206" s="8">
        <f t="shared" si="58"/>
        <v>0</v>
      </c>
      <c r="AF206" s="9">
        <f t="shared" si="59"/>
        <v>0</v>
      </c>
      <c r="AG206" s="171">
        <f t="shared" si="60"/>
        <v>0</v>
      </c>
      <c r="AH206" s="171">
        <f t="shared" si="61"/>
        <v>0</v>
      </c>
      <c r="AI206" s="212">
        <f t="shared" si="62"/>
        <v>0</v>
      </c>
      <c r="AJ206" s="169">
        <f t="shared" si="63"/>
        <v>0</v>
      </c>
      <c r="AK206" s="169">
        <f t="shared" si="64"/>
        <v>0</v>
      </c>
      <c r="AL206" s="168">
        <f t="shared" si="65"/>
        <v>0</v>
      </c>
      <c r="AM206" s="169">
        <f t="shared" si="66"/>
        <v>0</v>
      </c>
      <c r="AN206" s="169">
        <f t="shared" si="67"/>
        <v>0</v>
      </c>
      <c r="AO206" s="27"/>
      <c r="AP206" s="27"/>
      <c r="AQ206" s="27"/>
      <c r="AR206" s="28"/>
      <c r="AS206" s="25"/>
      <c r="AU206" s="13"/>
      <c r="AZ206" s="13"/>
    </row>
    <row r="207" spans="1:52" ht="15.75" customHeight="1">
      <c r="A207" s="179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6"/>
      <c r="X207" s="5">
        <f t="shared" si="54"/>
        <v>0</v>
      </c>
      <c r="Y207" s="5">
        <f t="shared" si="55"/>
        <v>0</v>
      </c>
      <c r="Z207" s="6" t="e">
        <f>VLOOKUP(I207,LOOKUPTBL!$A$14:$E$33,5)</f>
        <v>#N/A</v>
      </c>
      <c r="AA207" s="5">
        <f>IF(E207=E206,0,IF(I207&lt;24,F207*Z207,IF(I207&lt;77,((Q207+R207)/(VLOOKUP(I207,LOOKUPTBL!$G$13:$H$15,2))),0)))</f>
        <v>0</v>
      </c>
      <c r="AB207" s="5">
        <f>IF(E207=E206,0,IF(I207&lt;24,F207*Z207,IF(I207&lt;77,((AQ207+AP207)/(VLOOKUP(I207,LOOKUPTBL!$G$13:$H$15,2))),0)))</f>
        <v>0</v>
      </c>
      <c r="AC207" s="7">
        <f t="shared" si="56"/>
        <v>0</v>
      </c>
      <c r="AD207" s="7">
        <f t="shared" si="57"/>
        <v>0</v>
      </c>
      <c r="AE207" s="8">
        <f t="shared" si="58"/>
        <v>0</v>
      </c>
      <c r="AF207" s="9">
        <f t="shared" si="59"/>
        <v>0</v>
      </c>
      <c r="AG207" s="171">
        <f t="shared" si="60"/>
        <v>0</v>
      </c>
      <c r="AH207" s="171">
        <f t="shared" si="61"/>
        <v>0</v>
      </c>
      <c r="AI207" s="212">
        <f t="shared" si="62"/>
        <v>0</v>
      </c>
      <c r="AJ207" s="169">
        <f t="shared" si="63"/>
        <v>0</v>
      </c>
      <c r="AK207" s="169">
        <f t="shared" si="64"/>
        <v>0</v>
      </c>
      <c r="AL207" s="168">
        <f t="shared" si="65"/>
        <v>0</v>
      </c>
      <c r="AM207" s="169">
        <f t="shared" si="66"/>
        <v>0</v>
      </c>
      <c r="AN207" s="169">
        <f t="shared" si="67"/>
        <v>0</v>
      </c>
      <c r="AO207" s="27"/>
      <c r="AP207" s="27"/>
      <c r="AQ207" s="27"/>
      <c r="AR207" s="28"/>
      <c r="AS207" s="25"/>
      <c r="AU207" s="13"/>
      <c r="AZ207" s="13"/>
    </row>
    <row r="208" spans="1:52" ht="15.75" customHeight="1">
      <c r="A208" s="179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6"/>
      <c r="X208" s="5">
        <f t="shared" si="54"/>
        <v>0</v>
      </c>
      <c r="Y208" s="5">
        <f t="shared" si="55"/>
        <v>0</v>
      </c>
      <c r="Z208" s="6" t="e">
        <f>VLOOKUP(I208,LOOKUPTBL!$A$14:$E$33,5)</f>
        <v>#N/A</v>
      </c>
      <c r="AA208" s="5">
        <f>IF(E208=E207,0,IF(I208&lt;24,F208*Z208,IF(I208&lt;77,((Q208+R208)/(VLOOKUP(I208,LOOKUPTBL!$G$13:$H$15,2))),0)))</f>
        <v>0</v>
      </c>
      <c r="AB208" s="5">
        <f>IF(E208=E207,0,IF(I208&lt;24,F208*Z208,IF(I208&lt;77,((AQ208+AP208)/(VLOOKUP(I208,LOOKUPTBL!$G$13:$H$15,2))),0)))</f>
        <v>0</v>
      </c>
      <c r="AC208" s="7">
        <f t="shared" si="56"/>
        <v>0</v>
      </c>
      <c r="AD208" s="7">
        <f t="shared" si="57"/>
        <v>0</v>
      </c>
      <c r="AE208" s="8">
        <f t="shared" si="58"/>
        <v>0</v>
      </c>
      <c r="AF208" s="9">
        <f t="shared" si="59"/>
        <v>0</v>
      </c>
      <c r="AG208" s="171">
        <f t="shared" si="60"/>
        <v>0</v>
      </c>
      <c r="AH208" s="171">
        <f t="shared" si="61"/>
        <v>0</v>
      </c>
      <c r="AI208" s="212">
        <f t="shared" si="62"/>
        <v>0</v>
      </c>
      <c r="AJ208" s="169">
        <f t="shared" si="63"/>
        <v>0</v>
      </c>
      <c r="AK208" s="169">
        <f t="shared" si="64"/>
        <v>0</v>
      </c>
      <c r="AL208" s="168">
        <f t="shared" si="65"/>
        <v>0</v>
      </c>
      <c r="AM208" s="169">
        <f t="shared" si="66"/>
        <v>0</v>
      </c>
      <c r="AN208" s="169">
        <f t="shared" si="67"/>
        <v>0</v>
      </c>
      <c r="AO208" s="27"/>
      <c r="AP208" s="27"/>
      <c r="AQ208" s="27"/>
      <c r="AR208" s="28"/>
      <c r="AS208" s="25"/>
      <c r="AU208" s="13"/>
      <c r="AZ208" s="13"/>
    </row>
    <row r="209" spans="1:52" ht="15.75" customHeight="1">
      <c r="A209" s="179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6"/>
      <c r="X209" s="5">
        <f t="shared" si="54"/>
        <v>0</v>
      </c>
      <c r="Y209" s="5">
        <f t="shared" si="55"/>
        <v>0</v>
      </c>
      <c r="Z209" s="6" t="e">
        <f>VLOOKUP(I209,LOOKUPTBL!$A$14:$E$33,5)</f>
        <v>#N/A</v>
      </c>
      <c r="AA209" s="5">
        <f>IF(E209=E208,0,IF(I209&lt;24,F209*Z209,IF(I209&lt;77,((Q209+R209)/(VLOOKUP(I209,LOOKUPTBL!$G$13:$H$15,2))),0)))</f>
        <v>0</v>
      </c>
      <c r="AB209" s="5">
        <f>IF(E209=E208,0,IF(I209&lt;24,F209*Z209,IF(I209&lt;77,((AQ209+AP209)/(VLOOKUP(I209,LOOKUPTBL!$G$13:$H$15,2))),0)))</f>
        <v>0</v>
      </c>
      <c r="AC209" s="7">
        <f t="shared" si="56"/>
        <v>0</v>
      </c>
      <c r="AD209" s="7">
        <f t="shared" si="57"/>
        <v>0</v>
      </c>
      <c r="AE209" s="8">
        <f t="shared" si="58"/>
        <v>0</v>
      </c>
      <c r="AF209" s="9">
        <f t="shared" si="59"/>
        <v>0</v>
      </c>
      <c r="AG209" s="171">
        <f t="shared" si="60"/>
        <v>0</v>
      </c>
      <c r="AH209" s="171">
        <f t="shared" si="61"/>
        <v>0</v>
      </c>
      <c r="AI209" s="212">
        <f t="shared" si="62"/>
        <v>0</v>
      </c>
      <c r="AJ209" s="169">
        <f t="shared" si="63"/>
        <v>0</v>
      </c>
      <c r="AK209" s="169">
        <f t="shared" si="64"/>
        <v>0</v>
      </c>
      <c r="AL209" s="168">
        <f t="shared" si="65"/>
        <v>0</v>
      </c>
      <c r="AM209" s="169">
        <f t="shared" si="66"/>
        <v>0</v>
      </c>
      <c r="AN209" s="169">
        <f t="shared" si="67"/>
        <v>0</v>
      </c>
      <c r="AO209" s="27"/>
      <c r="AP209" s="27"/>
      <c r="AQ209" s="27"/>
      <c r="AR209" s="28"/>
      <c r="AS209" s="25"/>
      <c r="AU209" s="13"/>
      <c r="AZ209" s="13"/>
    </row>
    <row r="210" spans="1:52" ht="15.75" customHeight="1">
      <c r="A210" s="179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6"/>
      <c r="X210" s="5">
        <f t="shared" si="54"/>
        <v>0</v>
      </c>
      <c r="Y210" s="5">
        <f t="shared" si="55"/>
        <v>0</v>
      </c>
      <c r="Z210" s="6" t="e">
        <f>VLOOKUP(I210,LOOKUPTBL!$A$14:$E$33,5)</f>
        <v>#N/A</v>
      </c>
      <c r="AA210" s="5">
        <f>IF(E210=E209,0,IF(I210&lt;24,F210*Z210,IF(I210&lt;77,((Q210+R210)/(VLOOKUP(I210,LOOKUPTBL!$G$13:$H$15,2))),0)))</f>
        <v>0</v>
      </c>
      <c r="AB210" s="5">
        <f>IF(E210=E209,0,IF(I210&lt;24,F210*Z210,IF(I210&lt;77,((AQ210+AP210)/(VLOOKUP(I210,LOOKUPTBL!$G$13:$H$15,2))),0)))</f>
        <v>0</v>
      </c>
      <c r="AC210" s="7">
        <f t="shared" si="56"/>
        <v>0</v>
      </c>
      <c r="AD210" s="7">
        <f t="shared" si="57"/>
        <v>0</v>
      </c>
      <c r="AE210" s="8">
        <f t="shared" si="58"/>
        <v>0</v>
      </c>
      <c r="AF210" s="9">
        <f t="shared" si="59"/>
        <v>0</v>
      </c>
      <c r="AG210" s="171">
        <f t="shared" si="60"/>
        <v>0</v>
      </c>
      <c r="AH210" s="171">
        <f t="shared" si="61"/>
        <v>0</v>
      </c>
      <c r="AI210" s="212">
        <f t="shared" si="62"/>
        <v>0</v>
      </c>
      <c r="AJ210" s="169">
        <f t="shared" si="63"/>
        <v>0</v>
      </c>
      <c r="AK210" s="169">
        <f t="shared" si="64"/>
        <v>0</v>
      </c>
      <c r="AL210" s="168">
        <f t="shared" si="65"/>
        <v>0</v>
      </c>
      <c r="AM210" s="169">
        <f t="shared" si="66"/>
        <v>0</v>
      </c>
      <c r="AN210" s="169">
        <f t="shared" si="67"/>
        <v>0</v>
      </c>
      <c r="AO210" s="27"/>
      <c r="AP210" s="27"/>
      <c r="AQ210" s="27"/>
      <c r="AR210" s="28"/>
      <c r="AS210" s="25"/>
      <c r="AU210" s="13"/>
      <c r="AZ210" s="13"/>
    </row>
    <row r="211" spans="1:52" ht="15.75" customHeight="1">
      <c r="A211" s="179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6"/>
      <c r="X211" s="5">
        <f t="shared" si="54"/>
        <v>0</v>
      </c>
      <c r="Y211" s="5">
        <f t="shared" si="55"/>
        <v>0</v>
      </c>
      <c r="Z211" s="6" t="e">
        <f>VLOOKUP(I211,LOOKUPTBL!$A$14:$E$33,5)</f>
        <v>#N/A</v>
      </c>
      <c r="AA211" s="5">
        <f>IF(E211=E210,0,IF(I211&lt;24,F211*Z211,IF(I211&lt;77,((Q211+R211)/(VLOOKUP(I211,LOOKUPTBL!$G$13:$H$15,2))),0)))</f>
        <v>0</v>
      </c>
      <c r="AB211" s="5">
        <f>IF(E211=E210,0,IF(I211&lt;24,F211*Z211,IF(I211&lt;77,((AQ211+AP211)/(VLOOKUP(I211,LOOKUPTBL!$G$13:$H$15,2))),0)))</f>
        <v>0</v>
      </c>
      <c r="AC211" s="7">
        <f t="shared" si="56"/>
        <v>0</v>
      </c>
      <c r="AD211" s="7">
        <f t="shared" si="57"/>
        <v>0</v>
      </c>
      <c r="AE211" s="8">
        <f t="shared" si="58"/>
        <v>0</v>
      </c>
      <c r="AF211" s="9">
        <f t="shared" si="59"/>
        <v>0</v>
      </c>
      <c r="AG211" s="171">
        <f t="shared" si="60"/>
        <v>0</v>
      </c>
      <c r="AH211" s="171">
        <f t="shared" si="61"/>
        <v>0</v>
      </c>
      <c r="AI211" s="212">
        <f t="shared" si="62"/>
        <v>0</v>
      </c>
      <c r="AJ211" s="169">
        <f t="shared" si="63"/>
        <v>0</v>
      </c>
      <c r="AK211" s="169">
        <f t="shared" si="64"/>
        <v>0</v>
      </c>
      <c r="AL211" s="168">
        <f t="shared" si="65"/>
        <v>0</v>
      </c>
      <c r="AM211" s="169">
        <f t="shared" si="66"/>
        <v>0</v>
      </c>
      <c r="AN211" s="169">
        <f t="shared" si="67"/>
        <v>0</v>
      </c>
      <c r="AO211" s="27"/>
      <c r="AP211" s="27"/>
      <c r="AQ211" s="27"/>
      <c r="AR211" s="28"/>
      <c r="AS211" s="25"/>
      <c r="AU211" s="13"/>
      <c r="AZ211" s="13"/>
    </row>
    <row r="212" spans="1:52" ht="15.75" customHeight="1">
      <c r="A212" s="179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6"/>
      <c r="X212" s="5">
        <f t="shared" si="54"/>
        <v>0</v>
      </c>
      <c r="Y212" s="5">
        <f t="shared" si="55"/>
        <v>0</v>
      </c>
      <c r="Z212" s="6" t="e">
        <f>VLOOKUP(I212,LOOKUPTBL!$A$14:$E$33,5)</f>
        <v>#N/A</v>
      </c>
      <c r="AA212" s="5">
        <f>IF(E212=E211,0,IF(I212&lt;24,F212*Z212,IF(I212&lt;77,((Q212+R212)/(VLOOKUP(I212,LOOKUPTBL!$G$13:$H$15,2))),0)))</f>
        <v>0</v>
      </c>
      <c r="AB212" s="5">
        <f>IF(E212=E211,0,IF(I212&lt;24,F212*Z212,IF(I212&lt;77,((AQ212+AP212)/(VLOOKUP(I212,LOOKUPTBL!$G$13:$H$15,2))),0)))</f>
        <v>0</v>
      </c>
      <c r="AC212" s="7">
        <f t="shared" si="56"/>
        <v>0</v>
      </c>
      <c r="AD212" s="7">
        <f t="shared" si="57"/>
        <v>0</v>
      </c>
      <c r="AE212" s="8">
        <f t="shared" si="58"/>
        <v>0</v>
      </c>
      <c r="AF212" s="9">
        <f t="shared" si="59"/>
        <v>0</v>
      </c>
      <c r="AG212" s="171">
        <f t="shared" si="60"/>
        <v>0</v>
      </c>
      <c r="AH212" s="171">
        <f t="shared" si="61"/>
        <v>0</v>
      </c>
      <c r="AI212" s="212">
        <f t="shared" si="62"/>
        <v>0</v>
      </c>
      <c r="AJ212" s="169">
        <f t="shared" si="63"/>
        <v>0</v>
      </c>
      <c r="AK212" s="169">
        <f t="shared" si="64"/>
        <v>0</v>
      </c>
      <c r="AL212" s="168">
        <f t="shared" si="65"/>
        <v>0</v>
      </c>
      <c r="AM212" s="169">
        <f t="shared" si="66"/>
        <v>0</v>
      </c>
      <c r="AN212" s="169">
        <f t="shared" si="67"/>
        <v>0</v>
      </c>
      <c r="AO212" s="27"/>
      <c r="AP212" s="27"/>
      <c r="AQ212" s="27"/>
      <c r="AR212" s="28"/>
      <c r="AS212" s="25"/>
      <c r="AU212" s="13"/>
      <c r="AZ212" s="13"/>
    </row>
    <row r="213" spans="1:52" ht="15.75" customHeight="1">
      <c r="A213" s="179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6"/>
      <c r="X213" s="5">
        <f t="shared" si="54"/>
        <v>0</v>
      </c>
      <c r="Y213" s="5">
        <f t="shared" si="55"/>
        <v>0</v>
      </c>
      <c r="Z213" s="6" t="e">
        <f>VLOOKUP(I213,LOOKUPTBL!$A$14:$E$33,5)</f>
        <v>#N/A</v>
      </c>
      <c r="AA213" s="5">
        <f>IF(E213=E212,0,IF(I213&lt;24,F213*Z213,IF(I213&lt;77,((Q213+R213)/(VLOOKUP(I213,LOOKUPTBL!$G$13:$H$15,2))),0)))</f>
        <v>0</v>
      </c>
      <c r="AB213" s="5">
        <f>IF(E213=E212,0,IF(I213&lt;24,F213*Z213,IF(I213&lt;77,((AQ213+AP213)/(VLOOKUP(I213,LOOKUPTBL!$G$13:$H$15,2))),0)))</f>
        <v>0</v>
      </c>
      <c r="AC213" s="7">
        <f t="shared" si="56"/>
        <v>0</v>
      </c>
      <c r="AD213" s="7">
        <f t="shared" si="57"/>
        <v>0</v>
      </c>
      <c r="AE213" s="8">
        <f t="shared" si="58"/>
        <v>0</v>
      </c>
      <c r="AF213" s="9">
        <f t="shared" si="59"/>
        <v>0</v>
      </c>
      <c r="AG213" s="171">
        <f t="shared" si="60"/>
        <v>0</v>
      </c>
      <c r="AH213" s="171">
        <f t="shared" si="61"/>
        <v>0</v>
      </c>
      <c r="AI213" s="212">
        <f t="shared" si="62"/>
        <v>0</v>
      </c>
      <c r="AJ213" s="169">
        <f t="shared" si="63"/>
        <v>0</v>
      </c>
      <c r="AK213" s="169">
        <f t="shared" si="64"/>
        <v>0</v>
      </c>
      <c r="AL213" s="168">
        <f t="shared" si="65"/>
        <v>0</v>
      </c>
      <c r="AM213" s="169">
        <f t="shared" si="66"/>
        <v>0</v>
      </c>
      <c r="AN213" s="169">
        <f t="shared" si="67"/>
        <v>0</v>
      </c>
      <c r="AO213" s="27"/>
      <c r="AP213" s="27"/>
      <c r="AQ213" s="27"/>
      <c r="AR213" s="28"/>
      <c r="AS213" s="25"/>
      <c r="AU213" s="13"/>
      <c r="AZ213" s="13"/>
    </row>
    <row r="214" spans="1:52" ht="15.75" customHeight="1">
      <c r="A214" s="179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6"/>
      <c r="X214" s="5">
        <f t="shared" si="54"/>
        <v>0</v>
      </c>
      <c r="Y214" s="5">
        <f t="shared" si="55"/>
        <v>0</v>
      </c>
      <c r="Z214" s="6" t="e">
        <f>VLOOKUP(I214,LOOKUPTBL!$A$14:$E$33,5)</f>
        <v>#N/A</v>
      </c>
      <c r="AA214" s="5">
        <f>IF(E214=E213,0,IF(I214&lt;24,F214*Z214,IF(I214&lt;77,((Q214+R214)/(VLOOKUP(I214,LOOKUPTBL!$G$13:$H$15,2))),0)))</f>
        <v>0</v>
      </c>
      <c r="AB214" s="5">
        <f>IF(E214=E213,0,IF(I214&lt;24,F214*Z214,IF(I214&lt;77,((AQ214+AP214)/(VLOOKUP(I214,LOOKUPTBL!$G$13:$H$15,2))),0)))</f>
        <v>0</v>
      </c>
      <c r="AC214" s="7">
        <f t="shared" si="56"/>
        <v>0</v>
      </c>
      <c r="AD214" s="7">
        <f t="shared" si="57"/>
        <v>0</v>
      </c>
      <c r="AE214" s="8">
        <f t="shared" si="58"/>
        <v>0</v>
      </c>
      <c r="AF214" s="9">
        <f t="shared" si="59"/>
        <v>0</v>
      </c>
      <c r="AG214" s="171">
        <f t="shared" si="60"/>
        <v>0</v>
      </c>
      <c r="AH214" s="171">
        <f t="shared" si="61"/>
        <v>0</v>
      </c>
      <c r="AI214" s="212">
        <f t="shared" si="62"/>
        <v>0</v>
      </c>
      <c r="AJ214" s="169">
        <f t="shared" si="63"/>
        <v>0</v>
      </c>
      <c r="AK214" s="169">
        <f t="shared" si="64"/>
        <v>0</v>
      </c>
      <c r="AL214" s="168">
        <f t="shared" si="65"/>
        <v>0</v>
      </c>
      <c r="AM214" s="169">
        <f t="shared" si="66"/>
        <v>0</v>
      </c>
      <c r="AN214" s="169">
        <f t="shared" si="67"/>
        <v>0</v>
      </c>
      <c r="AO214" s="27"/>
      <c r="AP214" s="27"/>
      <c r="AQ214" s="27"/>
      <c r="AR214" s="28"/>
      <c r="AS214" s="25"/>
      <c r="AU214" s="13"/>
      <c r="AZ214" s="13"/>
    </row>
    <row r="215" spans="1:52" ht="15.75" customHeight="1">
      <c r="A215" s="179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6"/>
      <c r="X215" s="5">
        <f t="shared" si="54"/>
        <v>0</v>
      </c>
      <c r="Y215" s="5">
        <f t="shared" si="55"/>
        <v>0</v>
      </c>
      <c r="Z215" s="6" t="e">
        <f>VLOOKUP(I215,LOOKUPTBL!$A$14:$E$33,5)</f>
        <v>#N/A</v>
      </c>
      <c r="AA215" s="5">
        <f>IF(E215=E214,0,IF(I215&lt;24,F215*Z215,IF(I215&lt;77,((Q215+R215)/(VLOOKUP(I215,LOOKUPTBL!$G$13:$H$15,2))),0)))</f>
        <v>0</v>
      </c>
      <c r="AB215" s="5">
        <f>IF(E215=E214,0,IF(I215&lt;24,F215*Z215,IF(I215&lt;77,((AQ215+AP215)/(VLOOKUP(I215,LOOKUPTBL!$G$13:$H$15,2))),0)))</f>
        <v>0</v>
      </c>
      <c r="AC215" s="7">
        <f t="shared" si="56"/>
        <v>0</v>
      </c>
      <c r="AD215" s="7">
        <f t="shared" si="57"/>
        <v>0</v>
      </c>
      <c r="AE215" s="8">
        <f t="shared" si="58"/>
        <v>0</v>
      </c>
      <c r="AF215" s="9">
        <f t="shared" si="59"/>
        <v>0</v>
      </c>
      <c r="AG215" s="171">
        <f t="shared" si="60"/>
        <v>0</v>
      </c>
      <c r="AH215" s="171">
        <f t="shared" si="61"/>
        <v>0</v>
      </c>
      <c r="AI215" s="212">
        <f t="shared" si="62"/>
        <v>0</v>
      </c>
      <c r="AJ215" s="169">
        <f t="shared" si="63"/>
        <v>0</v>
      </c>
      <c r="AK215" s="169">
        <f t="shared" si="64"/>
        <v>0</v>
      </c>
      <c r="AL215" s="168">
        <f t="shared" si="65"/>
        <v>0</v>
      </c>
      <c r="AM215" s="169">
        <f t="shared" si="66"/>
        <v>0</v>
      </c>
      <c r="AN215" s="169">
        <f t="shared" si="67"/>
        <v>0</v>
      </c>
      <c r="AO215" s="27"/>
      <c r="AP215" s="27"/>
      <c r="AQ215" s="27"/>
      <c r="AR215" s="28"/>
      <c r="AS215" s="25"/>
      <c r="AU215" s="13"/>
      <c r="AZ215" s="13"/>
    </row>
    <row r="216" spans="1:52" ht="15.75" customHeight="1">
      <c r="A216" s="179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6"/>
      <c r="X216" s="5">
        <f t="shared" si="54"/>
        <v>0</v>
      </c>
      <c r="Y216" s="5">
        <f t="shared" si="55"/>
        <v>0</v>
      </c>
      <c r="Z216" s="6" t="e">
        <f>VLOOKUP(I216,LOOKUPTBL!$A$14:$E$33,5)</f>
        <v>#N/A</v>
      </c>
      <c r="AA216" s="5">
        <f>IF(E216=E215,0,IF(I216&lt;24,F216*Z216,IF(I216&lt;77,((Q216+R216)/(VLOOKUP(I216,LOOKUPTBL!$G$13:$H$15,2))),0)))</f>
        <v>0</v>
      </c>
      <c r="AB216" s="5">
        <f>IF(E216=E215,0,IF(I216&lt;24,F216*Z216,IF(I216&lt;77,((AQ216+AP216)/(VLOOKUP(I216,LOOKUPTBL!$G$13:$H$15,2))),0)))</f>
        <v>0</v>
      </c>
      <c r="AC216" s="7">
        <f t="shared" si="56"/>
        <v>0</v>
      </c>
      <c r="AD216" s="7">
        <f t="shared" si="57"/>
        <v>0</v>
      </c>
      <c r="AE216" s="8">
        <f t="shared" si="58"/>
        <v>0</v>
      </c>
      <c r="AF216" s="9">
        <f t="shared" si="59"/>
        <v>0</v>
      </c>
      <c r="AG216" s="171">
        <f t="shared" si="60"/>
        <v>0</v>
      </c>
      <c r="AH216" s="171">
        <f t="shared" si="61"/>
        <v>0</v>
      </c>
      <c r="AI216" s="212">
        <f t="shared" si="62"/>
        <v>0</v>
      </c>
      <c r="AJ216" s="169">
        <f t="shared" si="63"/>
        <v>0</v>
      </c>
      <c r="AK216" s="169">
        <f t="shared" si="64"/>
        <v>0</v>
      </c>
      <c r="AL216" s="168">
        <f t="shared" si="65"/>
        <v>0</v>
      </c>
      <c r="AM216" s="169">
        <f t="shared" si="66"/>
        <v>0</v>
      </c>
      <c r="AN216" s="169">
        <f t="shared" si="67"/>
        <v>0</v>
      </c>
      <c r="AO216" s="27"/>
      <c r="AP216" s="27"/>
      <c r="AQ216" s="27"/>
      <c r="AR216" s="28"/>
      <c r="AS216" s="25"/>
      <c r="AU216" s="13"/>
      <c r="AZ216" s="13"/>
    </row>
    <row r="217" spans="1:52" ht="15.75" customHeight="1">
      <c r="A217" s="179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6"/>
      <c r="X217" s="5">
        <f t="shared" si="54"/>
        <v>0</v>
      </c>
      <c r="Y217" s="5">
        <f t="shared" si="55"/>
        <v>0</v>
      </c>
      <c r="Z217" s="6" t="e">
        <f>VLOOKUP(I217,LOOKUPTBL!$A$14:$E$33,5)</f>
        <v>#N/A</v>
      </c>
      <c r="AA217" s="5">
        <f>IF(E217=E216,0,IF(I217&lt;24,F217*Z217,IF(I217&lt;77,((Q217+R217)/(VLOOKUP(I217,LOOKUPTBL!$G$13:$H$15,2))),0)))</f>
        <v>0</v>
      </c>
      <c r="AB217" s="5">
        <f>IF(E217=E216,0,IF(I217&lt;24,F217*Z217,IF(I217&lt;77,((AQ217+AP217)/(VLOOKUP(I217,LOOKUPTBL!$G$13:$H$15,2))),0)))</f>
        <v>0</v>
      </c>
      <c r="AC217" s="7">
        <f t="shared" si="56"/>
        <v>0</v>
      </c>
      <c r="AD217" s="7">
        <f t="shared" si="57"/>
        <v>0</v>
      </c>
      <c r="AE217" s="8">
        <f t="shared" si="58"/>
        <v>0</v>
      </c>
      <c r="AF217" s="9">
        <f t="shared" si="59"/>
        <v>0</v>
      </c>
      <c r="AG217" s="171">
        <f t="shared" si="60"/>
        <v>0</v>
      </c>
      <c r="AH217" s="171">
        <f t="shared" si="61"/>
        <v>0</v>
      </c>
      <c r="AI217" s="212">
        <f t="shared" si="62"/>
        <v>0</v>
      </c>
      <c r="AJ217" s="169">
        <f t="shared" si="63"/>
        <v>0</v>
      </c>
      <c r="AK217" s="169">
        <f t="shared" si="64"/>
        <v>0</v>
      </c>
      <c r="AL217" s="168">
        <f t="shared" si="65"/>
        <v>0</v>
      </c>
      <c r="AM217" s="169">
        <f t="shared" si="66"/>
        <v>0</v>
      </c>
      <c r="AN217" s="169">
        <f t="shared" si="67"/>
        <v>0</v>
      </c>
      <c r="AO217" s="27"/>
      <c r="AP217" s="27"/>
      <c r="AQ217" s="27"/>
      <c r="AR217" s="28"/>
      <c r="AS217" s="25"/>
      <c r="AU217" s="13"/>
      <c r="AZ217" s="13"/>
    </row>
    <row r="218" spans="1:52" ht="15.75" customHeight="1">
      <c r="A218" s="179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6"/>
      <c r="X218" s="5">
        <f t="shared" si="54"/>
        <v>0</v>
      </c>
      <c r="Y218" s="5">
        <f t="shared" si="55"/>
        <v>0</v>
      </c>
      <c r="Z218" s="6" t="e">
        <f>VLOOKUP(I218,LOOKUPTBL!$A$14:$E$33,5)</f>
        <v>#N/A</v>
      </c>
      <c r="AA218" s="5">
        <f>IF(E218=E217,0,IF(I218&lt;24,F218*Z218,IF(I218&lt;77,((Q218+R218)/(VLOOKUP(I218,LOOKUPTBL!$G$13:$H$15,2))),0)))</f>
        <v>0</v>
      </c>
      <c r="AB218" s="5">
        <f>IF(E218=E217,0,IF(I218&lt;24,F218*Z218,IF(I218&lt;77,((AQ218+AP218)/(VLOOKUP(I218,LOOKUPTBL!$G$13:$H$15,2))),0)))</f>
        <v>0</v>
      </c>
      <c r="AC218" s="7">
        <f t="shared" si="56"/>
        <v>0</v>
      </c>
      <c r="AD218" s="7">
        <f t="shared" si="57"/>
        <v>0</v>
      </c>
      <c r="AE218" s="8">
        <f t="shared" si="58"/>
        <v>0</v>
      </c>
      <c r="AF218" s="9">
        <f t="shared" si="59"/>
        <v>0</v>
      </c>
      <c r="AG218" s="171">
        <f t="shared" si="60"/>
        <v>0</v>
      </c>
      <c r="AH218" s="171">
        <f t="shared" si="61"/>
        <v>0</v>
      </c>
      <c r="AI218" s="212">
        <f t="shared" si="62"/>
        <v>0</v>
      </c>
      <c r="AJ218" s="169">
        <f t="shared" si="63"/>
        <v>0</v>
      </c>
      <c r="AK218" s="169">
        <f t="shared" si="64"/>
        <v>0</v>
      </c>
      <c r="AL218" s="168">
        <f t="shared" si="65"/>
        <v>0</v>
      </c>
      <c r="AM218" s="169">
        <f t="shared" si="66"/>
        <v>0</v>
      </c>
      <c r="AN218" s="169">
        <f t="shared" si="67"/>
        <v>0</v>
      </c>
      <c r="AO218" s="27"/>
      <c r="AP218" s="27"/>
      <c r="AQ218" s="27"/>
      <c r="AR218" s="28"/>
      <c r="AS218" s="25"/>
      <c r="AU218" s="13"/>
      <c r="AZ218" s="13"/>
    </row>
    <row r="219" spans="1:52" ht="15.75" customHeight="1">
      <c r="A219" s="179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6"/>
      <c r="X219" s="5">
        <f t="shared" si="54"/>
        <v>0</v>
      </c>
      <c r="Y219" s="5">
        <f t="shared" si="55"/>
        <v>0</v>
      </c>
      <c r="Z219" s="6" t="e">
        <f>VLOOKUP(I219,LOOKUPTBL!$A$14:$E$33,5)</f>
        <v>#N/A</v>
      </c>
      <c r="AA219" s="5">
        <f>IF(E219=E218,0,IF(I219&lt;24,F219*Z219,IF(I219&lt;77,((Q219+R219)/(VLOOKUP(I219,LOOKUPTBL!$G$13:$H$15,2))),0)))</f>
        <v>0</v>
      </c>
      <c r="AB219" s="5">
        <f>IF(E219=E218,0,IF(I219&lt;24,F219*Z219,IF(I219&lt;77,((AQ219+AP219)/(VLOOKUP(I219,LOOKUPTBL!$G$13:$H$15,2))),0)))</f>
        <v>0</v>
      </c>
      <c r="AC219" s="7">
        <f t="shared" si="56"/>
        <v>0</v>
      </c>
      <c r="AD219" s="7">
        <f t="shared" si="57"/>
        <v>0</v>
      </c>
      <c r="AE219" s="8">
        <f t="shared" si="58"/>
        <v>0</v>
      </c>
      <c r="AF219" s="9">
        <f t="shared" si="59"/>
        <v>0</v>
      </c>
      <c r="AG219" s="171">
        <f t="shared" si="60"/>
        <v>0</v>
      </c>
      <c r="AH219" s="171">
        <f t="shared" si="61"/>
        <v>0</v>
      </c>
      <c r="AI219" s="212">
        <f t="shared" si="62"/>
        <v>0</v>
      </c>
      <c r="AJ219" s="169">
        <f t="shared" si="63"/>
        <v>0</v>
      </c>
      <c r="AK219" s="169">
        <f t="shared" si="64"/>
        <v>0</v>
      </c>
      <c r="AL219" s="168">
        <f t="shared" si="65"/>
        <v>0</v>
      </c>
      <c r="AM219" s="169">
        <f t="shared" si="66"/>
        <v>0</v>
      </c>
      <c r="AN219" s="169">
        <f t="shared" si="67"/>
        <v>0</v>
      </c>
      <c r="AO219" s="27"/>
      <c r="AP219" s="27"/>
      <c r="AQ219" s="27"/>
      <c r="AR219" s="28"/>
      <c r="AS219" s="25"/>
      <c r="AU219" s="13"/>
      <c r="AZ219" s="13"/>
    </row>
    <row r="220" spans="1:52" ht="15.75" customHeight="1">
      <c r="A220" s="179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6"/>
      <c r="X220" s="5">
        <f t="shared" si="54"/>
        <v>0</v>
      </c>
      <c r="Y220" s="5">
        <f t="shared" si="55"/>
        <v>0</v>
      </c>
      <c r="Z220" s="6" t="e">
        <f>VLOOKUP(I220,LOOKUPTBL!$A$14:$E$33,5)</f>
        <v>#N/A</v>
      </c>
      <c r="AA220" s="5">
        <f>IF(E220=E219,0,IF(I220&lt;24,F220*Z220,IF(I220&lt;77,((Q220+R220)/(VLOOKUP(I220,LOOKUPTBL!$G$13:$H$15,2))),0)))</f>
        <v>0</v>
      </c>
      <c r="AB220" s="5">
        <f>IF(E220=E219,0,IF(I220&lt;24,F220*Z220,IF(I220&lt;77,((AQ220+AP220)/(VLOOKUP(I220,LOOKUPTBL!$G$13:$H$15,2))),0)))</f>
        <v>0</v>
      </c>
      <c r="AC220" s="7">
        <f t="shared" si="56"/>
        <v>0</v>
      </c>
      <c r="AD220" s="7">
        <f t="shared" si="57"/>
        <v>0</v>
      </c>
      <c r="AE220" s="8">
        <f t="shared" si="58"/>
        <v>0</v>
      </c>
      <c r="AF220" s="9">
        <f t="shared" si="59"/>
        <v>0</v>
      </c>
      <c r="AG220" s="171">
        <f t="shared" si="60"/>
        <v>0</v>
      </c>
      <c r="AH220" s="171">
        <f t="shared" si="61"/>
        <v>0</v>
      </c>
      <c r="AI220" s="212">
        <f t="shared" si="62"/>
        <v>0</v>
      </c>
      <c r="AJ220" s="169">
        <f t="shared" si="63"/>
        <v>0</v>
      </c>
      <c r="AK220" s="169">
        <f t="shared" si="64"/>
        <v>0</v>
      </c>
      <c r="AL220" s="168">
        <f t="shared" si="65"/>
        <v>0</v>
      </c>
      <c r="AM220" s="169">
        <f t="shared" si="66"/>
        <v>0</v>
      </c>
      <c r="AN220" s="169">
        <f t="shared" si="67"/>
        <v>0</v>
      </c>
      <c r="AO220" s="27"/>
      <c r="AP220" s="27"/>
      <c r="AQ220" s="27"/>
      <c r="AR220" s="28"/>
      <c r="AS220" s="25"/>
      <c r="AU220" s="13"/>
      <c r="AZ220" s="13"/>
    </row>
    <row r="221" spans="1:52" ht="15.75" customHeight="1">
      <c r="A221" s="179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6"/>
      <c r="X221" s="5">
        <f t="shared" si="54"/>
        <v>0</v>
      </c>
      <c r="Y221" s="5">
        <f t="shared" si="55"/>
        <v>0</v>
      </c>
      <c r="Z221" s="6" t="e">
        <f>VLOOKUP(I221,LOOKUPTBL!$A$14:$E$33,5)</f>
        <v>#N/A</v>
      </c>
      <c r="AA221" s="5">
        <f>IF(E221=E220,0,IF(I221&lt;24,F221*Z221,IF(I221&lt;77,((Q221+R221)/(VLOOKUP(I221,LOOKUPTBL!$G$13:$H$15,2))),0)))</f>
        <v>0</v>
      </c>
      <c r="AB221" s="5">
        <f>IF(E221=E220,0,IF(I221&lt;24,F221*Z221,IF(I221&lt;77,((AQ221+AP221)/(VLOOKUP(I221,LOOKUPTBL!$G$13:$H$15,2))),0)))</f>
        <v>0</v>
      </c>
      <c r="AC221" s="7">
        <f t="shared" si="56"/>
        <v>0</v>
      </c>
      <c r="AD221" s="7">
        <f t="shared" si="57"/>
        <v>0</v>
      </c>
      <c r="AE221" s="8">
        <f t="shared" si="58"/>
        <v>0</v>
      </c>
      <c r="AF221" s="9">
        <f t="shared" si="59"/>
        <v>0</v>
      </c>
      <c r="AG221" s="171">
        <f t="shared" si="60"/>
        <v>0</v>
      </c>
      <c r="AH221" s="171">
        <f t="shared" si="61"/>
        <v>0</v>
      </c>
      <c r="AI221" s="212">
        <f t="shared" si="62"/>
        <v>0</v>
      </c>
      <c r="AJ221" s="169">
        <f t="shared" si="63"/>
        <v>0</v>
      </c>
      <c r="AK221" s="169">
        <f t="shared" si="64"/>
        <v>0</v>
      </c>
      <c r="AL221" s="168">
        <f t="shared" si="65"/>
        <v>0</v>
      </c>
      <c r="AM221" s="169">
        <f t="shared" si="66"/>
        <v>0</v>
      </c>
      <c r="AN221" s="169">
        <f t="shared" si="67"/>
        <v>0</v>
      </c>
      <c r="AO221" s="27"/>
      <c r="AP221" s="27"/>
      <c r="AQ221" s="27"/>
      <c r="AR221" s="28"/>
      <c r="AS221" s="25"/>
      <c r="AU221" s="13"/>
      <c r="AZ221" s="13"/>
    </row>
    <row r="222" spans="1:52" ht="15.75" customHeight="1">
      <c r="A222" s="179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6"/>
      <c r="X222" s="5">
        <f t="shared" si="54"/>
        <v>0</v>
      </c>
      <c r="Y222" s="5">
        <f t="shared" si="55"/>
        <v>0</v>
      </c>
      <c r="Z222" s="6" t="e">
        <f>VLOOKUP(I222,LOOKUPTBL!$A$14:$E$33,5)</f>
        <v>#N/A</v>
      </c>
      <c r="AA222" s="5">
        <f>IF(E222=E221,0,IF(I222&lt;24,F222*Z222,IF(I222&lt;77,((Q222+R222)/(VLOOKUP(I222,LOOKUPTBL!$G$13:$H$15,2))),0)))</f>
        <v>0</v>
      </c>
      <c r="AB222" s="5">
        <f>IF(E222=E221,0,IF(I222&lt;24,F222*Z222,IF(I222&lt;77,((AQ222+AP222)/(VLOOKUP(I222,LOOKUPTBL!$G$13:$H$15,2))),0)))</f>
        <v>0</v>
      </c>
      <c r="AC222" s="7">
        <f t="shared" si="56"/>
        <v>0</v>
      </c>
      <c r="AD222" s="7">
        <f t="shared" si="57"/>
        <v>0</v>
      </c>
      <c r="AE222" s="8">
        <f t="shared" si="58"/>
        <v>0</v>
      </c>
      <c r="AF222" s="9">
        <f t="shared" si="59"/>
        <v>0</v>
      </c>
      <c r="AG222" s="171">
        <f t="shared" si="60"/>
        <v>0</v>
      </c>
      <c r="AH222" s="171">
        <f t="shared" si="61"/>
        <v>0</v>
      </c>
      <c r="AI222" s="212">
        <f t="shared" si="62"/>
        <v>0</v>
      </c>
      <c r="AJ222" s="169">
        <f t="shared" si="63"/>
        <v>0</v>
      </c>
      <c r="AK222" s="169">
        <f t="shared" si="64"/>
        <v>0</v>
      </c>
      <c r="AL222" s="168">
        <f t="shared" si="65"/>
        <v>0</v>
      </c>
      <c r="AM222" s="169">
        <f t="shared" si="66"/>
        <v>0</v>
      </c>
      <c r="AN222" s="169">
        <f t="shared" si="67"/>
        <v>0</v>
      </c>
      <c r="AO222" s="27"/>
      <c r="AP222" s="27"/>
      <c r="AQ222" s="27"/>
      <c r="AR222" s="28"/>
      <c r="AS222" s="25"/>
      <c r="AU222" s="13"/>
      <c r="AZ222" s="13"/>
    </row>
    <row r="223" spans="1:52" ht="15.75" customHeight="1">
      <c r="A223" s="179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6"/>
      <c r="X223" s="5">
        <f t="shared" si="54"/>
        <v>0</v>
      </c>
      <c r="Y223" s="5">
        <f t="shared" si="55"/>
        <v>0</v>
      </c>
      <c r="Z223" s="6" t="e">
        <f>VLOOKUP(I223,LOOKUPTBL!$A$14:$E$33,5)</f>
        <v>#N/A</v>
      </c>
      <c r="AA223" s="5">
        <f>IF(E223=E222,0,IF(I223&lt;24,F223*Z223,IF(I223&lt;77,((Q223+R223)/(VLOOKUP(I223,LOOKUPTBL!$G$13:$H$15,2))),0)))</f>
        <v>0</v>
      </c>
      <c r="AB223" s="5">
        <f>IF(E223=E222,0,IF(I223&lt;24,F223*Z223,IF(I223&lt;77,((AQ223+AP223)/(VLOOKUP(I223,LOOKUPTBL!$G$13:$H$15,2))),0)))</f>
        <v>0</v>
      </c>
      <c r="AC223" s="7">
        <f t="shared" si="56"/>
        <v>0</v>
      </c>
      <c r="AD223" s="7">
        <f t="shared" si="57"/>
        <v>0</v>
      </c>
      <c r="AE223" s="8">
        <f t="shared" si="58"/>
        <v>0</v>
      </c>
      <c r="AF223" s="9">
        <f t="shared" si="59"/>
        <v>0</v>
      </c>
      <c r="AG223" s="171">
        <f t="shared" si="60"/>
        <v>0</v>
      </c>
      <c r="AH223" s="171">
        <f t="shared" si="61"/>
        <v>0</v>
      </c>
      <c r="AI223" s="212">
        <f t="shared" si="62"/>
        <v>0</v>
      </c>
      <c r="AJ223" s="169">
        <f t="shared" si="63"/>
        <v>0</v>
      </c>
      <c r="AK223" s="169">
        <f t="shared" si="64"/>
        <v>0</v>
      </c>
      <c r="AL223" s="168">
        <f t="shared" si="65"/>
        <v>0</v>
      </c>
      <c r="AM223" s="169">
        <f t="shared" si="66"/>
        <v>0</v>
      </c>
      <c r="AN223" s="169">
        <f t="shared" si="67"/>
        <v>0</v>
      </c>
      <c r="AO223" s="27"/>
      <c r="AP223" s="27"/>
      <c r="AQ223" s="27"/>
      <c r="AR223" s="28"/>
      <c r="AS223" s="25"/>
      <c r="AU223" s="13"/>
      <c r="AZ223" s="13"/>
    </row>
    <row r="224" spans="1:52" ht="15.75" customHeight="1">
      <c r="A224" s="179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6"/>
      <c r="X224" s="5">
        <f t="shared" si="54"/>
        <v>0</v>
      </c>
      <c r="Y224" s="5">
        <f t="shared" si="55"/>
        <v>0</v>
      </c>
      <c r="Z224" s="6" t="e">
        <f>VLOOKUP(I224,LOOKUPTBL!$A$14:$E$33,5)</f>
        <v>#N/A</v>
      </c>
      <c r="AA224" s="5">
        <f>IF(E224=E223,0,IF(I224&lt;24,F224*Z224,IF(I224&lt;77,((Q224+R224)/(VLOOKUP(I224,LOOKUPTBL!$G$13:$H$15,2))),0)))</f>
        <v>0</v>
      </c>
      <c r="AB224" s="5">
        <f>IF(E224=E223,0,IF(I224&lt;24,F224*Z224,IF(I224&lt;77,((AQ224+AP224)/(VLOOKUP(I224,LOOKUPTBL!$G$13:$H$15,2))),0)))</f>
        <v>0</v>
      </c>
      <c r="AC224" s="7">
        <f t="shared" si="56"/>
        <v>0</v>
      </c>
      <c r="AD224" s="7">
        <f t="shared" si="57"/>
        <v>0</v>
      </c>
      <c r="AE224" s="8">
        <f t="shared" si="58"/>
        <v>0</v>
      </c>
      <c r="AF224" s="9">
        <f t="shared" si="59"/>
        <v>0</v>
      </c>
      <c r="AG224" s="171">
        <f t="shared" si="60"/>
        <v>0</v>
      </c>
      <c r="AH224" s="171">
        <f t="shared" si="61"/>
        <v>0</v>
      </c>
      <c r="AI224" s="212">
        <f t="shared" si="62"/>
        <v>0</v>
      </c>
      <c r="AJ224" s="169">
        <f t="shared" si="63"/>
        <v>0</v>
      </c>
      <c r="AK224" s="169">
        <f t="shared" si="64"/>
        <v>0</v>
      </c>
      <c r="AL224" s="168">
        <f t="shared" si="65"/>
        <v>0</v>
      </c>
      <c r="AM224" s="169">
        <f t="shared" si="66"/>
        <v>0</v>
      </c>
      <c r="AN224" s="169">
        <f t="shared" si="67"/>
        <v>0</v>
      </c>
      <c r="AO224" s="27"/>
      <c r="AP224" s="27"/>
      <c r="AQ224" s="27"/>
      <c r="AR224" s="28"/>
      <c r="AS224" s="25"/>
      <c r="AU224" s="13"/>
      <c r="AZ224" s="13"/>
    </row>
    <row r="225" spans="1:52" ht="15.75" customHeight="1">
      <c r="A225" s="179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6"/>
      <c r="X225" s="5">
        <f t="shared" si="54"/>
        <v>0</v>
      </c>
      <c r="Y225" s="5">
        <f t="shared" si="55"/>
        <v>0</v>
      </c>
      <c r="Z225" s="6" t="e">
        <f>VLOOKUP(I225,LOOKUPTBL!$A$14:$E$33,5)</f>
        <v>#N/A</v>
      </c>
      <c r="AA225" s="5">
        <f>IF(E225=E224,0,IF(I225&lt;24,F225*Z225,IF(I225&lt;77,((Q225+R225)/(VLOOKUP(I225,LOOKUPTBL!$G$13:$H$15,2))),0)))</f>
        <v>0</v>
      </c>
      <c r="AB225" s="5">
        <f>IF(E225=E224,0,IF(I225&lt;24,F225*Z225,IF(I225&lt;77,((AQ225+AP225)/(VLOOKUP(I225,LOOKUPTBL!$G$13:$H$15,2))),0)))</f>
        <v>0</v>
      </c>
      <c r="AC225" s="7">
        <f t="shared" si="56"/>
        <v>0</v>
      </c>
      <c r="AD225" s="7">
        <f t="shared" si="57"/>
        <v>0</v>
      </c>
      <c r="AE225" s="8">
        <f t="shared" si="58"/>
        <v>0</v>
      </c>
      <c r="AF225" s="9">
        <f t="shared" si="59"/>
        <v>0</v>
      </c>
      <c r="AG225" s="171">
        <f t="shared" si="60"/>
        <v>0</v>
      </c>
      <c r="AH225" s="171">
        <f t="shared" si="61"/>
        <v>0</v>
      </c>
      <c r="AI225" s="212">
        <f t="shared" si="62"/>
        <v>0</v>
      </c>
      <c r="AJ225" s="169">
        <f t="shared" si="63"/>
        <v>0</v>
      </c>
      <c r="AK225" s="169">
        <f t="shared" si="64"/>
        <v>0</v>
      </c>
      <c r="AL225" s="168">
        <f t="shared" si="65"/>
        <v>0</v>
      </c>
      <c r="AM225" s="169">
        <f t="shared" si="66"/>
        <v>0</v>
      </c>
      <c r="AN225" s="169">
        <f t="shared" si="67"/>
        <v>0</v>
      </c>
      <c r="AO225" s="27"/>
      <c r="AP225" s="27"/>
      <c r="AQ225" s="27"/>
      <c r="AR225" s="28"/>
      <c r="AS225" s="25"/>
      <c r="AU225" s="13"/>
      <c r="AZ225" s="13"/>
    </row>
    <row r="226" spans="1:52" ht="15.75" customHeight="1">
      <c r="A226" s="179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6"/>
      <c r="X226" s="5">
        <f t="shared" si="54"/>
        <v>0</v>
      </c>
      <c r="Y226" s="5">
        <f t="shared" si="55"/>
        <v>0</v>
      </c>
      <c r="Z226" s="6" t="e">
        <f>VLOOKUP(I226,LOOKUPTBL!$A$14:$E$33,5)</f>
        <v>#N/A</v>
      </c>
      <c r="AA226" s="5">
        <f>IF(E226=E225,0,IF(I226&lt;24,F226*Z226,IF(I226&lt;77,((Q226+R226)/(VLOOKUP(I226,LOOKUPTBL!$G$13:$H$15,2))),0)))</f>
        <v>0</v>
      </c>
      <c r="AB226" s="5">
        <f>IF(E226=E225,0,IF(I226&lt;24,F226*Z226,IF(I226&lt;77,((AQ226+AP226)/(VLOOKUP(I226,LOOKUPTBL!$G$13:$H$15,2))),0)))</f>
        <v>0</v>
      </c>
      <c r="AC226" s="7">
        <f t="shared" si="56"/>
        <v>0</v>
      </c>
      <c r="AD226" s="7">
        <f t="shared" si="57"/>
        <v>0</v>
      </c>
      <c r="AE226" s="8">
        <f t="shared" si="58"/>
        <v>0</v>
      </c>
      <c r="AF226" s="9">
        <f t="shared" si="59"/>
        <v>0</v>
      </c>
      <c r="AG226" s="171">
        <f t="shared" si="60"/>
        <v>0</v>
      </c>
      <c r="AH226" s="171">
        <f t="shared" si="61"/>
        <v>0</v>
      </c>
      <c r="AI226" s="212">
        <f t="shared" si="62"/>
        <v>0</v>
      </c>
      <c r="AJ226" s="169">
        <f t="shared" si="63"/>
        <v>0</v>
      </c>
      <c r="AK226" s="169">
        <f t="shared" si="64"/>
        <v>0</v>
      </c>
      <c r="AL226" s="168">
        <f t="shared" si="65"/>
        <v>0</v>
      </c>
      <c r="AM226" s="169">
        <f t="shared" si="66"/>
        <v>0</v>
      </c>
      <c r="AN226" s="169">
        <f t="shared" si="67"/>
        <v>0</v>
      </c>
      <c r="AO226" s="27"/>
      <c r="AP226" s="27"/>
      <c r="AQ226" s="27"/>
      <c r="AR226" s="28"/>
      <c r="AS226" s="25"/>
      <c r="AU226" s="13"/>
      <c r="AZ226" s="13"/>
    </row>
    <row r="227" spans="1:52" ht="15.75" customHeight="1">
      <c r="A227" s="179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6"/>
      <c r="X227" s="5">
        <f t="shared" si="54"/>
        <v>0</v>
      </c>
      <c r="Y227" s="5">
        <f t="shared" si="55"/>
        <v>0</v>
      </c>
      <c r="Z227" s="6" t="e">
        <f>VLOOKUP(I227,LOOKUPTBL!$A$14:$E$33,5)</f>
        <v>#N/A</v>
      </c>
      <c r="AA227" s="5">
        <f>IF(E227=E226,0,IF(I227&lt;24,F227*Z227,IF(I227&lt;77,((Q227+R227)/(VLOOKUP(I227,LOOKUPTBL!$G$13:$H$15,2))),0)))</f>
        <v>0</v>
      </c>
      <c r="AB227" s="5">
        <f>IF(E227=E226,0,IF(I227&lt;24,F227*Z227,IF(I227&lt;77,((AQ227+AP227)/(VLOOKUP(I227,LOOKUPTBL!$G$13:$H$15,2))),0)))</f>
        <v>0</v>
      </c>
      <c r="AC227" s="7">
        <f t="shared" si="56"/>
        <v>0</v>
      </c>
      <c r="AD227" s="7">
        <f t="shared" si="57"/>
        <v>0</v>
      </c>
      <c r="AE227" s="8">
        <f t="shared" si="58"/>
        <v>0</v>
      </c>
      <c r="AF227" s="9">
        <f t="shared" si="59"/>
        <v>0</v>
      </c>
      <c r="AG227" s="171">
        <f t="shared" si="60"/>
        <v>0</v>
      </c>
      <c r="AH227" s="171">
        <f t="shared" si="61"/>
        <v>0</v>
      </c>
      <c r="AI227" s="212">
        <f t="shared" si="62"/>
        <v>0</v>
      </c>
      <c r="AJ227" s="169">
        <f t="shared" si="63"/>
        <v>0</v>
      </c>
      <c r="AK227" s="169">
        <f t="shared" si="64"/>
        <v>0</v>
      </c>
      <c r="AL227" s="168">
        <f t="shared" si="65"/>
        <v>0</v>
      </c>
      <c r="AM227" s="169">
        <f t="shared" si="66"/>
        <v>0</v>
      </c>
      <c r="AN227" s="169">
        <f t="shared" si="67"/>
        <v>0</v>
      </c>
      <c r="AO227" s="27"/>
      <c r="AP227" s="27"/>
      <c r="AQ227" s="27"/>
      <c r="AR227" s="28"/>
      <c r="AS227" s="25"/>
      <c r="AU227" s="13"/>
      <c r="AZ227" s="13"/>
    </row>
    <row r="228" spans="1:52" ht="15.75" customHeight="1">
      <c r="A228" s="179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6"/>
      <c r="X228" s="5">
        <f t="shared" si="54"/>
        <v>0</v>
      </c>
      <c r="Y228" s="5">
        <f t="shared" si="55"/>
        <v>0</v>
      </c>
      <c r="Z228" s="6" t="e">
        <f>VLOOKUP(I228,LOOKUPTBL!$A$14:$E$33,5)</f>
        <v>#N/A</v>
      </c>
      <c r="AA228" s="5">
        <f>IF(E228=E227,0,IF(I228&lt;24,F228*Z228,IF(I228&lt;77,((Q228+R228)/(VLOOKUP(I228,LOOKUPTBL!$G$13:$H$15,2))),0)))</f>
        <v>0</v>
      </c>
      <c r="AB228" s="5">
        <f>IF(E228=E227,0,IF(I228&lt;24,F228*Z228,IF(I228&lt;77,((AQ228+AP228)/(VLOOKUP(I228,LOOKUPTBL!$G$13:$H$15,2))),0)))</f>
        <v>0</v>
      </c>
      <c r="AC228" s="7">
        <f t="shared" si="56"/>
        <v>0</v>
      </c>
      <c r="AD228" s="7">
        <f t="shared" si="57"/>
        <v>0</v>
      </c>
      <c r="AE228" s="8">
        <f t="shared" si="58"/>
        <v>0</v>
      </c>
      <c r="AF228" s="9">
        <f t="shared" si="59"/>
        <v>0</v>
      </c>
      <c r="AG228" s="171">
        <f t="shared" si="60"/>
        <v>0</v>
      </c>
      <c r="AH228" s="171">
        <f t="shared" si="61"/>
        <v>0</v>
      </c>
      <c r="AI228" s="212">
        <f t="shared" si="62"/>
        <v>0</v>
      </c>
      <c r="AJ228" s="169">
        <f t="shared" si="63"/>
        <v>0</v>
      </c>
      <c r="AK228" s="169">
        <f t="shared" si="64"/>
        <v>0</v>
      </c>
      <c r="AL228" s="168">
        <f t="shared" si="65"/>
        <v>0</v>
      </c>
      <c r="AM228" s="169">
        <f t="shared" si="66"/>
        <v>0</v>
      </c>
      <c r="AN228" s="169">
        <f t="shared" si="67"/>
        <v>0</v>
      </c>
      <c r="AO228" s="27"/>
      <c r="AP228" s="27"/>
      <c r="AQ228" s="27"/>
      <c r="AR228" s="28"/>
      <c r="AS228" s="25"/>
      <c r="AU228" s="13"/>
      <c r="AZ228" s="13"/>
    </row>
    <row r="229" spans="1:52" ht="15.75" customHeight="1">
      <c r="A229" s="179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6"/>
      <c r="X229" s="5">
        <f t="shared" si="54"/>
        <v>0</v>
      </c>
      <c r="Y229" s="5">
        <f t="shared" si="55"/>
        <v>0</v>
      </c>
      <c r="Z229" s="6" t="e">
        <f>VLOOKUP(I229,LOOKUPTBL!$A$14:$E$33,5)</f>
        <v>#N/A</v>
      </c>
      <c r="AA229" s="5">
        <f>IF(E229=E228,0,IF(I229&lt;24,F229*Z229,IF(I229&lt;77,((Q229+R229)/(VLOOKUP(I229,LOOKUPTBL!$G$13:$H$15,2))),0)))</f>
        <v>0</v>
      </c>
      <c r="AB229" s="5">
        <f>IF(E229=E228,0,IF(I229&lt;24,F229*Z229,IF(I229&lt;77,((AQ229+AP229)/(VLOOKUP(I229,LOOKUPTBL!$G$13:$H$15,2))),0)))</f>
        <v>0</v>
      </c>
      <c r="AC229" s="7">
        <f t="shared" si="56"/>
        <v>0</v>
      </c>
      <c r="AD229" s="7">
        <f t="shared" si="57"/>
        <v>0</v>
      </c>
      <c r="AE229" s="8">
        <f t="shared" si="58"/>
        <v>0</v>
      </c>
      <c r="AF229" s="9">
        <f t="shared" si="59"/>
        <v>0</v>
      </c>
      <c r="AG229" s="171">
        <f t="shared" si="60"/>
        <v>0</v>
      </c>
      <c r="AH229" s="171">
        <f t="shared" si="61"/>
        <v>0</v>
      </c>
      <c r="AI229" s="212">
        <f t="shared" si="62"/>
        <v>0</v>
      </c>
      <c r="AJ229" s="169">
        <f t="shared" si="63"/>
        <v>0</v>
      </c>
      <c r="AK229" s="169">
        <f t="shared" si="64"/>
        <v>0</v>
      </c>
      <c r="AL229" s="168">
        <f t="shared" si="65"/>
        <v>0</v>
      </c>
      <c r="AM229" s="169">
        <f t="shared" si="66"/>
        <v>0</v>
      </c>
      <c r="AN229" s="169">
        <f t="shared" si="67"/>
        <v>0</v>
      </c>
      <c r="AO229" s="27"/>
      <c r="AP229" s="27"/>
      <c r="AQ229" s="27"/>
      <c r="AR229" s="28"/>
      <c r="AS229" s="25"/>
      <c r="AU229" s="13"/>
      <c r="AZ229" s="13"/>
    </row>
    <row r="230" spans="1:52" ht="15.75" customHeight="1">
      <c r="A230" s="179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6"/>
      <c r="X230" s="5">
        <f t="shared" si="54"/>
        <v>0</v>
      </c>
      <c r="Y230" s="5">
        <f t="shared" si="55"/>
        <v>0</v>
      </c>
      <c r="Z230" s="6" t="e">
        <f>VLOOKUP(I230,LOOKUPTBL!$A$14:$E$33,5)</f>
        <v>#N/A</v>
      </c>
      <c r="AA230" s="5">
        <f>IF(E230=E229,0,IF(I230&lt;24,F230*Z230,IF(I230&lt;77,((Q230+R230)/(VLOOKUP(I230,LOOKUPTBL!$G$13:$H$15,2))),0)))</f>
        <v>0</v>
      </c>
      <c r="AB230" s="5">
        <f>IF(E230=E229,0,IF(I230&lt;24,F230*Z230,IF(I230&lt;77,((AQ230+AP230)/(VLOOKUP(I230,LOOKUPTBL!$G$13:$H$15,2))),0)))</f>
        <v>0</v>
      </c>
      <c r="AC230" s="7">
        <f t="shared" si="56"/>
        <v>0</v>
      </c>
      <c r="AD230" s="7">
        <f t="shared" si="57"/>
        <v>0</v>
      </c>
      <c r="AE230" s="8">
        <f t="shared" si="58"/>
        <v>0</v>
      </c>
      <c r="AF230" s="9">
        <f t="shared" si="59"/>
        <v>0</v>
      </c>
      <c r="AG230" s="171">
        <f t="shared" si="60"/>
        <v>0</v>
      </c>
      <c r="AH230" s="171">
        <f t="shared" si="61"/>
        <v>0</v>
      </c>
      <c r="AI230" s="212">
        <f t="shared" si="62"/>
        <v>0</v>
      </c>
      <c r="AJ230" s="169">
        <f t="shared" si="63"/>
        <v>0</v>
      </c>
      <c r="AK230" s="169">
        <f t="shared" si="64"/>
        <v>0</v>
      </c>
      <c r="AL230" s="168">
        <f t="shared" si="65"/>
        <v>0</v>
      </c>
      <c r="AM230" s="169">
        <f t="shared" si="66"/>
        <v>0</v>
      </c>
      <c r="AN230" s="169">
        <f t="shared" si="67"/>
        <v>0</v>
      </c>
      <c r="AO230" s="27"/>
      <c r="AP230" s="27"/>
      <c r="AQ230" s="27"/>
      <c r="AR230" s="28"/>
      <c r="AS230" s="25"/>
      <c r="AU230" s="13"/>
      <c r="AZ230" s="13"/>
    </row>
    <row r="231" spans="1:52" ht="15.75" customHeight="1">
      <c r="A231" s="179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6"/>
      <c r="X231" s="5">
        <f t="shared" si="54"/>
        <v>0</v>
      </c>
      <c r="Y231" s="5">
        <f t="shared" si="55"/>
        <v>0</v>
      </c>
      <c r="Z231" s="6" t="e">
        <f>VLOOKUP(I231,LOOKUPTBL!$A$14:$E$33,5)</f>
        <v>#N/A</v>
      </c>
      <c r="AA231" s="5">
        <f>IF(E231=E230,0,IF(I231&lt;24,F231*Z231,IF(I231&lt;77,((Q231+R231)/(VLOOKUP(I231,LOOKUPTBL!$G$13:$H$15,2))),0)))</f>
        <v>0</v>
      </c>
      <c r="AB231" s="5">
        <f>IF(E231=E230,0,IF(I231&lt;24,F231*Z231,IF(I231&lt;77,((AQ231+AP231)/(VLOOKUP(I231,LOOKUPTBL!$G$13:$H$15,2))),0)))</f>
        <v>0</v>
      </c>
      <c r="AC231" s="7">
        <f t="shared" si="56"/>
        <v>0</v>
      </c>
      <c r="AD231" s="7">
        <f t="shared" si="57"/>
        <v>0</v>
      </c>
      <c r="AE231" s="8">
        <f t="shared" si="58"/>
        <v>0</v>
      </c>
      <c r="AF231" s="9">
        <f t="shared" si="59"/>
        <v>0</v>
      </c>
      <c r="AG231" s="171">
        <f t="shared" si="60"/>
        <v>0</v>
      </c>
      <c r="AH231" s="171">
        <f t="shared" si="61"/>
        <v>0</v>
      </c>
      <c r="AI231" s="212">
        <f t="shared" si="62"/>
        <v>0</v>
      </c>
      <c r="AJ231" s="169">
        <f t="shared" si="63"/>
        <v>0</v>
      </c>
      <c r="AK231" s="169">
        <f t="shared" si="64"/>
        <v>0</v>
      </c>
      <c r="AL231" s="168">
        <f t="shared" si="65"/>
        <v>0</v>
      </c>
      <c r="AM231" s="169">
        <f t="shared" si="66"/>
        <v>0</v>
      </c>
      <c r="AN231" s="169">
        <f t="shared" si="67"/>
        <v>0</v>
      </c>
      <c r="AO231" s="27"/>
      <c r="AP231" s="27"/>
      <c r="AQ231" s="27"/>
      <c r="AR231" s="28"/>
      <c r="AS231" s="25"/>
      <c r="AU231" s="13"/>
      <c r="AZ231" s="13"/>
    </row>
    <row r="232" spans="1:52" ht="15.75" customHeight="1">
      <c r="A232" s="179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6"/>
      <c r="X232" s="5">
        <f t="shared" si="54"/>
        <v>0</v>
      </c>
      <c r="Y232" s="5">
        <f t="shared" si="55"/>
        <v>0</v>
      </c>
      <c r="Z232" s="6" t="e">
        <f>VLOOKUP(I232,LOOKUPTBL!$A$14:$E$33,5)</f>
        <v>#N/A</v>
      </c>
      <c r="AA232" s="5">
        <f>IF(E232=E231,0,IF(I232&lt;24,F232*Z232,IF(I232&lt;77,((Q232+R232)/(VLOOKUP(I232,LOOKUPTBL!$G$13:$H$15,2))),0)))</f>
        <v>0</v>
      </c>
      <c r="AB232" s="5">
        <f>IF(E232=E231,0,IF(I232&lt;24,F232*Z232,IF(I232&lt;77,((AQ232+AP232)/(VLOOKUP(I232,LOOKUPTBL!$G$13:$H$15,2))),0)))</f>
        <v>0</v>
      </c>
      <c r="AC232" s="7">
        <f t="shared" si="56"/>
        <v>0</v>
      </c>
      <c r="AD232" s="7">
        <f t="shared" si="57"/>
        <v>0</v>
      </c>
      <c r="AE232" s="8">
        <f t="shared" si="58"/>
        <v>0</v>
      </c>
      <c r="AF232" s="9">
        <f t="shared" si="59"/>
        <v>0</v>
      </c>
      <c r="AG232" s="171">
        <f t="shared" si="60"/>
        <v>0</v>
      </c>
      <c r="AH232" s="171">
        <f t="shared" si="61"/>
        <v>0</v>
      </c>
      <c r="AI232" s="212">
        <f t="shared" si="62"/>
        <v>0</v>
      </c>
      <c r="AJ232" s="169">
        <f t="shared" si="63"/>
        <v>0</v>
      </c>
      <c r="AK232" s="169">
        <f t="shared" si="64"/>
        <v>0</v>
      </c>
      <c r="AL232" s="168">
        <f t="shared" si="65"/>
        <v>0</v>
      </c>
      <c r="AM232" s="169">
        <f t="shared" si="66"/>
        <v>0</v>
      </c>
      <c r="AN232" s="169">
        <f t="shared" si="67"/>
        <v>0</v>
      </c>
      <c r="AO232" s="27"/>
      <c r="AP232" s="27"/>
      <c r="AQ232" s="27"/>
      <c r="AR232" s="28"/>
      <c r="AS232" s="25"/>
      <c r="AU232" s="13"/>
      <c r="AZ232" s="13"/>
    </row>
    <row r="233" spans="1:52" ht="15.75" customHeight="1">
      <c r="A233" s="179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6"/>
      <c r="X233" s="5">
        <f t="shared" si="54"/>
        <v>0</v>
      </c>
      <c r="Y233" s="5">
        <f t="shared" si="55"/>
        <v>0</v>
      </c>
      <c r="Z233" s="6" t="e">
        <f>VLOOKUP(I233,LOOKUPTBL!$A$14:$E$33,5)</f>
        <v>#N/A</v>
      </c>
      <c r="AA233" s="5">
        <f>IF(E233=E232,0,IF(I233&lt;24,F233*Z233,IF(I233&lt;77,((Q233+R233)/(VLOOKUP(I233,LOOKUPTBL!$G$13:$H$15,2))),0)))</f>
        <v>0</v>
      </c>
      <c r="AB233" s="5">
        <f>IF(E233=E232,0,IF(I233&lt;24,F233*Z233,IF(I233&lt;77,((AQ233+AP233)/(VLOOKUP(I233,LOOKUPTBL!$G$13:$H$15,2))),0)))</f>
        <v>0</v>
      </c>
      <c r="AC233" s="7">
        <f t="shared" si="56"/>
        <v>0</v>
      </c>
      <c r="AD233" s="7">
        <f t="shared" si="57"/>
        <v>0</v>
      </c>
      <c r="AE233" s="8">
        <f t="shared" si="58"/>
        <v>0</v>
      </c>
      <c r="AF233" s="9">
        <f t="shared" si="59"/>
        <v>0</v>
      </c>
      <c r="AG233" s="171">
        <f t="shared" si="60"/>
        <v>0</v>
      </c>
      <c r="AH233" s="171">
        <f t="shared" si="61"/>
        <v>0</v>
      </c>
      <c r="AI233" s="212">
        <f t="shared" si="62"/>
        <v>0</v>
      </c>
      <c r="AJ233" s="169">
        <f t="shared" si="63"/>
        <v>0</v>
      </c>
      <c r="AK233" s="169">
        <f t="shared" si="64"/>
        <v>0</v>
      </c>
      <c r="AL233" s="168">
        <f t="shared" si="65"/>
        <v>0</v>
      </c>
      <c r="AM233" s="169">
        <f t="shared" si="66"/>
        <v>0</v>
      </c>
      <c r="AN233" s="169">
        <f t="shared" si="67"/>
        <v>0</v>
      </c>
      <c r="AO233" s="27"/>
      <c r="AP233" s="27"/>
      <c r="AQ233" s="27"/>
      <c r="AR233" s="28"/>
      <c r="AS233" s="25"/>
      <c r="AU233" s="13"/>
      <c r="AZ233" s="13"/>
    </row>
    <row r="234" spans="1:52" ht="15.75" customHeight="1">
      <c r="A234" s="179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6"/>
      <c r="X234" s="5">
        <f t="shared" si="54"/>
        <v>0</v>
      </c>
      <c r="Y234" s="5">
        <f t="shared" si="55"/>
        <v>0</v>
      </c>
      <c r="Z234" s="6" t="e">
        <f>VLOOKUP(I234,LOOKUPTBL!$A$14:$E$33,5)</f>
        <v>#N/A</v>
      </c>
      <c r="AA234" s="5">
        <f>IF(E234=E233,0,IF(I234&lt;24,F234*Z234,IF(I234&lt;77,((Q234+R234)/(VLOOKUP(I234,LOOKUPTBL!$G$13:$H$15,2))),0)))</f>
        <v>0</v>
      </c>
      <c r="AB234" s="5">
        <f>IF(E234=E233,0,IF(I234&lt;24,F234*Z234,IF(I234&lt;77,((AQ234+AP234)/(VLOOKUP(I234,LOOKUPTBL!$G$13:$H$15,2))),0)))</f>
        <v>0</v>
      </c>
      <c r="AC234" s="7">
        <f t="shared" si="56"/>
        <v>0</v>
      </c>
      <c r="AD234" s="7">
        <f t="shared" si="57"/>
        <v>0</v>
      </c>
      <c r="AE234" s="8">
        <f t="shared" si="58"/>
        <v>0</v>
      </c>
      <c r="AF234" s="9">
        <f t="shared" si="59"/>
        <v>0</v>
      </c>
      <c r="AG234" s="171">
        <f t="shared" si="60"/>
        <v>0</v>
      </c>
      <c r="AH234" s="171">
        <f t="shared" si="61"/>
        <v>0</v>
      </c>
      <c r="AI234" s="212">
        <f t="shared" si="62"/>
        <v>0</v>
      </c>
      <c r="AJ234" s="169">
        <f t="shared" si="63"/>
        <v>0</v>
      </c>
      <c r="AK234" s="169">
        <f t="shared" si="64"/>
        <v>0</v>
      </c>
      <c r="AL234" s="168">
        <f t="shared" si="65"/>
        <v>0</v>
      </c>
      <c r="AM234" s="169">
        <f t="shared" si="66"/>
        <v>0</v>
      </c>
      <c r="AN234" s="169">
        <f t="shared" si="67"/>
        <v>0</v>
      </c>
      <c r="AO234" s="27"/>
      <c r="AP234" s="27"/>
      <c r="AQ234" s="27"/>
      <c r="AR234" s="28"/>
      <c r="AS234" s="25"/>
      <c r="AU234" s="13"/>
      <c r="AZ234" s="13"/>
    </row>
    <row r="235" spans="1:52" ht="15.75" customHeight="1">
      <c r="A235" s="179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6"/>
      <c r="X235" s="5">
        <f t="shared" si="54"/>
        <v>0</v>
      </c>
      <c r="Y235" s="5">
        <f t="shared" si="55"/>
        <v>0</v>
      </c>
      <c r="Z235" s="6" t="e">
        <f>VLOOKUP(I235,LOOKUPTBL!$A$14:$E$33,5)</f>
        <v>#N/A</v>
      </c>
      <c r="AA235" s="5">
        <f>IF(E235=E234,0,IF(I235&lt;24,F235*Z235,IF(I235&lt;77,((Q235+R235)/(VLOOKUP(I235,LOOKUPTBL!$G$13:$H$15,2))),0)))</f>
        <v>0</v>
      </c>
      <c r="AB235" s="5">
        <f>IF(E235=E234,0,IF(I235&lt;24,F235*Z235,IF(I235&lt;77,((AQ235+AP235)/(VLOOKUP(I235,LOOKUPTBL!$G$13:$H$15,2))),0)))</f>
        <v>0</v>
      </c>
      <c r="AC235" s="7">
        <f t="shared" si="56"/>
        <v>0</v>
      </c>
      <c r="AD235" s="7">
        <f t="shared" si="57"/>
        <v>0</v>
      </c>
      <c r="AE235" s="8">
        <f t="shared" si="58"/>
        <v>0</v>
      </c>
      <c r="AF235" s="9">
        <f t="shared" si="59"/>
        <v>0</v>
      </c>
      <c r="AG235" s="171">
        <f t="shared" si="60"/>
        <v>0</v>
      </c>
      <c r="AH235" s="171">
        <f t="shared" si="61"/>
        <v>0</v>
      </c>
      <c r="AI235" s="212">
        <f t="shared" si="62"/>
        <v>0</v>
      </c>
      <c r="AJ235" s="169">
        <f t="shared" si="63"/>
        <v>0</v>
      </c>
      <c r="AK235" s="169">
        <f t="shared" si="64"/>
        <v>0</v>
      </c>
      <c r="AL235" s="168">
        <f t="shared" si="65"/>
        <v>0</v>
      </c>
      <c r="AM235" s="169">
        <f t="shared" si="66"/>
        <v>0</v>
      </c>
      <c r="AN235" s="169">
        <f t="shared" si="67"/>
        <v>0</v>
      </c>
      <c r="AO235" s="27"/>
      <c r="AP235" s="27"/>
      <c r="AQ235" s="27"/>
      <c r="AR235" s="28"/>
      <c r="AS235" s="25"/>
      <c r="AU235" s="13"/>
      <c r="AZ235" s="13"/>
    </row>
    <row r="236" spans="1:52" ht="15.75" customHeight="1">
      <c r="A236" s="179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6"/>
      <c r="X236" s="5">
        <f t="shared" si="54"/>
        <v>0</v>
      </c>
      <c r="Y236" s="5">
        <f t="shared" si="55"/>
        <v>0</v>
      </c>
      <c r="Z236" s="6" t="e">
        <f>VLOOKUP(I236,LOOKUPTBL!$A$14:$E$33,5)</f>
        <v>#N/A</v>
      </c>
      <c r="AA236" s="5">
        <f>IF(E236=E235,0,IF(I236&lt;24,F236*Z236,IF(I236&lt;77,((Q236+R236)/(VLOOKUP(I236,LOOKUPTBL!$G$13:$H$15,2))),0)))</f>
        <v>0</v>
      </c>
      <c r="AB236" s="5">
        <f>IF(E236=E235,0,IF(I236&lt;24,F236*Z236,IF(I236&lt;77,((AQ236+AP236)/(VLOOKUP(I236,LOOKUPTBL!$G$13:$H$15,2))),0)))</f>
        <v>0</v>
      </c>
      <c r="AC236" s="7">
        <f t="shared" si="56"/>
        <v>0</v>
      </c>
      <c r="AD236" s="7">
        <f t="shared" si="57"/>
        <v>0</v>
      </c>
      <c r="AE236" s="8">
        <f t="shared" si="58"/>
        <v>0</v>
      </c>
      <c r="AF236" s="9">
        <f t="shared" si="59"/>
        <v>0</v>
      </c>
      <c r="AG236" s="171">
        <f t="shared" si="60"/>
        <v>0</v>
      </c>
      <c r="AH236" s="171">
        <f t="shared" si="61"/>
        <v>0</v>
      </c>
      <c r="AI236" s="212">
        <f t="shared" si="62"/>
        <v>0</v>
      </c>
      <c r="AJ236" s="169">
        <f t="shared" si="63"/>
        <v>0</v>
      </c>
      <c r="AK236" s="169">
        <f t="shared" si="64"/>
        <v>0</v>
      </c>
      <c r="AL236" s="168">
        <f t="shared" si="65"/>
        <v>0</v>
      </c>
      <c r="AM236" s="169">
        <f t="shared" si="66"/>
        <v>0</v>
      </c>
      <c r="AN236" s="169">
        <f t="shared" si="67"/>
        <v>0</v>
      </c>
      <c r="AO236" s="27"/>
      <c r="AP236" s="27"/>
      <c r="AQ236" s="27"/>
      <c r="AR236" s="28"/>
      <c r="AS236" s="25"/>
      <c r="AU236" s="13"/>
      <c r="AZ236" s="13"/>
    </row>
    <row r="237" spans="1:52" ht="15.75" customHeight="1">
      <c r="A237" s="179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6"/>
      <c r="X237" s="5">
        <f t="shared" si="54"/>
        <v>0</v>
      </c>
      <c r="Y237" s="5">
        <f t="shared" si="55"/>
        <v>0</v>
      </c>
      <c r="Z237" s="6" t="e">
        <f>VLOOKUP(I237,LOOKUPTBL!$A$14:$E$33,5)</f>
        <v>#N/A</v>
      </c>
      <c r="AA237" s="5">
        <f>IF(E237=E236,0,IF(I237&lt;24,F237*Z237,IF(I237&lt;77,((Q237+R237)/(VLOOKUP(I237,LOOKUPTBL!$G$13:$H$15,2))),0)))</f>
        <v>0</v>
      </c>
      <c r="AB237" s="5">
        <f>IF(E237=E236,0,IF(I237&lt;24,F237*Z237,IF(I237&lt;77,((AQ237+AP237)/(VLOOKUP(I237,LOOKUPTBL!$G$13:$H$15,2))),0)))</f>
        <v>0</v>
      </c>
      <c r="AC237" s="7">
        <f t="shared" si="56"/>
        <v>0</v>
      </c>
      <c r="AD237" s="7">
        <f t="shared" si="57"/>
        <v>0</v>
      </c>
      <c r="AE237" s="8">
        <f t="shared" si="58"/>
        <v>0</v>
      </c>
      <c r="AF237" s="9">
        <f t="shared" si="59"/>
        <v>0</v>
      </c>
      <c r="AG237" s="171">
        <f t="shared" si="60"/>
        <v>0</v>
      </c>
      <c r="AH237" s="171">
        <f t="shared" si="61"/>
        <v>0</v>
      </c>
      <c r="AI237" s="212">
        <f t="shared" si="62"/>
        <v>0</v>
      </c>
      <c r="AJ237" s="169">
        <f t="shared" si="63"/>
        <v>0</v>
      </c>
      <c r="AK237" s="169">
        <f t="shared" si="64"/>
        <v>0</v>
      </c>
      <c r="AL237" s="168">
        <f t="shared" si="65"/>
        <v>0</v>
      </c>
      <c r="AM237" s="169">
        <f t="shared" si="66"/>
        <v>0</v>
      </c>
      <c r="AN237" s="169">
        <f t="shared" si="67"/>
        <v>0</v>
      </c>
      <c r="AO237" s="27"/>
      <c r="AP237" s="27"/>
      <c r="AQ237" s="27"/>
      <c r="AR237" s="28"/>
      <c r="AS237" s="25"/>
      <c r="AU237" s="13"/>
      <c r="AZ237" s="13"/>
    </row>
    <row r="238" spans="1:52" ht="15.75" customHeight="1">
      <c r="A238" s="179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6"/>
      <c r="X238" s="5">
        <f t="shared" si="54"/>
        <v>0</v>
      </c>
      <c r="Y238" s="5">
        <f t="shared" si="55"/>
        <v>0</v>
      </c>
      <c r="Z238" s="6" t="e">
        <f>VLOOKUP(I238,LOOKUPTBL!$A$14:$E$33,5)</f>
        <v>#N/A</v>
      </c>
      <c r="AA238" s="5">
        <f>IF(E238=E237,0,IF(I238&lt;24,F238*Z238,IF(I238&lt;77,((Q238+R238)/(VLOOKUP(I238,LOOKUPTBL!$G$13:$H$15,2))),0)))</f>
        <v>0</v>
      </c>
      <c r="AB238" s="5">
        <f>IF(E238=E237,0,IF(I238&lt;24,F238*Z238,IF(I238&lt;77,((AQ238+AP238)/(VLOOKUP(I238,LOOKUPTBL!$G$13:$H$15,2))),0)))</f>
        <v>0</v>
      </c>
      <c r="AC238" s="7">
        <f t="shared" si="56"/>
        <v>0</v>
      </c>
      <c r="AD238" s="7">
        <f t="shared" si="57"/>
        <v>0</v>
      </c>
      <c r="AE238" s="8">
        <f t="shared" si="58"/>
        <v>0</v>
      </c>
      <c r="AF238" s="9">
        <f t="shared" si="59"/>
        <v>0</v>
      </c>
      <c r="AG238" s="171">
        <f t="shared" si="60"/>
        <v>0</v>
      </c>
      <c r="AH238" s="171">
        <f t="shared" si="61"/>
        <v>0</v>
      </c>
      <c r="AI238" s="212">
        <f t="shared" si="62"/>
        <v>0</v>
      </c>
      <c r="AJ238" s="169">
        <f t="shared" si="63"/>
        <v>0</v>
      </c>
      <c r="AK238" s="169">
        <f t="shared" si="64"/>
        <v>0</v>
      </c>
      <c r="AL238" s="168">
        <f t="shared" si="65"/>
        <v>0</v>
      </c>
      <c r="AM238" s="169">
        <f t="shared" si="66"/>
        <v>0</v>
      </c>
      <c r="AN238" s="169">
        <f t="shared" si="67"/>
        <v>0</v>
      </c>
      <c r="AO238" s="27"/>
      <c r="AP238" s="27"/>
      <c r="AQ238" s="27"/>
      <c r="AR238" s="28"/>
      <c r="AS238" s="25"/>
      <c r="AU238" s="13"/>
      <c r="AZ238" s="13"/>
    </row>
    <row r="239" spans="1:52" ht="15.75" customHeight="1">
      <c r="A239" s="179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6"/>
      <c r="X239" s="5">
        <f t="shared" si="54"/>
        <v>0</v>
      </c>
      <c r="Y239" s="5">
        <f t="shared" si="55"/>
        <v>0</v>
      </c>
      <c r="Z239" s="6" t="e">
        <f>VLOOKUP(I239,LOOKUPTBL!$A$14:$E$33,5)</f>
        <v>#N/A</v>
      </c>
      <c r="AA239" s="5">
        <f>IF(E239=E238,0,IF(I239&lt;24,F239*Z239,IF(I239&lt;77,((Q239+R239)/(VLOOKUP(I239,LOOKUPTBL!$G$13:$H$15,2))),0)))</f>
        <v>0</v>
      </c>
      <c r="AB239" s="5">
        <f>IF(E239=E238,0,IF(I239&lt;24,F239*Z239,IF(I239&lt;77,((AQ239+AP239)/(VLOOKUP(I239,LOOKUPTBL!$G$13:$H$15,2))),0)))</f>
        <v>0</v>
      </c>
      <c r="AC239" s="7">
        <f t="shared" si="56"/>
        <v>0</v>
      </c>
      <c r="AD239" s="7">
        <f t="shared" si="57"/>
        <v>0</v>
      </c>
      <c r="AE239" s="8">
        <f t="shared" si="58"/>
        <v>0</v>
      </c>
      <c r="AF239" s="9">
        <f t="shared" si="59"/>
        <v>0</v>
      </c>
      <c r="AG239" s="171">
        <f t="shared" si="60"/>
        <v>0</v>
      </c>
      <c r="AH239" s="171">
        <f t="shared" si="61"/>
        <v>0</v>
      </c>
      <c r="AI239" s="212">
        <f t="shared" si="62"/>
        <v>0</v>
      </c>
      <c r="AJ239" s="169">
        <f t="shared" si="63"/>
        <v>0</v>
      </c>
      <c r="AK239" s="169">
        <f t="shared" si="64"/>
        <v>0</v>
      </c>
      <c r="AL239" s="168">
        <f t="shared" si="65"/>
        <v>0</v>
      </c>
      <c r="AM239" s="169">
        <f t="shared" si="66"/>
        <v>0</v>
      </c>
      <c r="AN239" s="169">
        <f t="shared" si="67"/>
        <v>0</v>
      </c>
      <c r="AO239" s="27"/>
      <c r="AP239" s="27"/>
      <c r="AQ239" s="27"/>
      <c r="AR239" s="28"/>
      <c r="AS239" s="25"/>
      <c r="AU239" s="13"/>
      <c r="AZ239" s="13"/>
    </row>
    <row r="240" spans="1:52" ht="15.75" customHeight="1">
      <c r="A240" s="179"/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6"/>
      <c r="X240" s="5">
        <f t="shared" si="54"/>
        <v>0</v>
      </c>
      <c r="Y240" s="5">
        <f t="shared" si="55"/>
        <v>0</v>
      </c>
      <c r="Z240" s="6" t="e">
        <f>VLOOKUP(I240,LOOKUPTBL!$A$14:$E$33,5)</f>
        <v>#N/A</v>
      </c>
      <c r="AA240" s="5">
        <f>IF(E240=E239,0,IF(I240&lt;24,F240*Z240,IF(I240&lt;77,((Q240+R240)/(VLOOKUP(I240,LOOKUPTBL!$G$13:$H$15,2))),0)))</f>
        <v>0</v>
      </c>
      <c r="AB240" s="5">
        <f>IF(E240=E239,0,IF(I240&lt;24,F240*Z240,IF(I240&lt;77,((AQ240+AP240)/(VLOOKUP(I240,LOOKUPTBL!$G$13:$H$15,2))),0)))</f>
        <v>0</v>
      </c>
      <c r="AC240" s="7">
        <f t="shared" si="56"/>
        <v>0</v>
      </c>
      <c r="AD240" s="7">
        <f t="shared" si="57"/>
        <v>0</v>
      </c>
      <c r="AE240" s="8">
        <f t="shared" si="58"/>
        <v>0</v>
      </c>
      <c r="AF240" s="9">
        <f t="shared" si="59"/>
        <v>0</v>
      </c>
      <c r="AG240" s="171">
        <f t="shared" si="60"/>
        <v>0</v>
      </c>
      <c r="AH240" s="171">
        <f t="shared" si="61"/>
        <v>0</v>
      </c>
      <c r="AI240" s="212">
        <f t="shared" si="62"/>
        <v>0</v>
      </c>
      <c r="AJ240" s="169">
        <f t="shared" si="63"/>
        <v>0</v>
      </c>
      <c r="AK240" s="169">
        <f t="shared" si="64"/>
        <v>0</v>
      </c>
      <c r="AL240" s="168">
        <f t="shared" si="65"/>
        <v>0</v>
      </c>
      <c r="AM240" s="169">
        <f t="shared" si="66"/>
        <v>0</v>
      </c>
      <c r="AN240" s="169">
        <f t="shared" si="67"/>
        <v>0</v>
      </c>
      <c r="AO240" s="27"/>
      <c r="AP240" s="27"/>
      <c r="AQ240" s="27"/>
      <c r="AR240" s="28"/>
      <c r="AS240" s="25"/>
      <c r="AU240" s="13"/>
      <c r="AZ240" s="13"/>
    </row>
    <row r="241" spans="1:57" ht="15.75" customHeight="1">
      <c r="A241" s="179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6"/>
      <c r="X241" s="5">
        <f t="shared" si="54"/>
        <v>0</v>
      </c>
      <c r="Y241" s="5">
        <f t="shared" si="55"/>
        <v>0</v>
      </c>
      <c r="Z241" s="6" t="e">
        <f>VLOOKUP(I241,LOOKUPTBL!$A$14:$E$33,5)</f>
        <v>#N/A</v>
      </c>
      <c r="AA241" s="5">
        <f>IF(E241=E240,0,IF(I241&lt;24,F241*Z241,IF(I241&lt;77,((Q241+R241)/(VLOOKUP(I241,LOOKUPTBL!$G$13:$H$15,2))),0)))</f>
        <v>0</v>
      </c>
      <c r="AB241" s="5">
        <f>IF(E241=E240,0,IF(I241&lt;24,F241*Z241,IF(I241&lt;77,((AQ241+AP241)/(VLOOKUP(I241,LOOKUPTBL!$G$13:$H$15,2))),0)))</f>
        <v>0</v>
      </c>
      <c r="AC241" s="7">
        <f t="shared" si="56"/>
        <v>0</v>
      </c>
      <c r="AD241" s="7">
        <f t="shared" si="57"/>
        <v>0</v>
      </c>
      <c r="AE241" s="8">
        <f t="shared" si="58"/>
        <v>0</v>
      </c>
      <c r="AF241" s="9">
        <f t="shared" si="59"/>
        <v>0</v>
      </c>
      <c r="AG241" s="171">
        <f t="shared" si="60"/>
        <v>0</v>
      </c>
      <c r="AH241" s="171">
        <f t="shared" si="61"/>
        <v>0</v>
      </c>
      <c r="AI241" s="212">
        <f t="shared" si="62"/>
        <v>0</v>
      </c>
      <c r="AJ241" s="169">
        <f t="shared" si="63"/>
        <v>0</v>
      </c>
      <c r="AK241" s="169">
        <f t="shared" si="64"/>
        <v>0</v>
      </c>
      <c r="AL241" s="168">
        <f t="shared" si="65"/>
        <v>0</v>
      </c>
      <c r="AM241" s="169">
        <f t="shared" si="66"/>
        <v>0</v>
      </c>
      <c r="AN241" s="169">
        <f t="shared" si="67"/>
        <v>0</v>
      </c>
      <c r="AO241" s="27"/>
      <c r="AP241" s="27"/>
      <c r="AQ241" s="27"/>
      <c r="AR241" s="28"/>
      <c r="AS241" s="25"/>
      <c r="AU241" s="13"/>
      <c r="AZ241" s="13"/>
    </row>
    <row r="242" spans="1:57" ht="15.75" customHeight="1">
      <c r="A242" s="179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6"/>
      <c r="X242" s="5">
        <f t="shared" si="54"/>
        <v>0</v>
      </c>
      <c r="Y242" s="5">
        <f t="shared" si="55"/>
        <v>0</v>
      </c>
      <c r="Z242" s="6" t="e">
        <f>VLOOKUP(I242,LOOKUPTBL!$A$14:$E$33,5)</f>
        <v>#N/A</v>
      </c>
      <c r="AA242" s="5">
        <f>IF(E242=E241,0,IF(I242&lt;24,F242*Z242,IF(I242&lt;77,((Q242+R242)/(VLOOKUP(I242,LOOKUPTBL!$G$13:$H$15,2))),0)))</f>
        <v>0</v>
      </c>
      <c r="AB242" s="5">
        <f>IF(E242=E241,0,IF(I242&lt;24,F242*Z242,IF(I242&lt;77,((AQ242+AP242)/(VLOOKUP(I242,LOOKUPTBL!$G$13:$H$15,2))),0)))</f>
        <v>0</v>
      </c>
      <c r="AC242" s="7">
        <f t="shared" si="56"/>
        <v>0</v>
      </c>
      <c r="AD242" s="7">
        <f t="shared" si="57"/>
        <v>0</v>
      </c>
      <c r="AE242" s="8">
        <f t="shared" si="58"/>
        <v>0</v>
      </c>
      <c r="AF242" s="9">
        <f t="shared" si="59"/>
        <v>0</v>
      </c>
      <c r="AG242" s="171">
        <f t="shared" si="60"/>
        <v>0</v>
      </c>
      <c r="AH242" s="171">
        <f t="shared" si="61"/>
        <v>0</v>
      </c>
      <c r="AI242" s="212">
        <f t="shared" si="62"/>
        <v>0</v>
      </c>
      <c r="AJ242" s="169">
        <f t="shared" si="63"/>
        <v>0</v>
      </c>
      <c r="AK242" s="169">
        <f t="shared" si="64"/>
        <v>0</v>
      </c>
      <c r="AL242" s="168">
        <f t="shared" si="65"/>
        <v>0</v>
      </c>
      <c r="AM242" s="169">
        <f t="shared" si="66"/>
        <v>0</v>
      </c>
      <c r="AN242" s="169">
        <f t="shared" si="67"/>
        <v>0</v>
      </c>
      <c r="AO242" s="27"/>
      <c r="AP242" s="27"/>
      <c r="AQ242" s="27"/>
      <c r="AR242" s="28"/>
      <c r="AS242" s="25"/>
      <c r="AU242" s="13"/>
      <c r="AZ242" s="13"/>
    </row>
    <row r="243" spans="1:57" ht="15.75" customHeight="1">
      <c r="A243" s="179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6"/>
      <c r="X243" s="5">
        <f t="shared" si="54"/>
        <v>0</v>
      </c>
      <c r="Y243" s="5">
        <f t="shared" si="55"/>
        <v>0</v>
      </c>
      <c r="Z243" s="6" t="e">
        <f>VLOOKUP(I243,LOOKUPTBL!$A$14:$E$33,5)</f>
        <v>#N/A</v>
      </c>
      <c r="AA243" s="5">
        <f>IF(E243=E242,0,IF(I243&lt;24,F243*Z243,IF(I243&lt;77,((Q243+R243)/(VLOOKUP(I243,LOOKUPTBL!$G$13:$H$15,2))),0)))</f>
        <v>0</v>
      </c>
      <c r="AB243" s="5">
        <f>IF(E243=E242,0,IF(I243&lt;24,F243*Z243,IF(I243&lt;77,((AQ243+AP243)/(VLOOKUP(I243,LOOKUPTBL!$G$13:$H$15,2))),0)))</f>
        <v>0</v>
      </c>
      <c r="AC243" s="7">
        <f t="shared" si="56"/>
        <v>0</v>
      </c>
      <c r="AD243" s="7">
        <f t="shared" si="57"/>
        <v>0</v>
      </c>
      <c r="AE243" s="8">
        <f t="shared" si="58"/>
        <v>0</v>
      </c>
      <c r="AF243" s="9">
        <f t="shared" si="59"/>
        <v>0</v>
      </c>
      <c r="AG243" s="171">
        <f t="shared" si="60"/>
        <v>0</v>
      </c>
      <c r="AH243" s="171">
        <f t="shared" si="61"/>
        <v>0</v>
      </c>
      <c r="AI243" s="212">
        <f t="shared" si="62"/>
        <v>0</v>
      </c>
      <c r="AJ243" s="169">
        <f t="shared" si="63"/>
        <v>0</v>
      </c>
      <c r="AK243" s="169">
        <f t="shared" si="64"/>
        <v>0</v>
      </c>
      <c r="AL243" s="168">
        <f t="shared" si="65"/>
        <v>0</v>
      </c>
      <c r="AM243" s="169">
        <f t="shared" si="66"/>
        <v>0</v>
      </c>
      <c r="AN243" s="169">
        <f t="shared" si="67"/>
        <v>0</v>
      </c>
      <c r="AO243" s="27"/>
      <c r="AP243" s="27"/>
      <c r="AQ243" s="27"/>
      <c r="AR243" s="28"/>
      <c r="AS243" s="25"/>
      <c r="AU243" s="13"/>
      <c r="AZ243" s="13"/>
    </row>
    <row r="244" spans="1:57" ht="15.75" customHeight="1">
      <c r="A244" s="179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6"/>
      <c r="X244" s="5">
        <f t="shared" si="54"/>
        <v>0</v>
      </c>
      <c r="Y244" s="5">
        <f t="shared" si="55"/>
        <v>0</v>
      </c>
      <c r="Z244" s="6" t="e">
        <f>VLOOKUP(I244,LOOKUPTBL!$A$14:$E$33,5)</f>
        <v>#N/A</v>
      </c>
      <c r="AA244" s="5">
        <f>IF(E244=E243,0,IF(I244&lt;24,F244*Z244,IF(I244&lt;77,((Q244+R244)/(VLOOKUP(I244,LOOKUPTBL!$G$13:$H$15,2))),0)))</f>
        <v>0</v>
      </c>
      <c r="AB244" s="5">
        <f>IF(E244=E243,0,IF(I244&lt;24,F244*Z244,IF(I244&lt;77,((AQ244+AP244)/(VLOOKUP(I244,LOOKUPTBL!$G$13:$H$15,2))),0)))</f>
        <v>0</v>
      </c>
      <c r="AC244" s="7">
        <f t="shared" si="56"/>
        <v>0</v>
      </c>
      <c r="AD244" s="7">
        <f t="shared" si="57"/>
        <v>0</v>
      </c>
      <c r="AE244" s="8">
        <f t="shared" si="58"/>
        <v>0</v>
      </c>
      <c r="AF244" s="9">
        <f t="shared" si="59"/>
        <v>0</v>
      </c>
      <c r="AG244" s="171">
        <f t="shared" si="60"/>
        <v>0</v>
      </c>
      <c r="AH244" s="171">
        <f t="shared" si="61"/>
        <v>0</v>
      </c>
      <c r="AI244" s="212">
        <f t="shared" si="62"/>
        <v>0</v>
      </c>
      <c r="AJ244" s="169">
        <f t="shared" si="63"/>
        <v>0</v>
      </c>
      <c r="AK244" s="169">
        <f t="shared" si="64"/>
        <v>0</v>
      </c>
      <c r="AL244" s="168">
        <f t="shared" si="65"/>
        <v>0</v>
      </c>
      <c r="AM244" s="169">
        <f t="shared" si="66"/>
        <v>0</v>
      </c>
      <c r="AN244" s="169">
        <f t="shared" si="67"/>
        <v>0</v>
      </c>
      <c r="AO244" s="27"/>
      <c r="AP244" s="27"/>
      <c r="AQ244" s="27"/>
      <c r="AR244" s="28"/>
      <c r="AS244" s="25"/>
      <c r="AU244" s="13"/>
      <c r="AZ244" s="13"/>
    </row>
    <row r="245" spans="1:57" ht="15.75" customHeight="1">
      <c r="A245" s="179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6"/>
      <c r="X245" s="5">
        <f t="shared" si="54"/>
        <v>0</v>
      </c>
      <c r="Y245" s="5">
        <f t="shared" si="55"/>
        <v>0</v>
      </c>
      <c r="Z245" s="6" t="e">
        <f>VLOOKUP(I245,LOOKUPTBL!$A$14:$E$33,5)</f>
        <v>#N/A</v>
      </c>
      <c r="AA245" s="5">
        <f>IF(E245=E244,0,IF(I245&lt;24,F245*Z245,IF(I245&lt;77,((Q245+R245)/(VLOOKUP(I245,LOOKUPTBL!$G$13:$H$15,2))),0)))</f>
        <v>0</v>
      </c>
      <c r="AB245" s="5">
        <f>IF(E245=E244,0,IF(I245&lt;24,F245*Z245,IF(I245&lt;77,((AQ245+AP245)/(VLOOKUP(I245,LOOKUPTBL!$G$13:$H$15,2))),0)))</f>
        <v>0</v>
      </c>
      <c r="AC245" s="7">
        <f t="shared" si="56"/>
        <v>0</v>
      </c>
      <c r="AD245" s="7">
        <f t="shared" si="57"/>
        <v>0</v>
      </c>
      <c r="AE245" s="8">
        <f t="shared" si="58"/>
        <v>0</v>
      </c>
      <c r="AF245" s="9">
        <f t="shared" si="59"/>
        <v>0</v>
      </c>
      <c r="AG245" s="171">
        <f t="shared" si="60"/>
        <v>0</v>
      </c>
      <c r="AH245" s="171">
        <f t="shared" si="61"/>
        <v>0</v>
      </c>
      <c r="AI245" s="212">
        <f t="shared" si="62"/>
        <v>0</v>
      </c>
      <c r="AJ245" s="169">
        <f t="shared" si="63"/>
        <v>0</v>
      </c>
      <c r="AK245" s="169">
        <f t="shared" si="64"/>
        <v>0</v>
      </c>
      <c r="AL245" s="168">
        <f t="shared" si="65"/>
        <v>0</v>
      </c>
      <c r="AM245" s="169">
        <f t="shared" si="66"/>
        <v>0</v>
      </c>
      <c r="AN245" s="169">
        <f t="shared" si="67"/>
        <v>0</v>
      </c>
      <c r="AO245" s="27"/>
      <c r="AP245" s="27"/>
      <c r="AQ245" s="27"/>
      <c r="AR245" s="28"/>
      <c r="AS245" s="25"/>
      <c r="AU245" s="13"/>
      <c r="AZ245" s="13"/>
    </row>
    <row r="246" spans="1:57" ht="15.75" customHeight="1">
      <c r="A246" s="179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6"/>
      <c r="X246" s="5">
        <f t="shared" si="54"/>
        <v>0</v>
      </c>
      <c r="Y246" s="5">
        <f t="shared" si="55"/>
        <v>0</v>
      </c>
      <c r="Z246" s="6" t="e">
        <f>VLOOKUP(I246,LOOKUPTBL!$A$14:$E$33,5)</f>
        <v>#N/A</v>
      </c>
      <c r="AA246" s="5">
        <f>IF(E246=E245,0,IF(I246&lt;24,F246*Z246,IF(I246&lt;77,((Q246+R246)/(VLOOKUP(I246,LOOKUPTBL!$G$13:$H$15,2))),0)))</f>
        <v>0</v>
      </c>
      <c r="AB246" s="5">
        <f>IF(E246=E245,0,IF(I246&lt;24,F246*Z246,IF(I246&lt;77,((AQ246+AP246)/(VLOOKUP(I246,LOOKUPTBL!$G$13:$H$15,2))),0)))</f>
        <v>0</v>
      </c>
      <c r="AC246" s="7">
        <f t="shared" si="56"/>
        <v>0</v>
      </c>
      <c r="AD246" s="7">
        <f t="shared" si="57"/>
        <v>0</v>
      </c>
      <c r="AE246" s="8">
        <f t="shared" si="58"/>
        <v>0</v>
      </c>
      <c r="AF246" s="9">
        <f t="shared" si="59"/>
        <v>0</v>
      </c>
      <c r="AG246" s="171">
        <f t="shared" si="60"/>
        <v>0</v>
      </c>
      <c r="AH246" s="171">
        <f t="shared" si="61"/>
        <v>0</v>
      </c>
      <c r="AI246" s="212">
        <f t="shared" si="62"/>
        <v>0</v>
      </c>
      <c r="AJ246" s="169">
        <f t="shared" si="63"/>
        <v>0</v>
      </c>
      <c r="AK246" s="169">
        <f t="shared" si="64"/>
        <v>0</v>
      </c>
      <c r="AL246" s="168">
        <f t="shared" si="65"/>
        <v>0</v>
      </c>
      <c r="AM246" s="169">
        <f t="shared" si="66"/>
        <v>0</v>
      </c>
      <c r="AN246" s="169">
        <f t="shared" si="67"/>
        <v>0</v>
      </c>
      <c r="AO246" s="27"/>
      <c r="AP246" s="27"/>
      <c r="AQ246" s="27"/>
      <c r="AR246" s="28"/>
      <c r="AS246" s="25"/>
      <c r="AU246" s="13"/>
      <c r="AZ246" s="13"/>
    </row>
    <row r="247" spans="1:57" ht="15.75" customHeight="1">
      <c r="A247" s="179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6"/>
      <c r="X247" s="5">
        <f t="shared" si="54"/>
        <v>0</v>
      </c>
      <c r="Y247" s="5">
        <f t="shared" si="55"/>
        <v>0</v>
      </c>
      <c r="Z247" s="6" t="e">
        <f>VLOOKUP(I247,LOOKUPTBL!$A$14:$E$33,5)</f>
        <v>#N/A</v>
      </c>
      <c r="AA247" s="5">
        <f>IF(E247=E246,0,IF(I247&lt;24,F247*Z247,IF(I247&lt;77,((Q247+R247)/(VLOOKUP(I247,LOOKUPTBL!$G$13:$H$15,2))),0)))</f>
        <v>0</v>
      </c>
      <c r="AB247" s="5">
        <f>IF(E247=E246,0,IF(I247&lt;24,F247*Z247,IF(I247&lt;77,((AQ247+AP247)/(VLOOKUP(I247,LOOKUPTBL!$G$13:$H$15,2))),0)))</f>
        <v>0</v>
      </c>
      <c r="AC247" s="7">
        <f t="shared" si="56"/>
        <v>0</v>
      </c>
      <c r="AD247" s="7">
        <f t="shared" si="57"/>
        <v>0</v>
      </c>
      <c r="AE247" s="8">
        <f t="shared" si="58"/>
        <v>0</v>
      </c>
      <c r="AF247" s="9">
        <f t="shared" si="59"/>
        <v>0</v>
      </c>
      <c r="AG247" s="171">
        <f t="shared" si="60"/>
        <v>0</v>
      </c>
      <c r="AH247" s="171">
        <f t="shared" si="61"/>
        <v>0</v>
      </c>
      <c r="AI247" s="212">
        <f t="shared" si="62"/>
        <v>0</v>
      </c>
      <c r="AJ247" s="169">
        <f t="shared" si="63"/>
        <v>0</v>
      </c>
      <c r="AK247" s="169">
        <f t="shared" si="64"/>
        <v>0</v>
      </c>
      <c r="AL247" s="168">
        <f t="shared" si="65"/>
        <v>0</v>
      </c>
      <c r="AM247" s="169">
        <f t="shared" si="66"/>
        <v>0</v>
      </c>
      <c r="AN247" s="169">
        <f t="shared" si="67"/>
        <v>0</v>
      </c>
      <c r="AO247" s="27"/>
      <c r="AP247" s="27"/>
      <c r="AQ247" s="27"/>
      <c r="AR247" s="28"/>
      <c r="AS247" s="25"/>
      <c r="AU247" s="13"/>
      <c r="AZ247" s="13"/>
    </row>
    <row r="248" spans="1:57" ht="15.75" customHeight="1">
      <c r="A248" s="179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6"/>
      <c r="X248" s="5">
        <f t="shared" si="54"/>
        <v>0</v>
      </c>
      <c r="Y248" s="5">
        <f t="shared" si="55"/>
        <v>0</v>
      </c>
      <c r="Z248" s="6" t="e">
        <f>VLOOKUP(I248,LOOKUPTBL!$A$14:$E$33,5)</f>
        <v>#N/A</v>
      </c>
      <c r="AA248" s="5">
        <f>IF(E248=E247,0,IF(I248&lt;24,F248*Z248,IF(I248&lt;77,((Q248+R248)/(VLOOKUP(I248,LOOKUPTBL!$G$13:$H$15,2))),0)))</f>
        <v>0</v>
      </c>
      <c r="AB248" s="5">
        <f>IF(E248=E247,0,IF(I248&lt;24,F248*Z248,IF(I248&lt;77,((AQ248+AP248)/(VLOOKUP(I248,LOOKUPTBL!$G$13:$H$15,2))),0)))</f>
        <v>0</v>
      </c>
      <c r="AC248" s="7">
        <f t="shared" si="56"/>
        <v>0</v>
      </c>
      <c r="AD248" s="7">
        <f t="shared" si="57"/>
        <v>0</v>
      </c>
      <c r="AE248" s="8">
        <f t="shared" si="58"/>
        <v>0</v>
      </c>
      <c r="AF248" s="9">
        <f t="shared" si="59"/>
        <v>0</v>
      </c>
      <c r="AG248" s="171">
        <f t="shared" si="60"/>
        <v>0</v>
      </c>
      <c r="AH248" s="171">
        <f t="shared" si="61"/>
        <v>0</v>
      </c>
      <c r="AI248" s="212">
        <f t="shared" si="62"/>
        <v>0</v>
      </c>
      <c r="AJ248" s="169">
        <f t="shared" si="63"/>
        <v>0</v>
      </c>
      <c r="AK248" s="169">
        <f t="shared" si="64"/>
        <v>0</v>
      </c>
      <c r="AL248" s="168">
        <f t="shared" si="65"/>
        <v>0</v>
      </c>
      <c r="AM248" s="169">
        <f t="shared" si="66"/>
        <v>0</v>
      </c>
      <c r="AN248" s="169">
        <f t="shared" si="67"/>
        <v>0</v>
      </c>
      <c r="AO248" s="27"/>
      <c r="AP248" s="27"/>
      <c r="AQ248" s="27"/>
      <c r="AR248" s="28"/>
      <c r="AS248" s="25"/>
      <c r="AU248" s="13"/>
      <c r="AZ248" s="13"/>
    </row>
    <row r="249" spans="1:57" ht="15.75" customHeight="1">
      <c r="A249" s="179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6"/>
      <c r="X249" s="5">
        <f t="shared" si="54"/>
        <v>0</v>
      </c>
      <c r="Y249" s="5">
        <f t="shared" si="55"/>
        <v>0</v>
      </c>
      <c r="Z249" s="6" t="e">
        <f>VLOOKUP(I249,LOOKUPTBL!$A$14:$E$33,5)</f>
        <v>#N/A</v>
      </c>
      <c r="AA249" s="5">
        <f>IF(E249=E248,0,IF(I249&lt;24,F249*Z249,IF(I249&lt;77,((Q249+R249)/(VLOOKUP(I249,LOOKUPTBL!$G$13:$H$15,2))),0)))</f>
        <v>0</v>
      </c>
      <c r="AB249" s="5">
        <f>IF(E249=E248,0,IF(I249&lt;24,F249*Z249,IF(I249&lt;77,((AQ249+AP249)/(VLOOKUP(I249,LOOKUPTBL!$G$13:$H$15,2))),0)))</f>
        <v>0</v>
      </c>
      <c r="AC249" s="7">
        <f t="shared" si="56"/>
        <v>0</v>
      </c>
      <c r="AD249" s="7">
        <f t="shared" si="57"/>
        <v>0</v>
      </c>
      <c r="AE249" s="8">
        <f t="shared" si="58"/>
        <v>0</v>
      </c>
      <c r="AF249" s="9">
        <f t="shared" si="59"/>
        <v>0</v>
      </c>
      <c r="AG249" s="171">
        <f t="shared" si="60"/>
        <v>0</v>
      </c>
      <c r="AH249" s="171">
        <f t="shared" si="61"/>
        <v>0</v>
      </c>
      <c r="AI249" s="212">
        <f t="shared" si="62"/>
        <v>0</v>
      </c>
      <c r="AJ249" s="169">
        <f t="shared" si="63"/>
        <v>0</v>
      </c>
      <c r="AK249" s="169">
        <f t="shared" si="64"/>
        <v>0</v>
      </c>
      <c r="AL249" s="168">
        <f t="shared" si="65"/>
        <v>0</v>
      </c>
      <c r="AM249" s="169">
        <f t="shared" si="66"/>
        <v>0</v>
      </c>
      <c r="AN249" s="169">
        <f t="shared" si="67"/>
        <v>0</v>
      </c>
      <c r="AO249" s="27"/>
      <c r="AP249" s="27"/>
      <c r="AQ249" s="27"/>
      <c r="AR249" s="28"/>
      <c r="AS249" s="25"/>
      <c r="AU249" s="13"/>
      <c r="AZ249" s="13"/>
    </row>
    <row r="250" spans="1:57" ht="15.75" customHeight="1">
      <c r="A250" s="179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6"/>
      <c r="X250" s="5">
        <f t="shared" si="54"/>
        <v>0</v>
      </c>
      <c r="Y250" s="5">
        <f t="shared" si="55"/>
        <v>0</v>
      </c>
      <c r="Z250" s="6" t="e">
        <f>VLOOKUP(I250,LOOKUPTBL!$A$14:$E$33,5)</f>
        <v>#N/A</v>
      </c>
      <c r="AA250" s="5">
        <f>IF(E250=E249,0,IF(I250&lt;24,F250*Z250,IF(I250&lt;77,((Q250+R250)/(VLOOKUP(I250,LOOKUPTBL!$G$13:$H$15,2))),0)))</f>
        <v>0</v>
      </c>
      <c r="AB250" s="5">
        <f>IF(E250=E249,0,IF(I250&lt;24,F250*Z250,IF(I250&lt;77,((AQ250+AP250)/(VLOOKUP(I250,LOOKUPTBL!$G$13:$H$15,2))),0)))</f>
        <v>0</v>
      </c>
      <c r="AC250" s="7">
        <f t="shared" si="56"/>
        <v>0</v>
      </c>
      <c r="AD250" s="7">
        <f t="shared" si="57"/>
        <v>0</v>
      </c>
      <c r="AE250" s="8">
        <f t="shared" si="58"/>
        <v>0</v>
      </c>
      <c r="AF250" s="9">
        <f t="shared" si="59"/>
        <v>0</v>
      </c>
      <c r="AG250" s="171">
        <f t="shared" si="60"/>
        <v>0</v>
      </c>
      <c r="AH250" s="171">
        <f t="shared" si="61"/>
        <v>0</v>
      </c>
      <c r="AI250" s="212">
        <f t="shared" si="62"/>
        <v>0</v>
      </c>
      <c r="AJ250" s="169">
        <f t="shared" si="63"/>
        <v>0</v>
      </c>
      <c r="AK250" s="169">
        <f t="shared" si="64"/>
        <v>0</v>
      </c>
      <c r="AL250" s="168">
        <f t="shared" si="65"/>
        <v>0</v>
      </c>
      <c r="AM250" s="169">
        <f t="shared" si="66"/>
        <v>0</v>
      </c>
      <c r="AN250" s="169">
        <f t="shared" si="67"/>
        <v>0</v>
      </c>
      <c r="AO250" s="27"/>
      <c r="AP250" s="27"/>
      <c r="AQ250" s="27"/>
      <c r="AR250" s="28"/>
      <c r="AS250" s="25"/>
      <c r="AU250" s="13"/>
      <c r="AZ250" s="13"/>
    </row>
    <row r="251" spans="1:57" ht="15.75" customHeight="1" thickBot="1">
      <c r="A251" s="179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6"/>
      <c r="X251" s="5">
        <f t="shared" si="54"/>
        <v>0</v>
      </c>
      <c r="Y251" s="5">
        <f t="shared" si="55"/>
        <v>0</v>
      </c>
      <c r="Z251" s="6" t="e">
        <f>VLOOKUP(I251,LOOKUPTBL!$A$14:$E$33,5)</f>
        <v>#N/A</v>
      </c>
      <c r="AA251" s="5">
        <f>IF(E251=E250,0,IF(I251&lt;24,F251*Z251,IF(I251&lt;77,((Q251+R251)/(VLOOKUP(I251,LOOKUPTBL!$G$13:$H$15,2))),0)))</f>
        <v>0</v>
      </c>
      <c r="AB251" s="5">
        <f>IF(E251=E250,0,IF(I251&lt;24,F251*Z251,IF(I251&lt;77,((AQ251+AP251)/(VLOOKUP(I251,LOOKUPTBL!$G$13:$H$15,2))),0)))</f>
        <v>0</v>
      </c>
      <c r="AC251" s="7">
        <f t="shared" si="56"/>
        <v>0</v>
      </c>
      <c r="AD251" s="7">
        <f t="shared" si="57"/>
        <v>0</v>
      </c>
      <c r="AE251" s="8">
        <f t="shared" si="58"/>
        <v>0</v>
      </c>
      <c r="AF251" s="9">
        <f t="shared" si="59"/>
        <v>0</v>
      </c>
      <c r="AG251" s="171">
        <f t="shared" si="60"/>
        <v>0</v>
      </c>
      <c r="AH251" s="171">
        <f t="shared" si="61"/>
        <v>0</v>
      </c>
      <c r="AI251" s="212">
        <f t="shared" si="62"/>
        <v>0</v>
      </c>
      <c r="AJ251" s="169">
        <f t="shared" si="63"/>
        <v>0</v>
      </c>
      <c r="AK251" s="169">
        <f t="shared" si="64"/>
        <v>0</v>
      </c>
      <c r="AL251" s="168">
        <f t="shared" si="65"/>
        <v>0</v>
      </c>
      <c r="AM251" s="169">
        <f t="shared" si="66"/>
        <v>0</v>
      </c>
      <c r="AN251" s="169">
        <f t="shared" si="67"/>
        <v>0</v>
      </c>
      <c r="AO251" s="27"/>
      <c r="AP251" s="27"/>
      <c r="AQ251" s="27"/>
      <c r="AR251" s="28"/>
      <c r="AS251" s="25"/>
      <c r="AU251" s="13"/>
      <c r="AZ251" s="13"/>
    </row>
    <row r="252" spans="1:57" s="42" customFormat="1" ht="22.5" customHeight="1" thickTop="1" thickBot="1">
      <c r="A252" s="197" t="s">
        <v>6</v>
      </c>
      <c r="B252" s="198"/>
      <c r="C252" s="198"/>
      <c r="D252" s="198"/>
      <c r="E252" s="29"/>
      <c r="F252" s="30"/>
      <c r="G252" s="30">
        <f>COUNT(G7:G251)</f>
        <v>0</v>
      </c>
      <c r="H252" s="30"/>
      <c r="I252" s="30"/>
      <c r="J252" s="31"/>
      <c r="K252" s="29"/>
      <c r="L252" s="29"/>
      <c r="M252" s="29"/>
      <c r="N252" s="29"/>
      <c r="O252" s="29"/>
      <c r="P252" s="29"/>
      <c r="Q252" s="29">
        <f>SUM(Q7:Q251)</f>
        <v>0</v>
      </c>
      <c r="R252" s="32">
        <f>SUM(R7:R251)</f>
        <v>0</v>
      </c>
      <c r="S252" s="33"/>
      <c r="T252" s="34"/>
      <c r="U252" s="35"/>
      <c r="V252" s="36"/>
      <c r="W252" s="36"/>
      <c r="X252" s="1">
        <f>SUM(X7:X251)</f>
        <v>0</v>
      </c>
      <c r="Y252" s="1">
        <f>SUM(Y7:Y251)</f>
        <v>0</v>
      </c>
      <c r="Z252" s="2"/>
      <c r="AA252" s="3" t="e">
        <f t="shared" ref="AA252:AF252" si="68">SUM(AA7:AA251)</f>
        <v>#N/A</v>
      </c>
      <c r="AB252" s="3" t="e">
        <f t="shared" si="68"/>
        <v>#N/A</v>
      </c>
      <c r="AC252" s="4" t="e">
        <f t="shared" si="68"/>
        <v>#N/A</v>
      </c>
      <c r="AD252" s="4" t="e">
        <f t="shared" si="68"/>
        <v>#N/A</v>
      </c>
      <c r="AE252" s="91" t="e">
        <f t="shared" si="68"/>
        <v>#N/A</v>
      </c>
      <c r="AF252" s="91" t="e">
        <f t="shared" si="68"/>
        <v>#N/A</v>
      </c>
      <c r="AG252" s="172" t="e">
        <f>X252/AC252</f>
        <v>#N/A</v>
      </c>
      <c r="AH252" s="172" t="e">
        <f>Y252/AD252</f>
        <v>#N/A</v>
      </c>
      <c r="AI252" s="213"/>
      <c r="AJ252" s="209">
        <f>SUM(AJ7:AJ251)</f>
        <v>0</v>
      </c>
      <c r="AK252" s="209">
        <f>SUM(AK7:AK251)</f>
        <v>0</v>
      </c>
      <c r="AL252" s="91"/>
      <c r="AM252" s="209">
        <f>SUM(AM7:AM251)</f>
        <v>0</v>
      </c>
      <c r="AN252" s="209">
        <f>SUM(AN7:AN251)</f>
        <v>0</v>
      </c>
      <c r="AO252" s="37"/>
      <c r="AP252" s="38">
        <f>SUM(AP7:AP251)</f>
        <v>0</v>
      </c>
      <c r="AQ252" s="38">
        <f>SUM(AQ7:AQ251)</f>
        <v>0</v>
      </c>
      <c r="AR252" s="39"/>
      <c r="AS252" s="40"/>
      <c r="AT252" s="41"/>
      <c r="AY252" s="43"/>
      <c r="BA252" s="43"/>
      <c r="BC252" s="43"/>
      <c r="BE252" s="44"/>
    </row>
    <row r="253" spans="1:57" ht="25.15" customHeight="1" thickTop="1">
      <c r="E253" s="45"/>
      <c r="F253" s="45"/>
      <c r="K253" s="46"/>
      <c r="L253" s="47"/>
      <c r="M253" s="47"/>
      <c r="N253" s="47"/>
      <c r="O253" s="48"/>
      <c r="P253" s="49"/>
      <c r="Q253" s="49"/>
      <c r="AI253" s="213" t="s">
        <v>76</v>
      </c>
      <c r="AJ253" s="246" t="e">
        <f>AJ252/(X252-AM252)</f>
        <v>#DIV/0!</v>
      </c>
      <c r="AK253" s="246" t="e">
        <f>AK252/(Y252-AN252)</f>
        <v>#DIV/0!</v>
      </c>
      <c r="AL253" s="246"/>
      <c r="AM253" s="246" t="e">
        <f>AM252/X252</f>
        <v>#DIV/0!</v>
      </c>
      <c r="AN253" s="246" t="e">
        <f>AN252/Y252</f>
        <v>#DIV/0!</v>
      </c>
    </row>
    <row r="254" spans="1:57" ht="21" customHeight="1">
      <c r="K254" s="46"/>
      <c r="L254" s="47"/>
      <c r="M254" s="47"/>
      <c r="N254" s="47"/>
      <c r="O254" s="48"/>
      <c r="P254" s="49"/>
      <c r="Q254" s="49"/>
    </row>
    <row r="255" spans="1:57" ht="21" customHeight="1">
      <c r="K255" s="46"/>
      <c r="L255" s="47"/>
      <c r="M255" s="47"/>
      <c r="N255" s="47"/>
      <c r="O255" s="48"/>
      <c r="P255" s="49"/>
      <c r="Q255" s="49"/>
    </row>
    <row r="256" spans="1:57" ht="21" customHeight="1">
      <c r="K256" s="46"/>
      <c r="L256" s="47"/>
      <c r="M256" s="47"/>
      <c r="N256" s="47"/>
      <c r="O256" s="48"/>
      <c r="P256" s="49"/>
      <c r="Q256" s="49"/>
    </row>
    <row r="257" spans="1:57" ht="21" customHeight="1">
      <c r="K257" s="46"/>
      <c r="L257" s="47"/>
      <c r="M257" s="47"/>
      <c r="N257" s="47"/>
      <c r="O257" s="48"/>
      <c r="P257" s="49"/>
      <c r="Q257" s="49"/>
    </row>
    <row r="258" spans="1:57" ht="21" customHeight="1">
      <c r="K258" s="46"/>
      <c r="L258" s="47"/>
      <c r="M258" s="47"/>
      <c r="N258" s="47"/>
      <c r="O258" s="48"/>
      <c r="P258" s="49"/>
      <c r="Q258" s="49"/>
    </row>
    <row r="259" spans="1:57">
      <c r="E259" s="45"/>
      <c r="F259" s="45"/>
      <c r="K259" s="46"/>
      <c r="L259" s="47"/>
      <c r="M259" s="47"/>
      <c r="N259" s="47"/>
      <c r="O259" s="48"/>
      <c r="P259" s="49"/>
      <c r="Q259" s="49"/>
    </row>
    <row r="260" spans="1:57">
      <c r="E260" s="45"/>
      <c r="F260" s="45"/>
      <c r="K260" s="46"/>
      <c r="L260" s="47"/>
      <c r="M260" s="47"/>
      <c r="N260" s="47"/>
      <c r="O260" s="48"/>
      <c r="P260" s="49"/>
      <c r="Q260" s="49"/>
    </row>
    <row r="261" spans="1:57" s="51" customFormat="1">
      <c r="D261" s="52"/>
      <c r="E261" s="53"/>
      <c r="F261" s="53"/>
      <c r="G261" s="52"/>
      <c r="H261" s="52"/>
      <c r="I261" s="52"/>
      <c r="J261" s="52"/>
      <c r="K261" s="54"/>
      <c r="L261" s="55"/>
      <c r="M261" s="55"/>
      <c r="N261" s="55"/>
      <c r="O261" s="56"/>
      <c r="P261" s="57"/>
      <c r="Q261" s="57"/>
      <c r="R261" s="52"/>
      <c r="T261" s="58"/>
      <c r="U261" s="52"/>
      <c r="V261" s="52"/>
      <c r="W261" s="52"/>
      <c r="AE261" s="58"/>
      <c r="AF261" s="58"/>
      <c r="AG261" s="174"/>
      <c r="AH261" s="174"/>
      <c r="AI261" s="215"/>
      <c r="AJ261" s="58"/>
      <c r="AK261" s="58"/>
      <c r="AL261" s="58"/>
      <c r="AM261" s="58"/>
      <c r="AN261" s="58"/>
      <c r="AT261" s="23"/>
      <c r="AU261" s="52"/>
      <c r="AY261" s="52"/>
      <c r="AZ261" s="52"/>
      <c r="BA261" s="52"/>
      <c r="BC261" s="52"/>
      <c r="BE261" s="59"/>
    </row>
    <row r="262" spans="1:57" s="51" customFormat="1">
      <c r="D262" s="52"/>
      <c r="E262" s="53"/>
      <c r="F262" s="53"/>
      <c r="G262" s="52"/>
      <c r="H262" s="52"/>
      <c r="I262" s="52"/>
      <c r="J262" s="52"/>
      <c r="K262" s="54"/>
      <c r="L262" s="55"/>
      <c r="M262" s="55"/>
      <c r="N262" s="55"/>
      <c r="O262" s="56"/>
      <c r="P262" s="57"/>
      <c r="Q262" s="57"/>
      <c r="R262" s="52"/>
      <c r="T262" s="58"/>
      <c r="U262" s="52"/>
      <c r="V262" s="52"/>
      <c r="W262" s="52"/>
      <c r="AE262" s="58"/>
      <c r="AF262" s="58"/>
      <c r="AG262" s="174"/>
      <c r="AH262" s="174"/>
      <c r="AI262" s="215"/>
      <c r="AJ262" s="58"/>
      <c r="AK262" s="58"/>
      <c r="AL262" s="58"/>
      <c r="AM262" s="58"/>
      <c r="AN262" s="58"/>
      <c r="AT262" s="23"/>
      <c r="AU262" s="52"/>
      <c r="AY262" s="52"/>
      <c r="AZ262" s="52"/>
      <c r="BA262" s="52"/>
      <c r="BC262" s="52"/>
      <c r="BE262" s="59"/>
    </row>
    <row r="263" spans="1:57" s="51" customFormat="1">
      <c r="D263" s="52"/>
      <c r="E263" s="53"/>
      <c r="F263" s="53"/>
      <c r="G263" s="52"/>
      <c r="H263" s="52"/>
      <c r="I263" s="52"/>
      <c r="J263" s="52"/>
      <c r="K263" s="54"/>
      <c r="L263" s="55"/>
      <c r="M263" s="55"/>
      <c r="N263" s="55"/>
      <c r="O263" s="56"/>
      <c r="P263" s="57"/>
      <c r="Q263" s="57"/>
      <c r="R263" s="52"/>
      <c r="T263" s="58"/>
      <c r="U263" s="52"/>
      <c r="V263" s="52"/>
      <c r="W263" s="52"/>
      <c r="AE263" s="58"/>
      <c r="AF263" s="58"/>
      <c r="AG263" s="174"/>
      <c r="AH263" s="174"/>
      <c r="AI263" s="215"/>
      <c r="AJ263" s="58"/>
      <c r="AK263" s="58"/>
      <c r="AL263" s="58"/>
      <c r="AM263" s="58"/>
      <c r="AN263" s="58"/>
      <c r="AT263" s="23"/>
      <c r="AU263" s="52"/>
      <c r="AY263" s="52"/>
      <c r="AZ263" s="52"/>
      <c r="BA263" s="52"/>
      <c r="BC263" s="52"/>
      <c r="BE263" s="59"/>
    </row>
    <row r="264" spans="1:57" s="51" customFormat="1">
      <c r="D264" s="52"/>
      <c r="E264" s="52"/>
      <c r="F264" s="52"/>
      <c r="G264" s="52"/>
      <c r="H264" s="52"/>
      <c r="I264" s="52"/>
      <c r="J264" s="52"/>
      <c r="L264" s="55"/>
      <c r="M264" s="55"/>
      <c r="N264" s="55"/>
      <c r="O264" s="56"/>
      <c r="P264" s="57"/>
      <c r="Q264" s="57"/>
      <c r="R264" s="52"/>
      <c r="T264" s="58"/>
      <c r="U264" s="52"/>
      <c r="V264" s="52"/>
      <c r="W264" s="52"/>
      <c r="AE264" s="58"/>
      <c r="AF264" s="58"/>
      <c r="AG264" s="174"/>
      <c r="AH264" s="174"/>
      <c r="AI264" s="215"/>
      <c r="AJ264" s="58"/>
      <c r="AK264" s="58"/>
      <c r="AL264" s="58"/>
      <c r="AM264" s="58"/>
      <c r="AN264" s="58"/>
      <c r="AT264" s="23"/>
      <c r="AU264" s="52"/>
      <c r="AY264" s="52"/>
      <c r="AZ264" s="52"/>
      <c r="BA264" s="52"/>
      <c r="BC264" s="52"/>
      <c r="BE264" s="59"/>
    </row>
    <row r="265" spans="1:57" s="61" customFormat="1" ht="12.75">
      <c r="A265" s="60"/>
      <c r="D265" s="62"/>
      <c r="E265" s="63"/>
      <c r="F265" s="63"/>
      <c r="G265" s="63"/>
      <c r="H265" s="63"/>
      <c r="I265" s="63"/>
      <c r="J265" s="63"/>
      <c r="L265" s="64"/>
      <c r="M265" s="64"/>
      <c r="N265" s="64"/>
      <c r="O265" s="65"/>
      <c r="P265" s="66"/>
      <c r="Q265" s="66"/>
      <c r="R265" s="63"/>
      <c r="T265" s="67"/>
      <c r="U265" s="63"/>
      <c r="V265" s="63"/>
      <c r="W265" s="63"/>
      <c r="AE265" s="67"/>
      <c r="AF265" s="67"/>
      <c r="AG265" s="175"/>
      <c r="AH265" s="175"/>
      <c r="AI265" s="216"/>
      <c r="AJ265" s="67"/>
      <c r="AK265" s="67"/>
      <c r="AL265" s="67"/>
      <c r="AM265" s="67"/>
      <c r="AN265" s="67"/>
      <c r="AP265" s="51"/>
      <c r="AQ265" s="51"/>
      <c r="AR265" s="51"/>
      <c r="AS265" s="51"/>
      <c r="AT265" s="23"/>
      <c r="AU265" s="52"/>
      <c r="AV265" s="51"/>
      <c r="AW265" s="51"/>
      <c r="AX265" s="51"/>
      <c r="AY265" s="52"/>
      <c r="AZ265" s="52"/>
      <c r="BA265" s="52"/>
      <c r="BB265" s="51"/>
      <c r="BC265" s="52"/>
      <c r="BD265" s="51"/>
      <c r="BE265" s="59"/>
    </row>
    <row r="266" spans="1:57" s="61" customFormat="1" ht="12.75">
      <c r="A266" s="60"/>
      <c r="D266" s="62"/>
      <c r="E266" s="63"/>
      <c r="F266" s="63"/>
      <c r="G266" s="63"/>
      <c r="H266" s="63"/>
      <c r="I266" s="63"/>
      <c r="J266" s="63"/>
      <c r="L266" s="64"/>
      <c r="M266" s="64"/>
      <c r="N266" s="64"/>
      <c r="O266" s="65"/>
      <c r="P266" s="66"/>
      <c r="Q266" s="66"/>
      <c r="R266" s="63"/>
      <c r="T266" s="67"/>
      <c r="U266" s="63"/>
      <c r="V266" s="63"/>
      <c r="W266" s="63"/>
      <c r="AE266" s="67"/>
      <c r="AF266" s="67"/>
      <c r="AG266" s="175"/>
      <c r="AH266" s="175"/>
      <c r="AI266" s="216"/>
      <c r="AJ266" s="67"/>
      <c r="AK266" s="67"/>
      <c r="AL266" s="67"/>
      <c r="AM266" s="67"/>
      <c r="AN266" s="67"/>
      <c r="AP266" s="51"/>
      <c r="AQ266" s="51"/>
      <c r="AR266" s="51"/>
      <c r="AS266" s="51"/>
      <c r="AT266" s="23"/>
      <c r="AU266" s="52"/>
      <c r="AV266" s="51"/>
      <c r="AW266" s="51"/>
      <c r="AX266" s="51"/>
      <c r="AY266" s="52"/>
      <c r="AZ266" s="52"/>
      <c r="BA266" s="52"/>
      <c r="BB266" s="51"/>
      <c r="BC266" s="52"/>
      <c r="BD266" s="51"/>
      <c r="BE266" s="59"/>
    </row>
    <row r="267" spans="1:57" s="61" customFormat="1" ht="12.75">
      <c r="A267" s="60"/>
      <c r="D267" s="62"/>
      <c r="E267" s="63"/>
      <c r="F267" s="63"/>
      <c r="G267" s="63"/>
      <c r="H267" s="63"/>
      <c r="I267" s="63"/>
      <c r="J267" s="63"/>
      <c r="L267" s="64"/>
      <c r="M267" s="64"/>
      <c r="N267" s="64"/>
      <c r="O267" s="65"/>
      <c r="P267" s="66"/>
      <c r="Q267" s="66"/>
      <c r="R267" s="63"/>
      <c r="T267" s="67"/>
      <c r="U267" s="63"/>
      <c r="V267" s="63"/>
      <c r="W267" s="63"/>
      <c r="AE267" s="67"/>
      <c r="AF267" s="67"/>
      <c r="AG267" s="175"/>
      <c r="AH267" s="175"/>
      <c r="AI267" s="216"/>
      <c r="AJ267" s="67"/>
      <c r="AK267" s="67"/>
      <c r="AL267" s="67"/>
      <c r="AM267" s="67"/>
      <c r="AN267" s="67"/>
      <c r="AP267" s="51"/>
      <c r="AQ267" s="51"/>
      <c r="AR267" s="51"/>
      <c r="AS267" s="51"/>
      <c r="AT267" s="23"/>
      <c r="AU267" s="52"/>
      <c r="AV267" s="51"/>
      <c r="AW267" s="51"/>
      <c r="AX267" s="51"/>
      <c r="AY267" s="52"/>
      <c r="AZ267" s="52"/>
      <c r="BA267" s="52"/>
      <c r="BB267" s="51"/>
      <c r="BC267" s="52"/>
      <c r="BD267" s="51"/>
      <c r="BE267" s="59"/>
    </row>
    <row r="268" spans="1:57" ht="18" customHeight="1">
      <c r="L268" s="47"/>
      <c r="M268" s="47"/>
      <c r="N268" s="47"/>
      <c r="O268" s="48"/>
      <c r="P268" s="49"/>
      <c r="Q268" s="49"/>
    </row>
    <row r="269" spans="1:57" s="69" customFormat="1" ht="18" customHeight="1">
      <c r="H269" s="68"/>
      <c r="I269" s="68"/>
      <c r="J269" s="68"/>
      <c r="L269" s="70"/>
      <c r="M269" s="70"/>
      <c r="N269" s="70"/>
      <c r="O269" s="71"/>
      <c r="P269" s="72"/>
      <c r="Q269" s="72"/>
      <c r="R269" s="68"/>
      <c r="T269" s="73"/>
      <c r="U269" s="68"/>
      <c r="V269" s="68"/>
      <c r="W269" s="68"/>
      <c r="AE269" s="73"/>
      <c r="AF269" s="73"/>
      <c r="AG269" s="176"/>
      <c r="AH269" s="176"/>
      <c r="AI269" s="217"/>
      <c r="AJ269" s="73"/>
      <c r="AK269" s="73"/>
      <c r="AL269" s="73"/>
      <c r="AM269" s="73"/>
      <c r="AN269" s="73"/>
      <c r="AP269" s="13"/>
      <c r="AQ269" s="13"/>
      <c r="AR269" s="13"/>
      <c r="AS269" s="13"/>
      <c r="AT269" s="26"/>
      <c r="AU269" s="14"/>
      <c r="AV269" s="13"/>
      <c r="AW269" s="13"/>
      <c r="AX269" s="13"/>
      <c r="AY269" s="14"/>
      <c r="AZ269" s="14"/>
      <c r="BA269" s="14"/>
      <c r="BB269" s="13"/>
      <c r="BC269" s="14"/>
      <c r="BD269" s="13"/>
      <c r="BE269" s="15"/>
    </row>
    <row r="270" spans="1:57" s="69" customFormat="1" ht="18" customHeight="1">
      <c r="H270" s="68"/>
      <c r="I270" s="68"/>
      <c r="J270" s="68"/>
      <c r="L270" s="70"/>
      <c r="M270" s="70"/>
      <c r="N270" s="70"/>
      <c r="O270" s="71"/>
      <c r="P270" s="72"/>
      <c r="Q270" s="72"/>
      <c r="R270" s="68"/>
      <c r="T270" s="73"/>
      <c r="U270" s="68"/>
      <c r="V270" s="68"/>
      <c r="W270" s="68"/>
      <c r="AE270" s="73"/>
      <c r="AF270" s="73"/>
      <c r="AG270" s="176"/>
      <c r="AH270" s="176"/>
      <c r="AI270" s="217"/>
      <c r="AJ270" s="73"/>
      <c r="AK270" s="73"/>
      <c r="AL270" s="73"/>
      <c r="AM270" s="73"/>
      <c r="AN270" s="73"/>
      <c r="AP270" s="13"/>
      <c r="AQ270" s="13"/>
      <c r="AR270" s="13"/>
      <c r="AS270" s="13"/>
      <c r="AT270" s="26"/>
      <c r="AU270" s="14"/>
      <c r="AV270" s="13"/>
      <c r="AW270" s="13"/>
      <c r="AX270" s="13"/>
      <c r="AY270" s="14"/>
      <c r="AZ270" s="14"/>
      <c r="BA270" s="14"/>
      <c r="BB270" s="13"/>
      <c r="BC270" s="14"/>
      <c r="BD270" s="13"/>
      <c r="BE270" s="15"/>
    </row>
    <row r="271" spans="1:57" s="69" customFormat="1" ht="18" customHeight="1">
      <c r="H271" s="68"/>
      <c r="I271" s="68"/>
      <c r="J271" s="68"/>
      <c r="L271" s="70"/>
      <c r="M271" s="70"/>
      <c r="N271" s="70"/>
      <c r="O271" s="71"/>
      <c r="P271" s="72"/>
      <c r="Q271" s="72"/>
      <c r="R271" s="68"/>
      <c r="T271" s="73"/>
      <c r="U271" s="68"/>
      <c r="V271" s="68"/>
      <c r="W271" s="68"/>
      <c r="AE271" s="73"/>
      <c r="AF271" s="73"/>
      <c r="AG271" s="176"/>
      <c r="AH271" s="176"/>
      <c r="AI271" s="217"/>
      <c r="AJ271" s="73"/>
      <c r="AK271" s="73"/>
      <c r="AL271" s="73"/>
      <c r="AM271" s="73"/>
      <c r="AN271" s="73"/>
      <c r="AP271" s="13"/>
      <c r="AQ271" s="13"/>
      <c r="AR271" s="13"/>
      <c r="AS271" s="13"/>
      <c r="AT271" s="26"/>
      <c r="AU271" s="14"/>
      <c r="AV271" s="13"/>
      <c r="AW271" s="13"/>
      <c r="AX271" s="13"/>
      <c r="AY271" s="14"/>
      <c r="AZ271" s="14"/>
      <c r="BA271" s="14"/>
      <c r="BB271" s="13"/>
      <c r="BC271" s="14"/>
      <c r="BD271" s="13"/>
      <c r="BE271" s="15"/>
    </row>
    <row r="272" spans="1:57" s="69" customFormat="1" ht="8.25" customHeight="1">
      <c r="H272" s="68"/>
      <c r="I272" s="68"/>
      <c r="J272" s="68"/>
      <c r="L272" s="70"/>
      <c r="M272" s="70"/>
      <c r="N272" s="70"/>
      <c r="O272" s="71"/>
      <c r="P272" s="72"/>
      <c r="Q272" s="72"/>
      <c r="R272" s="68"/>
      <c r="T272" s="73"/>
      <c r="U272" s="68"/>
      <c r="V272" s="68"/>
      <c r="W272" s="68"/>
      <c r="AE272" s="73"/>
      <c r="AF272" s="73"/>
      <c r="AG272" s="176"/>
      <c r="AH272" s="176"/>
      <c r="AI272" s="217"/>
      <c r="AJ272" s="73"/>
      <c r="AK272" s="73"/>
      <c r="AL272" s="73"/>
      <c r="AM272" s="73"/>
      <c r="AN272" s="73"/>
      <c r="AP272" s="13"/>
      <c r="AQ272" s="13"/>
      <c r="AR272" s="13"/>
      <c r="AS272" s="13"/>
      <c r="AT272" s="26"/>
      <c r="AU272" s="14"/>
      <c r="AV272" s="13"/>
      <c r="AW272" s="13"/>
      <c r="AX272" s="13"/>
      <c r="AY272" s="14"/>
      <c r="AZ272" s="14"/>
      <c r="BA272" s="14"/>
      <c r="BB272" s="13"/>
      <c r="BC272" s="14"/>
      <c r="BD272" s="13"/>
      <c r="BE272" s="15"/>
    </row>
    <row r="273" spans="1:66" s="69" customFormat="1">
      <c r="E273" s="74"/>
      <c r="F273" s="74"/>
      <c r="G273" s="68"/>
      <c r="H273" s="68"/>
      <c r="I273" s="68"/>
      <c r="J273" s="68"/>
      <c r="L273" s="70"/>
      <c r="M273" s="70"/>
      <c r="N273" s="70"/>
      <c r="O273" s="71"/>
      <c r="P273" s="72"/>
      <c r="Q273" s="72"/>
      <c r="R273" s="68"/>
      <c r="T273" s="73"/>
      <c r="U273" s="68"/>
      <c r="V273" s="68"/>
      <c r="W273" s="68"/>
      <c r="AE273" s="73"/>
      <c r="AF273" s="73"/>
      <c r="AG273" s="176"/>
      <c r="AH273" s="176"/>
      <c r="AI273" s="217"/>
      <c r="AJ273" s="73"/>
      <c r="AK273" s="73"/>
      <c r="AL273" s="73"/>
      <c r="AM273" s="73"/>
      <c r="AN273" s="73"/>
      <c r="AP273" s="13"/>
      <c r="AQ273" s="13"/>
      <c r="AR273" s="13"/>
      <c r="AS273" s="13"/>
      <c r="AT273" s="26"/>
      <c r="AU273" s="14"/>
      <c r="AV273" s="13"/>
      <c r="AW273" s="13"/>
      <c r="AX273" s="13"/>
      <c r="AY273" s="14"/>
      <c r="AZ273" s="14"/>
      <c r="BA273" s="14"/>
      <c r="BB273" s="13"/>
      <c r="BC273" s="14"/>
      <c r="BD273" s="13"/>
      <c r="BE273" s="15"/>
    </row>
    <row r="274" spans="1:66">
      <c r="A274" s="26"/>
      <c r="B274" s="26"/>
      <c r="C274" s="26"/>
      <c r="D274" s="75"/>
      <c r="E274" s="76"/>
      <c r="F274" s="76"/>
      <c r="G274" s="75"/>
      <c r="H274" s="75"/>
      <c r="I274" s="75"/>
      <c r="J274" s="75"/>
      <c r="K274" s="26"/>
      <c r="L274" s="77"/>
      <c r="M274" s="77"/>
      <c r="N274" s="77"/>
      <c r="O274" s="78"/>
      <c r="P274" s="79"/>
      <c r="Q274" s="79"/>
      <c r="R274" s="75"/>
      <c r="S274" s="26"/>
      <c r="T274" s="80"/>
      <c r="U274" s="75"/>
      <c r="V274" s="75"/>
      <c r="W274" s="75"/>
      <c r="X274" s="26"/>
      <c r="Y274" s="26"/>
      <c r="Z274" s="26"/>
      <c r="AA274" s="26"/>
      <c r="AB274" s="26"/>
      <c r="AC274" s="26"/>
      <c r="AD274" s="26"/>
      <c r="AE274" s="80"/>
      <c r="AF274" s="80"/>
      <c r="AG274" s="177"/>
      <c r="AH274" s="177"/>
      <c r="AI274" s="218"/>
      <c r="AJ274" s="80"/>
      <c r="AK274" s="80"/>
      <c r="AL274" s="80"/>
      <c r="AM274" s="80"/>
      <c r="AN274" s="80"/>
      <c r="AO274" s="26"/>
      <c r="AP274" s="26"/>
      <c r="AQ274" s="26"/>
      <c r="AR274" s="26"/>
      <c r="AS274" s="26"/>
      <c r="AU274" s="26"/>
      <c r="AV274" s="26"/>
      <c r="AW274" s="26"/>
      <c r="AX274" s="26"/>
      <c r="AY274" s="75"/>
      <c r="AZ274" s="26"/>
      <c r="BA274" s="75"/>
      <c r="BB274" s="26"/>
      <c r="BC274" s="75"/>
      <c r="BD274" s="26"/>
      <c r="BE274" s="81"/>
      <c r="BF274" s="26"/>
    </row>
    <row r="275" spans="1:66" ht="12.75">
      <c r="A275" s="82"/>
      <c r="L275" s="47"/>
      <c r="M275" s="47"/>
      <c r="N275" s="47"/>
      <c r="O275" s="48"/>
      <c r="P275" s="49"/>
      <c r="Q275" s="49"/>
      <c r="AU275" s="13"/>
      <c r="AZ275" s="13"/>
    </row>
    <row r="276" spans="1:66">
      <c r="L276" s="47"/>
      <c r="M276" s="47"/>
      <c r="N276" s="47"/>
      <c r="O276" s="48"/>
      <c r="P276" s="49"/>
      <c r="Q276" s="49"/>
      <c r="AU276" s="13"/>
      <c r="AZ276" s="13"/>
    </row>
    <row r="277" spans="1:66" ht="26.25" customHeight="1">
      <c r="L277" s="47"/>
      <c r="M277" s="47"/>
      <c r="N277" s="47"/>
      <c r="O277" s="48"/>
      <c r="P277" s="49"/>
      <c r="Q277" s="49"/>
    </row>
    <row r="278" spans="1:66" ht="23.25" customHeight="1">
      <c r="L278" s="47"/>
      <c r="M278" s="47"/>
      <c r="N278" s="47"/>
      <c r="O278" s="48"/>
      <c r="P278" s="49"/>
      <c r="Q278" s="49"/>
    </row>
    <row r="279" spans="1:66" ht="33" customHeight="1">
      <c r="L279" s="47"/>
      <c r="M279" s="47"/>
      <c r="N279" s="47"/>
      <c r="O279" s="48"/>
      <c r="P279" s="49"/>
      <c r="Q279" s="49"/>
    </row>
    <row r="280" spans="1:66" ht="33" customHeight="1">
      <c r="L280" s="47"/>
      <c r="M280" s="47"/>
      <c r="N280" s="47"/>
      <c r="O280" s="48"/>
      <c r="P280" s="49"/>
      <c r="Q280" s="49"/>
    </row>
    <row r="281" spans="1:66" ht="33" customHeight="1">
      <c r="L281" s="47"/>
      <c r="M281" s="47"/>
      <c r="N281" s="47"/>
      <c r="O281" s="48"/>
      <c r="P281" s="49"/>
      <c r="Q281" s="49"/>
    </row>
    <row r="282" spans="1:66" ht="33" customHeight="1">
      <c r="L282" s="47"/>
      <c r="M282" s="47"/>
      <c r="N282" s="47"/>
      <c r="O282" s="48"/>
      <c r="P282" s="49"/>
      <c r="Q282" s="49"/>
    </row>
    <row r="283" spans="1:66" ht="33" customHeight="1">
      <c r="L283" s="47"/>
      <c r="M283" s="47"/>
      <c r="N283" s="47"/>
      <c r="O283" s="48"/>
      <c r="P283" s="49"/>
      <c r="Q283" s="49"/>
    </row>
    <row r="284" spans="1:66" ht="33" customHeight="1">
      <c r="L284" s="47"/>
      <c r="M284" s="47"/>
      <c r="N284" s="47"/>
      <c r="O284" s="48"/>
      <c r="P284" s="49"/>
      <c r="Q284" s="49"/>
    </row>
    <row r="285" spans="1:66" ht="33" customHeight="1">
      <c r="M285" s="83"/>
      <c r="N285" s="47"/>
      <c r="O285" s="48"/>
      <c r="P285" s="49"/>
      <c r="Q285" s="49"/>
    </row>
    <row r="286" spans="1:66" ht="33" customHeight="1">
      <c r="M286" s="83"/>
      <c r="N286" s="47"/>
      <c r="O286" s="48"/>
      <c r="P286" s="49"/>
      <c r="Q286" s="49"/>
    </row>
    <row r="287" spans="1:66" ht="33" customHeight="1"/>
    <row r="288" spans="1:66" ht="15">
      <c r="AP288" s="87"/>
      <c r="AQ288" s="87"/>
      <c r="AR288" s="87"/>
      <c r="AS288" s="87"/>
      <c r="AT288" s="88"/>
      <c r="AU288" s="99"/>
      <c r="AV288" s="100"/>
      <c r="AW288" s="100"/>
      <c r="AX288" s="100"/>
      <c r="AY288" s="99"/>
      <c r="AZ288" s="101"/>
      <c r="BA288" s="99"/>
      <c r="BB288" s="100"/>
      <c r="BC288" s="99"/>
      <c r="BD288" s="100"/>
      <c r="BE288" s="102"/>
      <c r="BF288" s="100"/>
      <c r="BG288" s="100"/>
      <c r="BH288" s="100"/>
      <c r="BI288" s="100"/>
      <c r="BJ288" s="100"/>
      <c r="BK288" s="100"/>
      <c r="BL288" s="100"/>
      <c r="BM288" s="100"/>
      <c r="BN288" s="100"/>
    </row>
    <row r="289" spans="42:66" ht="15">
      <c r="AP289" s="87"/>
      <c r="AQ289" s="87"/>
      <c r="AR289" s="87"/>
      <c r="AS289" s="87"/>
      <c r="AT289" s="88"/>
      <c r="AU289" s="99"/>
      <c r="AV289" s="100"/>
      <c r="AW289" s="100"/>
      <c r="AX289" s="100"/>
      <c r="AY289" s="99"/>
      <c r="AZ289" s="99"/>
      <c r="BA289" s="99"/>
      <c r="BB289" s="100"/>
      <c r="BC289" s="99"/>
      <c r="BD289" s="100"/>
      <c r="BE289" s="102"/>
      <c r="BF289" s="100"/>
      <c r="BG289" s="100"/>
      <c r="BH289" s="100"/>
      <c r="BI289" s="100"/>
      <c r="BJ289" s="100"/>
      <c r="BK289" s="100"/>
      <c r="BL289" s="100"/>
      <c r="BM289" s="100"/>
      <c r="BN289" s="100"/>
    </row>
    <row r="290" spans="42:66" ht="14.25">
      <c r="AU290" s="99"/>
      <c r="AV290" s="100"/>
      <c r="AW290" s="100"/>
      <c r="AX290" s="100"/>
      <c r="AY290" s="99"/>
      <c r="AZ290" s="99"/>
      <c r="BA290" s="99"/>
      <c r="BB290" s="100"/>
      <c r="BC290" s="99"/>
      <c r="BD290" s="100"/>
      <c r="BE290" s="102"/>
      <c r="BF290" s="100"/>
      <c r="BG290" s="100"/>
      <c r="BH290" s="100"/>
      <c r="BI290" s="100"/>
      <c r="BJ290" s="100"/>
      <c r="BK290" s="100"/>
      <c r="BL290" s="100"/>
      <c r="BM290" s="100"/>
      <c r="BN290" s="100"/>
    </row>
    <row r="291" spans="42:66" ht="14.25">
      <c r="AU291" s="99"/>
      <c r="AV291" s="100"/>
      <c r="AW291" s="100"/>
      <c r="AX291" s="100"/>
      <c r="AY291" s="99"/>
      <c r="AZ291" s="99"/>
      <c r="BA291" s="99"/>
      <c r="BB291" s="100"/>
      <c r="BC291" s="99"/>
      <c r="BD291" s="100"/>
      <c r="BE291" s="102"/>
      <c r="BF291" s="100"/>
      <c r="BG291" s="100"/>
      <c r="BH291" s="100"/>
      <c r="BI291" s="100"/>
      <c r="BJ291" s="100"/>
      <c r="BK291" s="100"/>
      <c r="BL291" s="100"/>
      <c r="BM291" s="100"/>
      <c r="BN291" s="100"/>
    </row>
    <row r="1150" spans="1:15">
      <c r="A1150" s="89" t="s">
        <v>16</v>
      </c>
      <c r="B1150" s="89"/>
      <c r="C1150" s="89"/>
      <c r="G1150" s="83" t="s">
        <v>17</v>
      </c>
      <c r="L1150" s="47"/>
      <c r="M1150" s="47"/>
      <c r="N1150" s="47"/>
      <c r="O1150" s="48"/>
    </row>
    <row r="1151" spans="1:15">
      <c r="G1151" s="83" t="s">
        <v>18</v>
      </c>
      <c r="L1151" s="47"/>
      <c r="M1151" s="47"/>
      <c r="N1151" s="47"/>
      <c r="O1151" s="48"/>
    </row>
    <row r="1152" spans="1:15">
      <c r="G1152" s="83" t="s">
        <v>19</v>
      </c>
      <c r="L1152" s="47"/>
      <c r="M1152" s="47"/>
      <c r="N1152" s="47"/>
      <c r="O1152" s="48"/>
    </row>
    <row r="1153" spans="7:15">
      <c r="G1153" s="83" t="s">
        <v>20</v>
      </c>
      <c r="L1153" s="47"/>
      <c r="M1153" s="47"/>
      <c r="N1153" s="47"/>
      <c r="O1153" s="48"/>
    </row>
    <row r="1154" spans="7:15">
      <c r="G1154" s="83" t="s">
        <v>21</v>
      </c>
      <c r="L1154" s="47"/>
      <c r="M1154" s="47"/>
      <c r="N1154" s="47"/>
      <c r="O1154" s="48"/>
    </row>
    <row r="1155" spans="7:15">
      <c r="G1155" s="83" t="s">
        <v>22</v>
      </c>
      <c r="L1155" s="47"/>
      <c r="M1155" s="47"/>
      <c r="N1155" s="47"/>
      <c r="O1155" s="48"/>
    </row>
    <row r="1156" spans="7:15">
      <c r="G1156" s="83" t="s">
        <v>23</v>
      </c>
      <c r="L1156" s="47"/>
      <c r="M1156" s="47"/>
      <c r="N1156" s="47"/>
      <c r="O1156" s="48"/>
    </row>
    <row r="1157" spans="7:15">
      <c r="G1157" s="83" t="s">
        <v>24</v>
      </c>
      <c r="L1157" s="47"/>
      <c r="M1157" s="47"/>
      <c r="N1157" s="47"/>
      <c r="O1157" s="48"/>
    </row>
    <row r="1158" spans="7:15">
      <c r="G1158" s="83" t="s">
        <v>25</v>
      </c>
      <c r="L1158" s="47"/>
      <c r="M1158" s="47"/>
      <c r="N1158" s="47"/>
      <c r="O1158" s="48"/>
    </row>
    <row r="1159" spans="7:15">
      <c r="G1159" s="83" t="s">
        <v>26</v>
      </c>
      <c r="L1159" s="47"/>
      <c r="M1159" s="47"/>
      <c r="N1159" s="47"/>
      <c r="O1159" s="48"/>
    </row>
  </sheetData>
  <sheetProtection insertRows="0" deleteRows="0" sort="0" autoFilter="0" pivotTables="0"/>
  <mergeCells count="3">
    <mergeCell ref="AI4:AK4"/>
    <mergeCell ref="AL4:AN4"/>
    <mergeCell ref="AP4:AQ4"/>
  </mergeCells>
  <phoneticPr fontId="0" type="noConversion"/>
  <printOptions horizontalCentered="1"/>
  <pageMargins left="0.2" right="0" top="0.36" bottom="0.18" header="0" footer="0.18"/>
  <pageSetup paperSize="5" scale="63" fitToHeight="4" orientation="landscape" verticalDpi="4294967292" r:id="rId1"/>
  <headerFooter alignWithMargins="0">
    <oddFooter>&amp;R&amp;D
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T11"/>
  <sheetViews>
    <sheetView tabSelected="1" workbookViewId="0">
      <selection activeCell="B25" sqref="B25"/>
    </sheetView>
  </sheetViews>
  <sheetFormatPr defaultColWidth="9" defaultRowHeight="12.75"/>
  <cols>
    <col min="1" max="1" width="10.42578125" style="116" customWidth="1"/>
    <col min="2" max="2" width="41.140625" style="116" customWidth="1"/>
    <col min="3" max="3" width="8" style="116" customWidth="1"/>
    <col min="4" max="4" width="9" style="116"/>
    <col min="5" max="5" width="7" style="116" customWidth="1"/>
    <col min="6" max="6" width="9" style="116"/>
    <col min="7" max="7" width="6.85546875" style="116" customWidth="1"/>
    <col min="8" max="8" width="9" style="116"/>
    <col min="9" max="9" width="7.5703125" style="116" customWidth="1"/>
    <col min="10" max="10" width="9" style="116"/>
    <col min="11" max="11" width="12" style="116" customWidth="1"/>
    <col min="12" max="12" width="9" style="116"/>
    <col min="13" max="13" width="7.5703125" style="116" customWidth="1"/>
    <col min="14" max="14" width="8.7109375" style="116" customWidth="1"/>
    <col min="15" max="15" width="7" style="116" customWidth="1"/>
    <col min="16" max="18" width="9" style="116"/>
    <col min="19" max="19" width="10.28515625" style="116" customWidth="1"/>
    <col min="20" max="16384" width="9" style="116"/>
  </cols>
  <sheetData>
    <row r="1" spans="1:20">
      <c r="A1" s="260" t="s">
        <v>65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2" spans="1:20">
      <c r="A2" s="117"/>
      <c r="B2" s="118"/>
      <c r="C2" s="263" t="s">
        <v>57</v>
      </c>
      <c r="D2" s="258"/>
      <c r="E2" s="258"/>
      <c r="F2" s="258"/>
      <c r="G2" s="258"/>
      <c r="H2" s="258"/>
      <c r="I2" s="258"/>
      <c r="J2" s="258"/>
      <c r="K2" s="258"/>
      <c r="L2" s="264"/>
      <c r="M2" s="257" t="s">
        <v>58</v>
      </c>
      <c r="N2" s="258"/>
      <c r="O2" s="258"/>
      <c r="P2" s="258"/>
      <c r="Q2" s="258"/>
      <c r="R2" s="258"/>
      <c r="S2" s="258"/>
      <c r="T2" s="259"/>
    </row>
    <row r="3" spans="1:20" ht="26.25" thickBot="1">
      <c r="A3" s="119" t="s">
        <v>32</v>
      </c>
      <c r="B3" s="120" t="s">
        <v>1</v>
      </c>
      <c r="C3" s="121" t="s">
        <v>7</v>
      </c>
      <c r="D3" s="122" t="s">
        <v>8</v>
      </c>
      <c r="E3" s="123" t="s">
        <v>9</v>
      </c>
      <c r="F3" s="124" t="s">
        <v>8</v>
      </c>
      <c r="G3" s="125" t="s">
        <v>10</v>
      </c>
      <c r="H3" s="122" t="s">
        <v>8</v>
      </c>
      <c r="I3" s="123" t="s">
        <v>3</v>
      </c>
      <c r="J3" s="124" t="s">
        <v>8</v>
      </c>
      <c r="K3" s="126" t="s">
        <v>42</v>
      </c>
      <c r="L3" s="127" t="s">
        <v>8</v>
      </c>
      <c r="M3" s="123" t="s">
        <v>9</v>
      </c>
      <c r="N3" s="124" t="s">
        <v>8</v>
      </c>
      <c r="O3" s="125" t="s">
        <v>10</v>
      </c>
      <c r="P3" s="122" t="s">
        <v>8</v>
      </c>
      <c r="Q3" s="123" t="s">
        <v>3</v>
      </c>
      <c r="R3" s="124" t="s">
        <v>8</v>
      </c>
      <c r="S3" s="126" t="s">
        <v>42</v>
      </c>
      <c r="T3" s="122" t="s">
        <v>8</v>
      </c>
    </row>
    <row r="4" spans="1:20" ht="13.5" thickTop="1">
      <c r="A4" s="128">
        <v>1</v>
      </c>
      <c r="B4" s="129" t="s">
        <v>3279</v>
      </c>
      <c r="C4" s="130">
        <f>COUNTIF(Master!AO$5:AO$251,1)</f>
        <v>0</v>
      </c>
      <c r="D4" s="131" t="e">
        <f>C4/$C$11</f>
        <v>#DIV/0!</v>
      </c>
      <c r="E4" s="132">
        <f>DSUM(Master!$A$6:$AQ$251,24,LOOKUPTBL!$A$1:$A$2)</f>
        <v>0</v>
      </c>
      <c r="F4" s="133" t="e">
        <f>E4/$E$11</f>
        <v>#DIV/0!</v>
      </c>
      <c r="G4" s="134">
        <f>DSUM(Master!$A$6:$AR$251,27,LOOKUPTBL!$A$1:$A$2)</f>
        <v>0</v>
      </c>
      <c r="H4" s="131" t="e">
        <f>G4/$G$11</f>
        <v>#DIV/0!</v>
      </c>
      <c r="I4" s="135">
        <f>DSUM(Master!$A$6:$AR$251,29,LOOKUPTBL!$A$1:$A$2)</f>
        <v>0</v>
      </c>
      <c r="J4" s="133" t="e">
        <f>I4/$I$11</f>
        <v>#DIV/0!</v>
      </c>
      <c r="K4" s="136">
        <f>DSUM(Master!$A$6:$AQ$251,31,LOOKUPTBL!$A$1:$A$2)</f>
        <v>0</v>
      </c>
      <c r="L4" s="137" t="e">
        <f>K4/$K$11</f>
        <v>#DIV/0!</v>
      </c>
      <c r="M4" s="132">
        <f>DSUM(Master!$A$6:$AQ$251,25,LOOKUPTBL!$A$1:$A$2)</f>
        <v>0</v>
      </c>
      <c r="N4" s="133" t="e">
        <f>M4/$M$11</f>
        <v>#DIV/0!</v>
      </c>
      <c r="O4" s="134">
        <f>DSUM(Master!$A$6:$AR$251,28,LOOKUPTBL!$A$1:$A$2)</f>
        <v>0</v>
      </c>
      <c r="P4" s="131" t="e">
        <f>G4/$G$11</f>
        <v>#DIV/0!</v>
      </c>
      <c r="Q4" s="135">
        <f>DSUM(Master!$A$6:$AR$251,30,LOOKUPTBL!$A$1:$A$2)</f>
        <v>0</v>
      </c>
      <c r="R4" s="133" t="e">
        <f>I4/$I$11</f>
        <v>#DIV/0!</v>
      </c>
      <c r="S4" s="136">
        <f>DSUM(Master!$A$6:$AQ$251,32,LOOKUPTBL!$A$1:$A$2)</f>
        <v>0</v>
      </c>
      <c r="T4" s="131" t="e">
        <f>S4/$S$11</f>
        <v>#DIV/0!</v>
      </c>
    </row>
    <row r="5" spans="1:20">
      <c r="A5" s="138">
        <v>2</v>
      </c>
      <c r="B5" s="139" t="s">
        <v>51</v>
      </c>
      <c r="C5" s="140">
        <f>COUNTIF(Master!AO$5:AO$251,2)</f>
        <v>0</v>
      </c>
      <c r="D5" s="141" t="e">
        <f>C5/$C$11</f>
        <v>#DIV/0!</v>
      </c>
      <c r="E5" s="142">
        <f>DSUM(Master!$A$6:$AQ$251,24,LOOKUPTBL!$B$1:$B$2)</f>
        <v>0</v>
      </c>
      <c r="F5" s="143" t="e">
        <f>E5/$E$11</f>
        <v>#DIV/0!</v>
      </c>
      <c r="G5" s="144">
        <f>DSUM(Master!$A$6:$AR$251,27,LOOKUPTBL!$B$1:$B$2)</f>
        <v>0</v>
      </c>
      <c r="H5" s="141" t="e">
        <f>G5/$G$11</f>
        <v>#DIV/0!</v>
      </c>
      <c r="I5" s="145">
        <f>DSUM(Master!$A$6:$AR$251,29,LOOKUPTBL!$B$1:$B$2)</f>
        <v>0</v>
      </c>
      <c r="J5" s="143" t="e">
        <f>I5/$I$11</f>
        <v>#DIV/0!</v>
      </c>
      <c r="K5" s="146">
        <f>DSUM(Master!$A$6:$AQ$251,31,LOOKUPTBL!$B$1:$B$2)</f>
        <v>0</v>
      </c>
      <c r="L5" s="147" t="e">
        <f>K5/$K$11</f>
        <v>#DIV/0!</v>
      </c>
      <c r="M5" s="142">
        <f>DSUM(Master!$A$6:$AQ$251,25,LOOKUPTBL!$B$1:$B$2)</f>
        <v>0</v>
      </c>
      <c r="N5" s="143" t="e">
        <f>M5/$M$11</f>
        <v>#DIV/0!</v>
      </c>
      <c r="O5" s="144">
        <f>DSUM(Master!$A$6:$AR$251,28,LOOKUPTBL!$B$1:$B$2)</f>
        <v>0</v>
      </c>
      <c r="P5" s="141" t="e">
        <f>G5/$G$11</f>
        <v>#DIV/0!</v>
      </c>
      <c r="Q5" s="145">
        <f>DSUM(Master!$A$6:$AR$251,30,LOOKUPTBL!$B$1:$B$2)</f>
        <v>0</v>
      </c>
      <c r="R5" s="143" t="e">
        <f>I5/$I$11</f>
        <v>#DIV/0!</v>
      </c>
      <c r="S5" s="146">
        <f>DSUM(Master!$A$6:$AQ$251,32,LOOKUPTBL!$B$1:$B$2)</f>
        <v>0</v>
      </c>
      <c r="T5" s="141" t="e">
        <f>S5/$S$11</f>
        <v>#DIV/0!</v>
      </c>
    </row>
    <row r="6" spans="1:20">
      <c r="A6" s="138">
        <v>3</v>
      </c>
      <c r="B6" s="139" t="s">
        <v>49</v>
      </c>
      <c r="C6" s="140">
        <f>COUNTIF(Master!AO$5:AO$251,3)</f>
        <v>0</v>
      </c>
      <c r="D6" s="141" t="e">
        <f>C6/$C$11</f>
        <v>#DIV/0!</v>
      </c>
      <c r="E6" s="142">
        <f>DSUM(Master!$A$6:$AQ$251,24,LOOKUPTBL!$C$1:$C$2)</f>
        <v>0</v>
      </c>
      <c r="F6" s="143" t="e">
        <f>E6/$E$11</f>
        <v>#DIV/0!</v>
      </c>
      <c r="G6" s="144">
        <f>DSUM(Master!$A$6:$AR$251,27,LOOKUPTBL!$C$1:$C$2)</f>
        <v>0</v>
      </c>
      <c r="H6" s="141" t="e">
        <f>G6/$G$11</f>
        <v>#DIV/0!</v>
      </c>
      <c r="I6" s="145">
        <f>DSUM(Master!$A$6:$AR$251,29,LOOKUPTBL!$C$1:$C$2)</f>
        <v>0</v>
      </c>
      <c r="J6" s="143" t="e">
        <f>I6/$I$11</f>
        <v>#DIV/0!</v>
      </c>
      <c r="K6" s="146">
        <f>DSUM(Master!$A$6:$AQ$251,31,LOOKUPTBL!$C$1:$C$2)</f>
        <v>0</v>
      </c>
      <c r="L6" s="147" t="e">
        <f>K6/$K$11</f>
        <v>#DIV/0!</v>
      </c>
      <c r="M6" s="142">
        <f>DSUM(Master!$A$6:$AQ$251,25,LOOKUPTBL!$C$1:$C$2)</f>
        <v>0</v>
      </c>
      <c r="N6" s="143" t="e">
        <f>M6/$M$11</f>
        <v>#DIV/0!</v>
      </c>
      <c r="O6" s="144">
        <f>DSUM(Master!$A$6:$AR$251,28,LOOKUPTBL!$C$1:$C$2)</f>
        <v>0</v>
      </c>
      <c r="P6" s="141" t="e">
        <f>G6/$G$11</f>
        <v>#DIV/0!</v>
      </c>
      <c r="Q6" s="145">
        <f>DSUM(Master!$A$6:$AR$251,30,LOOKUPTBL!$C$1:$C$2)</f>
        <v>0</v>
      </c>
      <c r="R6" s="143" t="e">
        <f>I6/$I$11</f>
        <v>#DIV/0!</v>
      </c>
      <c r="S6" s="146">
        <f>DSUM(Master!$A$6:$AQ$251,32,LOOKUPTBL!$C$1:$C$2)</f>
        <v>0</v>
      </c>
      <c r="T6" s="141" t="e">
        <f>S6/$S$11</f>
        <v>#DIV/0!</v>
      </c>
    </row>
    <row r="7" spans="1:20">
      <c r="A7" s="138">
        <v>4</v>
      </c>
      <c r="B7" s="139" t="s">
        <v>50</v>
      </c>
      <c r="C7" s="140">
        <f>COUNTIF(Master!AO$5:AO$251,4)</f>
        <v>0</v>
      </c>
      <c r="D7" s="141" t="e">
        <f>C7/$C$11</f>
        <v>#DIV/0!</v>
      </c>
      <c r="E7" s="142">
        <f>DSUM(Master!$A$6:$AQ$251,24,LOOKUPTBL!$D$1:$D$2)</f>
        <v>0</v>
      </c>
      <c r="F7" s="143" t="e">
        <f>E7/$E$11</f>
        <v>#DIV/0!</v>
      </c>
      <c r="G7" s="144">
        <f>DSUM(Master!$A$6:$AR$251,27,LOOKUPTBL!$D$1:$D$2)</f>
        <v>0</v>
      </c>
      <c r="H7" s="141" t="e">
        <f>G7/$G$11</f>
        <v>#DIV/0!</v>
      </c>
      <c r="I7" s="145">
        <f>DSUM(Master!$A$6:$AR$251,29,LOOKUPTBL!$D$1:$D$2)</f>
        <v>0</v>
      </c>
      <c r="J7" s="143" t="e">
        <f>I7/$I$11</f>
        <v>#DIV/0!</v>
      </c>
      <c r="K7" s="146">
        <f>DSUM(Master!$A$6:$AQ$251,31,LOOKUPTBL!$D$1:$D$2)</f>
        <v>0</v>
      </c>
      <c r="L7" s="147" t="e">
        <f>K7/$K$11</f>
        <v>#DIV/0!</v>
      </c>
      <c r="M7" s="142">
        <f>DSUM(Master!$A$6:$AQ$251,25,LOOKUPTBL!$D$1:$D$2)</f>
        <v>0</v>
      </c>
      <c r="N7" s="143" t="e">
        <f>M7/$M$11</f>
        <v>#DIV/0!</v>
      </c>
      <c r="O7" s="144">
        <f>DSUM(Master!$A$6:$AR$251,28,LOOKUPTBL!$D$1:$D$2)</f>
        <v>0</v>
      </c>
      <c r="P7" s="141" t="e">
        <f>G7/$G$11</f>
        <v>#DIV/0!</v>
      </c>
      <c r="Q7" s="145">
        <f>DSUM(Master!$A$6:$AR$251,30,LOOKUPTBL!$D$1:$D$2)</f>
        <v>0</v>
      </c>
      <c r="R7" s="143" t="e">
        <f>I7/$I$11</f>
        <v>#DIV/0!</v>
      </c>
      <c r="S7" s="146">
        <f>DSUM(Master!$A$6:$AQ$251,32,LOOKUPTBL!$D$1:$D$2)</f>
        <v>0</v>
      </c>
      <c r="T7" s="141" t="e">
        <f>S7/$S$11</f>
        <v>#DIV/0!</v>
      </c>
    </row>
    <row r="8" spans="1:20">
      <c r="A8" s="138">
        <v>5</v>
      </c>
      <c r="B8" s="139" t="s">
        <v>3278</v>
      </c>
      <c r="C8" s="140">
        <f>COUNTIF(Master!AO$5:AO$251,5)</f>
        <v>0</v>
      </c>
      <c r="D8" s="141" t="e">
        <f t="shared" ref="D8:D10" si="0">C8/$C$11</f>
        <v>#DIV/0!</v>
      </c>
      <c r="E8" s="142">
        <f>DSUM(Master!$A$6:$AQ$251,24,LOOKUPTBL!$E$1:$E$2)</f>
        <v>0</v>
      </c>
      <c r="F8" s="143" t="e">
        <f t="shared" ref="F8:F10" si="1">E8/$E$11</f>
        <v>#DIV/0!</v>
      </c>
      <c r="G8" s="144">
        <f>DSUM(Master!$A$6:$AR$251,27,LOOKUPTBL!$E$1:$E$2)</f>
        <v>0</v>
      </c>
      <c r="H8" s="141" t="e">
        <f t="shared" ref="H8:H10" si="2">G8/$G$11</f>
        <v>#DIV/0!</v>
      </c>
      <c r="I8" s="145">
        <f>DSUM(Master!$A$6:$AR$251,29,LOOKUPTBL!$E$1:$E$2)</f>
        <v>0</v>
      </c>
      <c r="J8" s="143" t="e">
        <f t="shared" ref="J8:J10" si="3">I8/$I$11</f>
        <v>#DIV/0!</v>
      </c>
      <c r="K8" s="146">
        <f>DSUM(Master!$A$6:$AQ$251,31,LOOKUPTBL!$E$1:$E$2)</f>
        <v>0</v>
      </c>
      <c r="L8" s="147" t="e">
        <f>K8/$K$11</f>
        <v>#DIV/0!</v>
      </c>
      <c r="M8" s="142">
        <f>DSUM(Master!$A$6:$AQ$251,25,LOOKUPTBL!$E$1:$E$2)</f>
        <v>0</v>
      </c>
      <c r="N8" s="143" t="e">
        <f t="shared" ref="N8:N10" si="4">M8/$M$11</f>
        <v>#DIV/0!</v>
      </c>
      <c r="O8" s="144">
        <f>DSUM(Master!$A$6:$AR$251,28,LOOKUPTBL!$E$1:$E$2)</f>
        <v>0</v>
      </c>
      <c r="P8" s="141" t="e">
        <f t="shared" ref="P8:P10" si="5">G8/$G$11</f>
        <v>#DIV/0!</v>
      </c>
      <c r="Q8" s="145">
        <f>DSUM(Master!$A$6:$AR$251,30,LOOKUPTBL!$E$1:$E$2)</f>
        <v>0</v>
      </c>
      <c r="R8" s="143" t="e">
        <f t="shared" ref="R8:R10" si="6">I8/$I$11</f>
        <v>#DIV/0!</v>
      </c>
      <c r="S8" s="146">
        <f>DSUM(Master!$A$6:$AQ$251,32,LOOKUPTBL!$E$1:$E$2)</f>
        <v>0</v>
      </c>
      <c r="T8" s="141" t="e">
        <f>S8/$S$11</f>
        <v>#DIV/0!</v>
      </c>
    </row>
    <row r="9" spans="1:20">
      <c r="A9" s="138">
        <v>6</v>
      </c>
      <c r="B9" s="139" t="s">
        <v>3278</v>
      </c>
      <c r="C9" s="140">
        <f>COUNTIF(Master!AO$5:AO$251,6)</f>
        <v>0</v>
      </c>
      <c r="D9" s="141" t="e">
        <f t="shared" si="0"/>
        <v>#DIV/0!</v>
      </c>
      <c r="E9" s="142">
        <f>DSUM(Master!$A$6:$AQ$251,24,LOOKUPTBL!$F$1:$F$2)</f>
        <v>0</v>
      </c>
      <c r="F9" s="143" t="e">
        <f t="shared" si="1"/>
        <v>#DIV/0!</v>
      </c>
      <c r="G9" s="144">
        <f>DSUM(Master!$A$6:$AR$251,27,LOOKUPTBL!$F$1:$F$2)</f>
        <v>0</v>
      </c>
      <c r="H9" s="141" t="e">
        <f t="shared" si="2"/>
        <v>#DIV/0!</v>
      </c>
      <c r="I9" s="145">
        <f>DSUM(Master!$A$6:$AR$251,29,LOOKUPTBL!$F$1:$F$2)</f>
        <v>0</v>
      </c>
      <c r="J9" s="143" t="e">
        <f t="shared" si="3"/>
        <v>#DIV/0!</v>
      </c>
      <c r="K9" s="146">
        <f>DSUM(Master!$A$6:$AQ$251,31,LOOKUPTBL!$F$1:$F$2)</f>
        <v>0</v>
      </c>
      <c r="L9" s="147" t="e">
        <f>+K9/$K$11</f>
        <v>#DIV/0!</v>
      </c>
      <c r="M9" s="142">
        <f>DSUM(Master!$A$6:$AQ$251,25,LOOKUPTBL!$F$1:$F$2)</f>
        <v>0</v>
      </c>
      <c r="N9" s="143" t="e">
        <f t="shared" si="4"/>
        <v>#DIV/0!</v>
      </c>
      <c r="O9" s="144">
        <f>DSUM(Master!$A$6:$AR$251,28,LOOKUPTBL!$F$1:$F$2)</f>
        <v>0</v>
      </c>
      <c r="P9" s="141" t="e">
        <f t="shared" si="5"/>
        <v>#DIV/0!</v>
      </c>
      <c r="Q9" s="145">
        <f>DSUM(Master!$A$6:$AR$251,30,LOOKUPTBL!$F$1:$F$2)</f>
        <v>0</v>
      </c>
      <c r="R9" s="143" t="e">
        <f t="shared" si="6"/>
        <v>#DIV/0!</v>
      </c>
      <c r="S9" s="146">
        <f>DSUM(Master!$A$6:$AQ$251,32,LOOKUPTBL!$F$1:$F$2)</f>
        <v>0</v>
      </c>
      <c r="T9" s="141" t="e">
        <f>+S9/$S$11</f>
        <v>#DIV/0!</v>
      </c>
    </row>
    <row r="10" spans="1:20" ht="13.5" thickBot="1">
      <c r="A10" s="148">
        <v>7</v>
      </c>
      <c r="B10" s="149" t="s">
        <v>3278</v>
      </c>
      <c r="C10" s="150">
        <f>COUNTIF(Master!AO$5:AO$251,7)</f>
        <v>0</v>
      </c>
      <c r="D10" s="151" t="e">
        <f t="shared" si="0"/>
        <v>#DIV/0!</v>
      </c>
      <c r="E10" s="152">
        <f>DSUM(Master!$A$6:$AQ$251,24,LOOKUPTBL!$G$1:$G$2)</f>
        <v>0</v>
      </c>
      <c r="F10" s="153" t="e">
        <f t="shared" si="1"/>
        <v>#DIV/0!</v>
      </c>
      <c r="G10" s="154">
        <f>DSUM(Master!$A$6:$AR$251,27,LOOKUPTBL!$G$1:$G$2)</f>
        <v>0</v>
      </c>
      <c r="H10" s="151" t="e">
        <f t="shared" si="2"/>
        <v>#DIV/0!</v>
      </c>
      <c r="I10" s="155">
        <f>DSUM(Master!$A$6:$AR$251,29,LOOKUPTBL!$G$1:$G$2)</f>
        <v>0</v>
      </c>
      <c r="J10" s="153" t="e">
        <f t="shared" si="3"/>
        <v>#DIV/0!</v>
      </c>
      <c r="K10" s="156">
        <f>DSUM(Master!$A$6:$AQ$251,31,LOOKUPTBL!$G$1:$G$2)</f>
        <v>0</v>
      </c>
      <c r="L10" s="157" t="e">
        <f>+K10/$K$11</f>
        <v>#DIV/0!</v>
      </c>
      <c r="M10" s="152">
        <f>DSUM(Master!$A$6:$AQ$251,25,LOOKUPTBL!$G$1:$G$2)</f>
        <v>0</v>
      </c>
      <c r="N10" s="153" t="e">
        <f t="shared" si="4"/>
        <v>#DIV/0!</v>
      </c>
      <c r="O10" s="154">
        <f>DSUM(Master!$A$6:$AR$251,28,LOOKUPTBL!$G$1:$G$2)</f>
        <v>0</v>
      </c>
      <c r="P10" s="151" t="e">
        <f t="shared" si="5"/>
        <v>#DIV/0!</v>
      </c>
      <c r="Q10" s="155">
        <f>DSUM(Master!$A$6:$AR$251,30,LOOKUPTBL!$G$1:$G$2)</f>
        <v>0</v>
      </c>
      <c r="R10" s="153" t="e">
        <f t="shared" si="6"/>
        <v>#DIV/0!</v>
      </c>
      <c r="S10" s="156">
        <f>DSUM(Master!$A$6:$AQ$251,32,LOOKUPTBL!$G$1:$G$2)</f>
        <v>0</v>
      </c>
      <c r="T10" s="151" t="e">
        <f>+S10/$S$11</f>
        <v>#DIV/0!</v>
      </c>
    </row>
    <row r="11" spans="1:20" ht="13.5" thickTop="1">
      <c r="A11" s="158"/>
      <c r="B11" s="159" t="s">
        <v>0</v>
      </c>
      <c r="C11" s="160">
        <f>SUM(C4:C10)</f>
        <v>0</v>
      </c>
      <c r="D11" s="161"/>
      <c r="E11" s="162">
        <f>SUM(E4:E10)</f>
        <v>0</v>
      </c>
      <c r="F11" s="163"/>
      <c r="G11" s="164">
        <f>SUM(G4:G10)</f>
        <v>0</v>
      </c>
      <c r="H11" s="161"/>
      <c r="I11" s="165">
        <f>SUM(I4:I10)</f>
        <v>0</v>
      </c>
      <c r="J11" s="163"/>
      <c r="K11" s="166">
        <f>SUM(K4:K10)</f>
        <v>0</v>
      </c>
      <c r="L11" s="167"/>
      <c r="M11" s="162">
        <f>SUM(M4:M10)</f>
        <v>0</v>
      </c>
      <c r="N11" s="163"/>
      <c r="O11" s="164">
        <f>SUM(O4:O10)</f>
        <v>0</v>
      </c>
      <c r="P11" s="161"/>
      <c r="Q11" s="165">
        <f>SUM(Q4:Q10)</f>
        <v>0</v>
      </c>
      <c r="R11" s="163"/>
      <c r="S11" s="166">
        <f>SUM(S4:S10)</f>
        <v>0</v>
      </c>
      <c r="T11" s="161"/>
    </row>
  </sheetData>
  <mergeCells count="3">
    <mergeCell ref="M2:T2"/>
    <mergeCell ref="A1:T1"/>
    <mergeCell ref="C2:L2"/>
  </mergeCells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"/>
  <sheetViews>
    <sheetView workbookViewId="0">
      <selection activeCell="E4" sqref="E4:F4"/>
    </sheetView>
  </sheetViews>
  <sheetFormatPr defaultRowHeight="12"/>
  <cols>
    <col min="1" max="1" width="14.42578125" customWidth="1"/>
    <col min="3" max="3" width="22.5703125" customWidth="1"/>
  </cols>
  <sheetData>
    <row r="1" spans="1:6" ht="15.75">
      <c r="A1" s="103" t="s">
        <v>66</v>
      </c>
      <c r="B1" s="104"/>
      <c r="C1" s="105"/>
      <c r="D1" s="108" t="s">
        <v>55</v>
      </c>
      <c r="E1" s="265" t="s">
        <v>56</v>
      </c>
      <c r="F1" s="265"/>
    </row>
    <row r="2" spans="1:6" ht="12.75">
      <c r="A2" s="269" t="s">
        <v>61</v>
      </c>
      <c r="B2" s="269"/>
      <c r="C2" s="270"/>
      <c r="D2" s="106">
        <f>DSUM(Master!$A$6:$AQ$251,29,LOOKUPTBL!$A$5:$A$6)</f>
        <v>0</v>
      </c>
      <c r="E2" s="266">
        <f>DSUM(Master!$A$6:$AQ$251,30,LOOKUPTBL!$A$5:$A$6)</f>
        <v>0</v>
      </c>
      <c r="F2" s="267"/>
    </row>
    <row r="3" spans="1:6" ht="12.75">
      <c r="A3" s="269" t="s">
        <v>60</v>
      </c>
      <c r="B3" s="269"/>
      <c r="C3" s="270"/>
      <c r="D3" s="106">
        <f>DSUM(Master!$A$6:$AQ$251,29,LOOKUPTBL!$B$5:$B$9)</f>
        <v>0</v>
      </c>
      <c r="E3" s="266">
        <f>DSUM(Master!$A$6:$AQ$251,30,LOOKUPTBL!$B$5:$B$9)</f>
        <v>0</v>
      </c>
      <c r="F3" s="267"/>
    </row>
    <row r="4" spans="1:6" ht="12.75">
      <c r="A4" s="269" t="s">
        <v>62</v>
      </c>
      <c r="B4" s="269"/>
      <c r="C4" s="270"/>
      <c r="D4" s="107" t="e">
        <f>D2/(D2+D3)</f>
        <v>#DIV/0!</v>
      </c>
      <c r="E4" s="268" t="e">
        <f>E2/(E2+E3)</f>
        <v>#DIV/0!</v>
      </c>
      <c r="F4" s="268"/>
    </row>
    <row r="5" spans="1:6" ht="12.75">
      <c r="A5" s="269" t="s">
        <v>43</v>
      </c>
      <c r="B5" s="269"/>
      <c r="C5" s="270"/>
      <c r="D5" s="107" t="e">
        <f>D3/(D2+D3)</f>
        <v>#DIV/0!</v>
      </c>
      <c r="E5" s="268" t="e">
        <f>E3/(E2+E3)</f>
        <v>#DIV/0!</v>
      </c>
      <c r="F5" s="268"/>
    </row>
  </sheetData>
  <mergeCells count="9">
    <mergeCell ref="E1:F1"/>
    <mergeCell ref="E2:F2"/>
    <mergeCell ref="E3:F3"/>
    <mergeCell ref="E4:F4"/>
    <mergeCell ref="A5:C5"/>
    <mergeCell ref="A2:C2"/>
    <mergeCell ref="A3:C3"/>
    <mergeCell ref="A4:C4"/>
    <mergeCell ref="E5:F5"/>
  </mergeCells>
  <phoneticPr fontId="2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33"/>
  <sheetViews>
    <sheetView workbookViewId="0">
      <selection activeCell="H14" sqref="H14"/>
    </sheetView>
  </sheetViews>
  <sheetFormatPr defaultRowHeight="12"/>
  <sheetData>
    <row r="1" spans="1:20" ht="24">
      <c r="A1" s="84" t="s">
        <v>32</v>
      </c>
      <c r="B1" s="84" t="s">
        <v>32</v>
      </c>
      <c r="C1" s="84" t="s">
        <v>32</v>
      </c>
      <c r="D1" s="85" t="s">
        <v>32</v>
      </c>
      <c r="E1" s="85" t="s">
        <v>32</v>
      </c>
      <c r="F1" s="85" t="s">
        <v>32</v>
      </c>
      <c r="G1" s="85" t="s">
        <v>32</v>
      </c>
      <c r="H1" s="85" t="s">
        <v>32</v>
      </c>
      <c r="I1" s="85" t="s">
        <v>32</v>
      </c>
      <c r="J1" s="84" t="s">
        <v>32</v>
      </c>
      <c r="K1" s="14"/>
      <c r="L1" s="83"/>
      <c r="M1" s="47"/>
      <c r="N1" s="48"/>
      <c r="O1" s="49"/>
      <c r="P1" s="49"/>
      <c r="Q1" s="14"/>
      <c r="R1" s="13"/>
      <c r="S1" s="50"/>
      <c r="T1" s="14"/>
    </row>
    <row r="2" spans="1:20">
      <c r="A2" s="86">
        <v>1</v>
      </c>
      <c r="B2" s="83">
        <v>2</v>
      </c>
      <c r="C2" s="83">
        <v>3</v>
      </c>
      <c r="D2" s="83">
        <v>4</v>
      </c>
      <c r="E2" s="83">
        <v>5</v>
      </c>
      <c r="F2" s="83">
        <v>6</v>
      </c>
      <c r="G2" s="83">
        <v>7</v>
      </c>
      <c r="H2" s="83">
        <v>8</v>
      </c>
      <c r="I2" s="83">
        <v>9</v>
      </c>
      <c r="J2" s="86">
        <v>10</v>
      </c>
      <c r="K2" s="14"/>
      <c r="L2" s="14"/>
      <c r="M2" s="14"/>
      <c r="N2" s="14"/>
      <c r="O2" s="14"/>
      <c r="P2" s="14"/>
      <c r="Q2" s="14"/>
      <c r="R2" s="13"/>
      <c r="S2" s="50"/>
      <c r="T2" s="14"/>
    </row>
    <row r="3" spans="1:20">
      <c r="A3" s="13"/>
      <c r="B3" s="13"/>
      <c r="C3" s="14"/>
      <c r="D3" s="14"/>
      <c r="E3" s="14"/>
      <c r="F3" s="14"/>
      <c r="G3" s="14"/>
      <c r="H3" s="14"/>
      <c r="I3" s="14"/>
      <c r="J3" s="13"/>
      <c r="K3" s="47"/>
      <c r="L3" s="47"/>
      <c r="M3" s="47"/>
      <c r="N3" s="48"/>
      <c r="O3" s="49"/>
      <c r="P3" s="49"/>
      <c r="Q3" s="14"/>
      <c r="R3" s="13"/>
      <c r="S3" s="50"/>
      <c r="T3" s="14"/>
    </row>
    <row r="4" spans="1:20">
      <c r="A4" s="13"/>
      <c r="B4" s="13"/>
      <c r="C4" s="14"/>
      <c r="D4" s="14"/>
      <c r="E4" s="14"/>
      <c r="F4" s="14"/>
      <c r="G4" s="14"/>
      <c r="H4" s="14"/>
      <c r="I4" s="14"/>
      <c r="J4" s="13"/>
      <c r="K4" s="14"/>
      <c r="L4" s="14"/>
      <c r="M4" s="14"/>
      <c r="N4" s="14"/>
      <c r="O4" s="14"/>
      <c r="P4" s="14"/>
      <c r="Q4" s="14"/>
      <c r="R4" s="13"/>
      <c r="S4" s="50"/>
      <c r="T4" s="14"/>
    </row>
    <row r="5" spans="1:20" ht="12.75" thickBot="1">
      <c r="A5" s="24" t="s">
        <v>59</v>
      </c>
      <c r="B5" s="24" t="s">
        <v>59</v>
      </c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  <c r="P5" s="14"/>
      <c r="Q5" s="14"/>
      <c r="R5" s="13"/>
      <c r="S5" s="50"/>
      <c r="T5" s="14"/>
    </row>
    <row r="6" spans="1:20" ht="12.75" thickTop="1">
      <c r="A6" s="83" t="s">
        <v>5</v>
      </c>
      <c r="B6" s="83" t="s">
        <v>4</v>
      </c>
      <c r="C6" s="14"/>
      <c r="D6" s="14"/>
      <c r="E6" s="14"/>
      <c r="F6" s="14"/>
      <c r="G6" s="14"/>
      <c r="H6" s="14"/>
      <c r="I6" s="14"/>
      <c r="J6" s="13"/>
      <c r="K6" s="47"/>
    </row>
    <row r="7" spans="1:20">
      <c r="A7" s="13"/>
      <c r="B7" s="14" t="s">
        <v>44</v>
      </c>
      <c r="C7" s="14"/>
      <c r="D7" s="14"/>
      <c r="E7" s="14"/>
      <c r="F7" s="14"/>
      <c r="G7" s="14"/>
      <c r="H7" s="14"/>
      <c r="I7" s="14"/>
      <c r="J7" s="13"/>
      <c r="K7" s="47"/>
    </row>
    <row r="8" spans="1:20">
      <c r="A8" s="13"/>
      <c r="B8" s="14" t="s">
        <v>45</v>
      </c>
      <c r="C8" s="14"/>
      <c r="D8" s="14"/>
      <c r="E8" s="14"/>
      <c r="F8" s="14"/>
      <c r="G8" s="14"/>
      <c r="H8" s="14"/>
      <c r="I8" s="14"/>
      <c r="J8" s="13"/>
      <c r="K8" s="47"/>
    </row>
    <row r="9" spans="1:20">
      <c r="A9" s="13"/>
      <c r="B9" s="14" t="s">
        <v>46</v>
      </c>
      <c r="C9" s="14"/>
      <c r="D9" s="14"/>
      <c r="E9" s="14"/>
      <c r="F9" s="14"/>
      <c r="G9" s="14"/>
      <c r="H9" s="14"/>
      <c r="I9" s="14"/>
      <c r="J9" s="13"/>
      <c r="K9" s="47"/>
    </row>
    <row r="10" spans="1:20">
      <c r="A10" s="13"/>
      <c r="B10" s="13"/>
      <c r="C10" s="14"/>
      <c r="D10" s="14"/>
      <c r="E10" s="14"/>
      <c r="F10" s="14"/>
      <c r="G10" s="14"/>
      <c r="H10" s="14"/>
      <c r="I10" s="14"/>
      <c r="J10" s="13"/>
      <c r="K10" s="14"/>
    </row>
    <row r="11" spans="1:20">
      <c r="A11" s="13"/>
      <c r="B11" s="13"/>
      <c r="C11" s="14"/>
      <c r="D11" s="14"/>
      <c r="E11" s="14"/>
      <c r="F11" s="14"/>
      <c r="G11" s="14"/>
      <c r="H11" s="14"/>
      <c r="I11" s="14"/>
      <c r="J11" s="13"/>
      <c r="K11" s="14"/>
    </row>
    <row r="12" spans="1:20">
      <c r="A12" s="13"/>
      <c r="B12" s="89" t="s">
        <v>11</v>
      </c>
      <c r="C12" s="14"/>
      <c r="D12" s="14"/>
      <c r="E12" s="14"/>
      <c r="F12" s="13"/>
      <c r="G12" s="50"/>
      <c r="H12" s="14"/>
      <c r="I12" s="13"/>
      <c r="J12" s="14"/>
    </row>
    <row r="13" spans="1:20">
      <c r="A13" s="83" t="s">
        <v>29</v>
      </c>
      <c r="B13" s="90" t="s">
        <v>12</v>
      </c>
      <c r="C13" s="83" t="s">
        <v>13</v>
      </c>
      <c r="D13" s="83" t="s">
        <v>14</v>
      </c>
      <c r="E13" s="83" t="s">
        <v>15</v>
      </c>
      <c r="F13" s="13"/>
      <c r="G13" s="50">
        <v>25</v>
      </c>
      <c r="H13" s="14">
        <v>2</v>
      </c>
      <c r="I13" s="13"/>
      <c r="J13" s="14"/>
    </row>
    <row r="14" spans="1:20">
      <c r="A14" s="86">
        <v>1</v>
      </c>
      <c r="B14" s="86">
        <v>500</v>
      </c>
      <c r="C14" s="83">
        <v>365</v>
      </c>
      <c r="D14" s="83">
        <v>175</v>
      </c>
      <c r="E14" s="47">
        <v>1</v>
      </c>
      <c r="F14" s="13"/>
      <c r="G14" s="50">
        <v>36</v>
      </c>
      <c r="H14" s="14">
        <v>3</v>
      </c>
      <c r="I14" s="13"/>
      <c r="J14" s="14"/>
    </row>
    <row r="15" spans="1:20">
      <c r="A15" s="86">
        <v>2</v>
      </c>
      <c r="B15" s="86">
        <v>500</v>
      </c>
      <c r="C15" s="83">
        <v>365</v>
      </c>
      <c r="D15" s="83">
        <v>175</v>
      </c>
      <c r="E15" s="47">
        <v>1</v>
      </c>
      <c r="F15" s="13"/>
      <c r="G15" s="50">
        <v>48</v>
      </c>
      <c r="H15" s="14">
        <v>4</v>
      </c>
      <c r="I15" s="13"/>
      <c r="J15" s="14"/>
    </row>
    <row r="16" spans="1:20">
      <c r="A16" s="86">
        <v>3</v>
      </c>
      <c r="B16" s="86">
        <v>295</v>
      </c>
      <c r="C16" s="83">
        <v>250</v>
      </c>
      <c r="D16" s="83">
        <v>175</v>
      </c>
      <c r="E16" s="47">
        <v>1</v>
      </c>
      <c r="F16" s="13"/>
      <c r="G16" s="50">
        <v>78</v>
      </c>
      <c r="H16" s="14">
        <v>0</v>
      </c>
      <c r="I16" s="13"/>
      <c r="J16" s="14"/>
    </row>
    <row r="17" spans="1:10">
      <c r="A17" s="86">
        <v>4</v>
      </c>
      <c r="B17" s="86">
        <v>295</v>
      </c>
      <c r="C17" s="83">
        <v>250</v>
      </c>
      <c r="D17" s="83">
        <v>175</v>
      </c>
      <c r="E17" s="47">
        <v>1</v>
      </c>
      <c r="F17" s="13"/>
      <c r="G17" s="50"/>
      <c r="H17" s="14"/>
      <c r="I17" s="13"/>
      <c r="J17" s="14"/>
    </row>
    <row r="18" spans="1:10">
      <c r="A18" s="86">
        <v>5</v>
      </c>
      <c r="B18" s="86">
        <v>295</v>
      </c>
      <c r="C18" s="83">
        <v>250</v>
      </c>
      <c r="D18" s="83">
        <v>175</v>
      </c>
      <c r="E18" s="47">
        <v>1</v>
      </c>
      <c r="F18" s="13"/>
      <c r="G18" s="50"/>
      <c r="H18" s="14"/>
      <c r="I18" s="13"/>
      <c r="J18" s="14"/>
    </row>
    <row r="19" spans="1:10">
      <c r="A19" s="86">
        <v>6</v>
      </c>
      <c r="B19" s="86">
        <v>295</v>
      </c>
      <c r="C19" s="83">
        <v>250</v>
      </c>
      <c r="D19" s="83">
        <v>175</v>
      </c>
      <c r="E19" s="47">
        <v>1</v>
      </c>
      <c r="F19" s="13"/>
      <c r="G19" s="50"/>
      <c r="H19" s="14"/>
      <c r="I19" s="13"/>
      <c r="J19" s="14"/>
    </row>
    <row r="20" spans="1:10">
      <c r="A20" s="86">
        <v>7</v>
      </c>
      <c r="B20" s="86">
        <v>210</v>
      </c>
      <c r="C20" s="83">
        <v>185</v>
      </c>
      <c r="D20" s="83">
        <v>105</v>
      </c>
      <c r="E20" s="47">
        <v>1.3</v>
      </c>
      <c r="F20" s="13"/>
      <c r="G20" s="50"/>
      <c r="H20" s="14"/>
      <c r="I20" s="13"/>
      <c r="J20" s="14"/>
    </row>
    <row r="21" spans="1:10">
      <c r="A21" s="86">
        <v>8</v>
      </c>
      <c r="B21" s="86">
        <v>210</v>
      </c>
      <c r="C21" s="83">
        <v>185</v>
      </c>
      <c r="D21" s="83">
        <v>105</v>
      </c>
      <c r="E21" s="47">
        <v>1.3</v>
      </c>
      <c r="F21" s="13"/>
      <c r="G21" s="50"/>
      <c r="H21" s="14"/>
      <c r="I21" s="13"/>
      <c r="J21" s="14"/>
    </row>
    <row r="22" spans="1:10">
      <c r="A22" s="86">
        <v>11</v>
      </c>
      <c r="B22" s="86">
        <v>210</v>
      </c>
      <c r="C22" s="83">
        <v>185</v>
      </c>
      <c r="D22" s="83">
        <v>105</v>
      </c>
      <c r="E22" s="47">
        <v>1.3</v>
      </c>
      <c r="F22" s="13"/>
      <c r="G22" s="50"/>
      <c r="H22" s="14"/>
      <c r="I22" s="13"/>
      <c r="J22" s="14"/>
    </row>
    <row r="23" spans="1:10">
      <c r="A23" s="86">
        <v>12</v>
      </c>
      <c r="B23" s="86">
        <v>210</v>
      </c>
      <c r="C23" s="83">
        <v>185</v>
      </c>
      <c r="D23" s="83">
        <v>105</v>
      </c>
      <c r="E23" s="47">
        <v>1.3</v>
      </c>
      <c r="F23" s="13"/>
      <c r="G23" s="50"/>
      <c r="H23" s="14"/>
      <c r="I23" s="13"/>
      <c r="J23" s="14"/>
    </row>
    <row r="24" spans="1:10">
      <c r="A24" s="86">
        <v>13</v>
      </c>
      <c r="B24" s="86">
        <v>210</v>
      </c>
      <c r="C24" s="83">
        <v>185</v>
      </c>
      <c r="D24" s="83">
        <v>105</v>
      </c>
      <c r="E24" s="47">
        <v>1.3</v>
      </c>
      <c r="F24" s="13"/>
      <c r="G24" s="50"/>
      <c r="H24" s="14"/>
      <c r="I24" s="13"/>
      <c r="J24" s="14"/>
    </row>
    <row r="25" spans="1:10">
      <c r="A25" s="86">
        <v>14</v>
      </c>
      <c r="B25" s="86">
        <v>210</v>
      </c>
      <c r="C25" s="83">
        <v>185</v>
      </c>
      <c r="D25" s="83">
        <v>105</v>
      </c>
      <c r="E25" s="47">
        <v>1.3</v>
      </c>
      <c r="F25" s="13"/>
      <c r="G25" s="50"/>
      <c r="H25" s="14"/>
      <c r="I25" s="13"/>
      <c r="J25" s="14"/>
    </row>
    <row r="26" spans="1:10">
      <c r="A26" s="86">
        <v>15</v>
      </c>
      <c r="B26" s="86">
        <v>165</v>
      </c>
      <c r="C26" s="83">
        <v>135</v>
      </c>
      <c r="D26" s="83">
        <v>85</v>
      </c>
      <c r="E26" s="47">
        <v>1.5</v>
      </c>
      <c r="F26" s="13"/>
      <c r="G26" s="50"/>
      <c r="H26" s="14"/>
      <c r="I26" s="13"/>
      <c r="J26" s="14"/>
    </row>
    <row r="27" spans="1:10">
      <c r="A27" s="86">
        <v>16</v>
      </c>
      <c r="B27" s="86">
        <v>120</v>
      </c>
      <c r="C27" s="83">
        <v>95</v>
      </c>
      <c r="D27" s="83">
        <v>75</v>
      </c>
      <c r="E27" s="47">
        <v>2</v>
      </c>
      <c r="F27" s="13"/>
      <c r="G27" s="50"/>
      <c r="H27" s="14"/>
      <c r="I27" s="13"/>
      <c r="J27" s="14"/>
    </row>
    <row r="28" spans="1:10">
      <c r="A28" s="86">
        <v>17</v>
      </c>
      <c r="B28" s="86">
        <v>48</v>
      </c>
      <c r="C28" s="83">
        <v>48</v>
      </c>
      <c r="D28" s="83">
        <v>48</v>
      </c>
      <c r="E28" s="47">
        <v>2</v>
      </c>
      <c r="F28" s="13"/>
      <c r="G28" s="50"/>
      <c r="H28" s="14"/>
    </row>
    <row r="29" spans="1:10">
      <c r="A29" s="86">
        <v>20</v>
      </c>
      <c r="B29" s="86">
        <v>80</v>
      </c>
      <c r="C29" s="83">
        <v>80</v>
      </c>
      <c r="D29" s="83">
        <v>80</v>
      </c>
      <c r="E29" s="47">
        <v>3</v>
      </c>
      <c r="F29" s="13"/>
      <c r="G29" s="50"/>
      <c r="H29" s="14"/>
    </row>
    <row r="30" spans="1:10">
      <c r="A30" s="86">
        <v>25</v>
      </c>
      <c r="B30" s="46">
        <v>130</v>
      </c>
      <c r="C30" s="45">
        <v>130</v>
      </c>
      <c r="D30" s="45">
        <v>69</v>
      </c>
      <c r="E30" s="47">
        <v>1</v>
      </c>
      <c r="F30" s="13"/>
      <c r="G30" s="50"/>
      <c r="H30" s="14"/>
    </row>
    <row r="31" spans="1:10">
      <c r="A31" s="86">
        <v>36</v>
      </c>
      <c r="B31" s="46">
        <v>83</v>
      </c>
      <c r="C31" s="45">
        <v>83</v>
      </c>
      <c r="D31" s="45">
        <v>83</v>
      </c>
      <c r="E31" s="47">
        <v>1</v>
      </c>
      <c r="F31" s="13"/>
      <c r="G31" s="50"/>
      <c r="H31" s="14"/>
    </row>
    <row r="32" spans="1:10">
      <c r="A32" s="86">
        <v>48</v>
      </c>
      <c r="B32" s="46">
        <v>53</v>
      </c>
      <c r="C32" s="45">
        <v>53</v>
      </c>
      <c r="D32" s="45">
        <v>53</v>
      </c>
      <c r="E32" s="47">
        <v>1</v>
      </c>
      <c r="F32" s="13"/>
      <c r="G32" s="50"/>
      <c r="H32" s="14"/>
    </row>
    <row r="33" spans="1:8">
      <c r="A33" s="86">
        <v>78</v>
      </c>
      <c r="B33" s="13"/>
      <c r="C33" s="14"/>
      <c r="D33" s="14"/>
      <c r="E33" s="14">
        <v>0</v>
      </c>
      <c r="F33" s="13"/>
      <c r="G33" s="50"/>
      <c r="H33" s="14"/>
    </row>
  </sheetData>
  <phoneticPr fontId="2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72"/>
  <sheetViews>
    <sheetView workbookViewId="0">
      <selection activeCell="F18" sqref="F18"/>
    </sheetView>
  </sheetViews>
  <sheetFormatPr defaultColWidth="10.140625" defaultRowHeight="12"/>
  <cols>
    <col min="1" max="1" width="14.7109375" style="239" customWidth="1"/>
    <col min="2" max="2" width="20.85546875" style="239" customWidth="1"/>
    <col min="3" max="16384" width="10.140625" style="239"/>
  </cols>
  <sheetData>
    <row r="1" spans="1:3">
      <c r="A1" s="271" t="s">
        <v>77</v>
      </c>
      <c r="B1" s="271"/>
      <c r="C1" s="271"/>
    </row>
    <row r="2" spans="1:3">
      <c r="A2" s="239" t="s">
        <v>78</v>
      </c>
      <c r="B2" s="239" t="s">
        <v>79</v>
      </c>
      <c r="C2" s="240" t="s">
        <v>3186</v>
      </c>
    </row>
    <row r="3" spans="1:3">
      <c r="A3" s="239" t="s">
        <v>80</v>
      </c>
      <c r="B3" s="239" t="s">
        <v>81</v>
      </c>
    </row>
    <row r="4" spans="1:3" s="241" customFormat="1" ht="15">
      <c r="A4" s="239" t="s">
        <v>3187</v>
      </c>
      <c r="B4" s="241" t="s">
        <v>81</v>
      </c>
    </row>
    <row r="5" spans="1:3">
      <c r="A5" s="239" t="s">
        <v>82</v>
      </c>
      <c r="B5" s="239" t="s">
        <v>81</v>
      </c>
    </row>
    <row r="6" spans="1:3">
      <c r="A6" s="239" t="s">
        <v>83</v>
      </c>
      <c r="B6" s="239" t="s">
        <v>81</v>
      </c>
    </row>
    <row r="7" spans="1:3">
      <c r="A7" s="239" t="s">
        <v>84</v>
      </c>
      <c r="B7" s="239" t="s">
        <v>81</v>
      </c>
    </row>
    <row r="8" spans="1:3">
      <c r="A8" s="239" t="s">
        <v>85</v>
      </c>
      <c r="B8" s="239" t="s">
        <v>81</v>
      </c>
    </row>
    <row r="9" spans="1:3">
      <c r="A9" s="239" t="s">
        <v>86</v>
      </c>
      <c r="B9" s="239" t="s">
        <v>81</v>
      </c>
    </row>
    <row r="10" spans="1:3">
      <c r="A10" s="239" t="s">
        <v>87</v>
      </c>
      <c r="B10" s="239" t="s">
        <v>81</v>
      </c>
    </row>
    <row r="11" spans="1:3">
      <c r="A11" s="239" t="s">
        <v>88</v>
      </c>
      <c r="B11" s="239" t="s">
        <v>81</v>
      </c>
    </row>
    <row r="12" spans="1:3">
      <c r="A12" s="239" t="s">
        <v>89</v>
      </c>
      <c r="B12" s="239" t="s">
        <v>81</v>
      </c>
    </row>
    <row r="13" spans="1:3">
      <c r="A13" s="239" t="s">
        <v>90</v>
      </c>
      <c r="B13" s="239" t="s">
        <v>81</v>
      </c>
    </row>
    <row r="14" spans="1:3">
      <c r="A14" s="239" t="s">
        <v>91</v>
      </c>
      <c r="B14" s="239" t="s">
        <v>81</v>
      </c>
    </row>
    <row r="15" spans="1:3">
      <c r="A15" s="239" t="s">
        <v>92</v>
      </c>
      <c r="B15" s="239" t="s">
        <v>81</v>
      </c>
    </row>
    <row r="16" spans="1:3">
      <c r="A16" s="239" t="s">
        <v>93</v>
      </c>
      <c r="B16" s="239" t="s">
        <v>81</v>
      </c>
    </row>
    <row r="17" spans="1:2">
      <c r="A17" s="239" t="s">
        <v>94</v>
      </c>
      <c r="B17" s="239" t="s">
        <v>81</v>
      </c>
    </row>
    <row r="18" spans="1:2">
      <c r="A18" s="239" t="s">
        <v>95</v>
      </c>
      <c r="B18" s="239" t="s">
        <v>81</v>
      </c>
    </row>
    <row r="19" spans="1:2">
      <c r="A19" s="239" t="s">
        <v>96</v>
      </c>
      <c r="B19" s="239" t="s">
        <v>81</v>
      </c>
    </row>
    <row r="20" spans="1:2">
      <c r="A20" s="239" t="s">
        <v>97</v>
      </c>
      <c r="B20" s="239" t="s">
        <v>81</v>
      </c>
    </row>
    <row r="21" spans="1:2" s="241" customFormat="1" ht="15">
      <c r="A21" s="241" t="s">
        <v>3188</v>
      </c>
      <c r="B21" s="242" t="s">
        <v>3189</v>
      </c>
    </row>
    <row r="22" spans="1:2" s="241" customFormat="1" ht="15">
      <c r="A22" s="241" t="s">
        <v>3190</v>
      </c>
      <c r="B22" s="242" t="s">
        <v>3189</v>
      </c>
    </row>
    <row r="23" spans="1:2" s="241" customFormat="1" ht="15">
      <c r="A23" s="241" t="s">
        <v>3191</v>
      </c>
      <c r="B23" s="242" t="s">
        <v>3189</v>
      </c>
    </row>
    <row r="24" spans="1:2" s="241" customFormat="1" ht="15">
      <c r="A24" s="241" t="s">
        <v>3192</v>
      </c>
      <c r="B24" s="242" t="s">
        <v>3189</v>
      </c>
    </row>
    <row r="25" spans="1:2" s="241" customFormat="1" ht="15">
      <c r="A25" s="241" t="s">
        <v>3193</v>
      </c>
      <c r="B25" s="242" t="s">
        <v>3189</v>
      </c>
    </row>
    <row r="26" spans="1:2" s="241" customFormat="1" ht="15">
      <c r="A26" s="241" t="s">
        <v>3194</v>
      </c>
      <c r="B26" s="242" t="s">
        <v>3189</v>
      </c>
    </row>
    <row r="27" spans="1:2" s="241" customFormat="1" ht="15">
      <c r="A27" s="241" t="s">
        <v>3195</v>
      </c>
      <c r="B27" s="242" t="s">
        <v>3189</v>
      </c>
    </row>
    <row r="28" spans="1:2" s="241" customFormat="1" ht="15">
      <c r="A28" s="241" t="s">
        <v>3196</v>
      </c>
      <c r="B28" s="242" t="s">
        <v>3189</v>
      </c>
    </row>
    <row r="29" spans="1:2" s="241" customFormat="1" ht="15">
      <c r="A29" s="241" t="s">
        <v>3197</v>
      </c>
      <c r="B29" s="242" t="s">
        <v>3189</v>
      </c>
    </row>
    <row r="30" spans="1:2" s="241" customFormat="1" ht="15">
      <c r="A30" s="241" t="s">
        <v>3198</v>
      </c>
      <c r="B30" s="242" t="s">
        <v>3189</v>
      </c>
    </row>
    <row r="31" spans="1:2" s="241" customFormat="1" ht="15">
      <c r="A31" s="241" t="s">
        <v>3199</v>
      </c>
      <c r="B31" s="242" t="s">
        <v>3189</v>
      </c>
    </row>
    <row r="32" spans="1:2" s="241" customFormat="1" ht="15">
      <c r="A32" s="241" t="s">
        <v>3200</v>
      </c>
      <c r="B32" s="242" t="s">
        <v>3189</v>
      </c>
    </row>
    <row r="33" spans="1:2" s="241" customFormat="1" ht="15">
      <c r="A33" s="241" t="s">
        <v>3201</v>
      </c>
      <c r="B33" s="242" t="s">
        <v>3189</v>
      </c>
    </row>
    <row r="34" spans="1:2" s="241" customFormat="1" ht="15">
      <c r="A34" s="241" t="s">
        <v>3202</v>
      </c>
      <c r="B34" s="242" t="s">
        <v>3189</v>
      </c>
    </row>
    <row r="35" spans="1:2" s="241" customFormat="1" ht="15">
      <c r="A35" s="241" t="s">
        <v>3203</v>
      </c>
      <c r="B35" s="242" t="s">
        <v>3189</v>
      </c>
    </row>
    <row r="36" spans="1:2" s="241" customFormat="1" ht="15">
      <c r="A36" s="241" t="s">
        <v>3204</v>
      </c>
      <c r="B36" s="242" t="s">
        <v>3189</v>
      </c>
    </row>
    <row r="37" spans="1:2" s="241" customFormat="1" ht="15">
      <c r="A37" s="241" t="s">
        <v>3205</v>
      </c>
      <c r="B37" s="242" t="s">
        <v>3189</v>
      </c>
    </row>
    <row r="38" spans="1:2" s="241" customFormat="1" ht="15">
      <c r="A38" s="241" t="s">
        <v>3206</v>
      </c>
      <c r="B38" s="242" t="s">
        <v>3189</v>
      </c>
    </row>
    <row r="39" spans="1:2" s="241" customFormat="1" ht="15">
      <c r="A39" s="241" t="s">
        <v>3207</v>
      </c>
      <c r="B39" s="242" t="s">
        <v>3189</v>
      </c>
    </row>
    <row r="40" spans="1:2" s="241" customFormat="1" ht="15">
      <c r="A40" s="241" t="s">
        <v>3208</v>
      </c>
      <c r="B40" s="242" t="s">
        <v>3189</v>
      </c>
    </row>
    <row r="41" spans="1:2" s="241" customFormat="1" ht="15">
      <c r="A41" s="241" t="s">
        <v>3209</v>
      </c>
      <c r="B41" s="242" t="s">
        <v>3189</v>
      </c>
    </row>
    <row r="42" spans="1:2" s="241" customFormat="1" ht="15">
      <c r="A42" s="241" t="s">
        <v>3210</v>
      </c>
      <c r="B42" s="242" t="s">
        <v>3189</v>
      </c>
    </row>
    <row r="43" spans="1:2" s="241" customFormat="1" ht="15">
      <c r="A43" s="241" t="s">
        <v>3211</v>
      </c>
      <c r="B43" s="242" t="s">
        <v>3189</v>
      </c>
    </row>
    <row r="44" spans="1:2" s="241" customFormat="1" ht="15">
      <c r="A44" s="241" t="s">
        <v>3212</v>
      </c>
      <c r="B44" s="242" t="s">
        <v>3189</v>
      </c>
    </row>
    <row r="45" spans="1:2" s="241" customFormat="1" ht="15">
      <c r="A45" s="241" t="s">
        <v>3213</v>
      </c>
      <c r="B45" s="242" t="s">
        <v>3189</v>
      </c>
    </row>
    <row r="46" spans="1:2" s="241" customFormat="1" ht="15">
      <c r="A46" s="241" t="s">
        <v>3214</v>
      </c>
      <c r="B46" s="242" t="s">
        <v>3189</v>
      </c>
    </row>
    <row r="47" spans="1:2" s="241" customFormat="1" ht="15">
      <c r="A47" s="241" t="s">
        <v>3215</v>
      </c>
      <c r="B47" s="242" t="s">
        <v>3189</v>
      </c>
    </row>
    <row r="48" spans="1:2" s="241" customFormat="1" ht="15">
      <c r="A48" s="241" t="s">
        <v>3216</v>
      </c>
      <c r="B48" s="242" t="s">
        <v>3189</v>
      </c>
    </row>
    <row r="49" spans="1:2">
      <c r="A49" s="239" t="s">
        <v>99</v>
      </c>
      <c r="B49" s="239" t="s">
        <v>98</v>
      </c>
    </row>
    <row r="50" spans="1:2">
      <c r="A50" s="239" t="s">
        <v>100</v>
      </c>
      <c r="B50" s="239" t="s">
        <v>98</v>
      </c>
    </row>
    <row r="51" spans="1:2">
      <c r="A51" s="239" t="s">
        <v>3217</v>
      </c>
      <c r="B51" s="239" t="s">
        <v>125</v>
      </c>
    </row>
    <row r="52" spans="1:2">
      <c r="A52" s="239" t="s">
        <v>3218</v>
      </c>
      <c r="B52" s="239" t="s">
        <v>125</v>
      </c>
    </row>
    <row r="53" spans="1:2">
      <c r="A53" s="239" t="s">
        <v>3219</v>
      </c>
      <c r="B53" s="239" t="s">
        <v>125</v>
      </c>
    </row>
    <row r="54" spans="1:2">
      <c r="A54" s="239" t="s">
        <v>3220</v>
      </c>
      <c r="B54" s="239" t="s">
        <v>125</v>
      </c>
    </row>
    <row r="55" spans="1:2">
      <c r="A55" s="239" t="s">
        <v>3180</v>
      </c>
      <c r="B55" s="239" t="s">
        <v>98</v>
      </c>
    </row>
    <row r="56" spans="1:2">
      <c r="A56" s="239" t="s">
        <v>101</v>
      </c>
      <c r="B56" s="239" t="s">
        <v>98</v>
      </c>
    </row>
    <row r="57" spans="1:2">
      <c r="A57" s="239" t="s">
        <v>102</v>
      </c>
      <c r="B57" s="239" t="s">
        <v>98</v>
      </c>
    </row>
    <row r="58" spans="1:2">
      <c r="A58" s="239" t="s">
        <v>103</v>
      </c>
      <c r="B58" s="239" t="s">
        <v>98</v>
      </c>
    </row>
    <row r="59" spans="1:2">
      <c r="A59" s="239" t="s">
        <v>104</v>
      </c>
      <c r="B59" s="239" t="s">
        <v>98</v>
      </c>
    </row>
    <row r="60" spans="1:2">
      <c r="A60" s="239" t="s">
        <v>105</v>
      </c>
      <c r="B60" s="239" t="s">
        <v>98</v>
      </c>
    </row>
    <row r="61" spans="1:2">
      <c r="A61" s="239" t="s">
        <v>106</v>
      </c>
      <c r="B61" s="239" t="s">
        <v>98</v>
      </c>
    </row>
    <row r="62" spans="1:2">
      <c r="A62" s="239" t="s">
        <v>107</v>
      </c>
      <c r="B62" s="239" t="s">
        <v>98</v>
      </c>
    </row>
    <row r="63" spans="1:2">
      <c r="A63" s="239" t="s">
        <v>108</v>
      </c>
      <c r="B63" s="239" t="s">
        <v>98</v>
      </c>
    </row>
    <row r="64" spans="1:2">
      <c r="A64" s="239" t="s">
        <v>109</v>
      </c>
      <c r="B64" s="239" t="s">
        <v>98</v>
      </c>
    </row>
    <row r="65" spans="1:2">
      <c r="A65" s="239" t="s">
        <v>110</v>
      </c>
      <c r="B65" s="239" t="s">
        <v>98</v>
      </c>
    </row>
    <row r="66" spans="1:2">
      <c r="A66" s="239" t="s">
        <v>111</v>
      </c>
      <c r="B66" s="239" t="s">
        <v>98</v>
      </c>
    </row>
    <row r="67" spans="1:2">
      <c r="A67" s="239" t="s">
        <v>112</v>
      </c>
      <c r="B67" s="239" t="s">
        <v>98</v>
      </c>
    </row>
    <row r="68" spans="1:2">
      <c r="A68" s="239" t="s">
        <v>113</v>
      </c>
      <c r="B68" s="239" t="s">
        <v>98</v>
      </c>
    </row>
    <row r="69" spans="1:2">
      <c r="A69" s="239" t="s">
        <v>114</v>
      </c>
      <c r="B69" s="239" t="s">
        <v>98</v>
      </c>
    </row>
    <row r="70" spans="1:2">
      <c r="A70" s="239" t="s">
        <v>115</v>
      </c>
      <c r="B70" s="239" t="s">
        <v>98</v>
      </c>
    </row>
    <row r="71" spans="1:2">
      <c r="A71" s="239" t="s">
        <v>116</v>
      </c>
      <c r="B71" s="239" t="s">
        <v>98</v>
      </c>
    </row>
    <row r="72" spans="1:2">
      <c r="A72" s="239" t="s">
        <v>117</v>
      </c>
      <c r="B72" s="239" t="s">
        <v>98</v>
      </c>
    </row>
    <row r="73" spans="1:2">
      <c r="A73" s="239" t="s">
        <v>118</v>
      </c>
      <c r="B73" s="239" t="s">
        <v>98</v>
      </c>
    </row>
    <row r="74" spans="1:2">
      <c r="A74" s="239" t="s">
        <v>119</v>
      </c>
      <c r="B74" s="239" t="s">
        <v>98</v>
      </c>
    </row>
    <row r="75" spans="1:2">
      <c r="A75" s="239" t="s">
        <v>120</v>
      </c>
      <c r="B75" s="239" t="s">
        <v>98</v>
      </c>
    </row>
    <row r="76" spans="1:2">
      <c r="A76" s="239" t="s">
        <v>121</v>
      </c>
      <c r="B76" s="239" t="s">
        <v>98</v>
      </c>
    </row>
    <row r="77" spans="1:2">
      <c r="A77" s="239" t="s">
        <v>122</v>
      </c>
      <c r="B77" s="239" t="s">
        <v>98</v>
      </c>
    </row>
    <row r="78" spans="1:2">
      <c r="A78" s="239" t="s">
        <v>123</v>
      </c>
      <c r="B78" s="239" t="s">
        <v>98</v>
      </c>
    </row>
    <row r="79" spans="1:2">
      <c r="A79" s="239" t="s">
        <v>124</v>
      </c>
      <c r="B79" s="239" t="s">
        <v>125</v>
      </c>
    </row>
    <row r="80" spans="1:2">
      <c r="A80" s="239" t="s">
        <v>126</v>
      </c>
      <c r="B80" s="239" t="s">
        <v>127</v>
      </c>
    </row>
    <row r="81" spans="1:2">
      <c r="A81" s="239" t="s">
        <v>128</v>
      </c>
      <c r="B81" s="239" t="s">
        <v>127</v>
      </c>
    </row>
    <row r="82" spans="1:2">
      <c r="A82" s="239" t="s">
        <v>129</v>
      </c>
      <c r="B82" s="239" t="s">
        <v>127</v>
      </c>
    </row>
    <row r="83" spans="1:2">
      <c r="A83" s="239" t="s">
        <v>130</v>
      </c>
      <c r="B83" s="239" t="s">
        <v>127</v>
      </c>
    </row>
    <row r="84" spans="1:2">
      <c r="A84" s="239" t="s">
        <v>131</v>
      </c>
      <c r="B84" s="239" t="s">
        <v>127</v>
      </c>
    </row>
    <row r="85" spans="1:2">
      <c r="A85" s="239" t="s">
        <v>132</v>
      </c>
      <c r="B85" s="239" t="s">
        <v>127</v>
      </c>
    </row>
    <row r="86" spans="1:2">
      <c r="A86" s="239" t="s">
        <v>133</v>
      </c>
      <c r="B86" s="239" t="s">
        <v>127</v>
      </c>
    </row>
    <row r="87" spans="1:2">
      <c r="A87" s="239" t="s">
        <v>134</v>
      </c>
      <c r="B87" s="239" t="s">
        <v>127</v>
      </c>
    </row>
    <row r="88" spans="1:2">
      <c r="A88" s="239" t="s">
        <v>135</v>
      </c>
      <c r="B88" s="239" t="s">
        <v>127</v>
      </c>
    </row>
    <row r="89" spans="1:2">
      <c r="A89" s="239" t="s">
        <v>136</v>
      </c>
      <c r="B89" s="239" t="s">
        <v>127</v>
      </c>
    </row>
    <row r="90" spans="1:2">
      <c r="A90" s="239" t="s">
        <v>137</v>
      </c>
      <c r="B90" s="239" t="s">
        <v>127</v>
      </c>
    </row>
    <row r="91" spans="1:2">
      <c r="A91" s="239" t="s">
        <v>138</v>
      </c>
      <c r="B91" s="239" t="s">
        <v>127</v>
      </c>
    </row>
    <row r="92" spans="1:2">
      <c r="A92" s="239" t="s">
        <v>139</v>
      </c>
      <c r="B92" s="239" t="s">
        <v>127</v>
      </c>
    </row>
    <row r="93" spans="1:2">
      <c r="A93" s="239" t="s">
        <v>140</v>
      </c>
      <c r="B93" s="239" t="s">
        <v>127</v>
      </c>
    </row>
    <row r="94" spans="1:2">
      <c r="A94" s="239" t="s">
        <v>141</v>
      </c>
      <c r="B94" s="239" t="s">
        <v>127</v>
      </c>
    </row>
    <row r="95" spans="1:2">
      <c r="A95" s="239" t="s">
        <v>142</v>
      </c>
      <c r="B95" s="239" t="s">
        <v>127</v>
      </c>
    </row>
    <row r="96" spans="1:2">
      <c r="A96" s="239" t="s">
        <v>143</v>
      </c>
      <c r="B96" s="239" t="s">
        <v>127</v>
      </c>
    </row>
    <row r="97" spans="1:2">
      <c r="A97" s="239" t="s">
        <v>144</v>
      </c>
      <c r="B97" s="239" t="s">
        <v>127</v>
      </c>
    </row>
    <row r="98" spans="1:2">
      <c r="A98" s="239" t="s">
        <v>145</v>
      </c>
      <c r="B98" s="239" t="s">
        <v>127</v>
      </c>
    </row>
    <row r="99" spans="1:2">
      <c r="A99" s="239" t="s">
        <v>146</v>
      </c>
      <c r="B99" s="239" t="s">
        <v>127</v>
      </c>
    </row>
    <row r="100" spans="1:2">
      <c r="A100" s="239" t="s">
        <v>147</v>
      </c>
      <c r="B100" s="239" t="s">
        <v>127</v>
      </c>
    </row>
    <row r="101" spans="1:2">
      <c r="A101" s="239" t="s">
        <v>148</v>
      </c>
      <c r="B101" s="239" t="s">
        <v>127</v>
      </c>
    </row>
    <row r="102" spans="1:2">
      <c r="A102" s="239" t="s">
        <v>149</v>
      </c>
      <c r="B102" s="239" t="s">
        <v>127</v>
      </c>
    </row>
    <row r="103" spans="1:2">
      <c r="A103" s="239" t="s">
        <v>150</v>
      </c>
      <c r="B103" s="239" t="s">
        <v>98</v>
      </c>
    </row>
    <row r="104" spans="1:2">
      <c r="A104" s="239" t="s">
        <v>151</v>
      </c>
      <c r="B104" s="239" t="s">
        <v>98</v>
      </c>
    </row>
    <row r="105" spans="1:2">
      <c r="A105" s="239" t="s">
        <v>152</v>
      </c>
      <c r="B105" s="239" t="s">
        <v>98</v>
      </c>
    </row>
    <row r="106" spans="1:2">
      <c r="A106" s="239" t="s">
        <v>153</v>
      </c>
      <c r="B106" s="239" t="s">
        <v>98</v>
      </c>
    </row>
    <row r="107" spans="1:2">
      <c r="A107" s="239" t="s">
        <v>154</v>
      </c>
      <c r="B107" s="239" t="s">
        <v>98</v>
      </c>
    </row>
    <row r="108" spans="1:2">
      <c r="A108" s="239" t="s">
        <v>155</v>
      </c>
      <c r="B108" s="239" t="s">
        <v>98</v>
      </c>
    </row>
    <row r="109" spans="1:2">
      <c r="A109" s="239" t="s">
        <v>156</v>
      </c>
      <c r="B109" s="239" t="s">
        <v>157</v>
      </c>
    </row>
    <row r="110" spans="1:2">
      <c r="A110" s="239" t="s">
        <v>158</v>
      </c>
      <c r="B110" s="239" t="s">
        <v>157</v>
      </c>
    </row>
    <row r="111" spans="1:2">
      <c r="A111" s="239" t="s">
        <v>159</v>
      </c>
      <c r="B111" s="239" t="s">
        <v>157</v>
      </c>
    </row>
    <row r="112" spans="1:2">
      <c r="A112" s="239" t="s">
        <v>160</v>
      </c>
      <c r="B112" s="239" t="s">
        <v>161</v>
      </c>
    </row>
    <row r="113" spans="1:2">
      <c r="A113" s="239" t="s">
        <v>162</v>
      </c>
      <c r="B113" s="239" t="s">
        <v>161</v>
      </c>
    </row>
    <row r="114" spans="1:2">
      <c r="A114" s="239" t="s">
        <v>163</v>
      </c>
      <c r="B114" s="239" t="s">
        <v>161</v>
      </c>
    </row>
    <row r="115" spans="1:2">
      <c r="A115" s="239" t="s">
        <v>164</v>
      </c>
      <c r="B115" s="239" t="s">
        <v>161</v>
      </c>
    </row>
    <row r="116" spans="1:2">
      <c r="A116" s="239" t="s">
        <v>165</v>
      </c>
      <c r="B116" s="239" t="s">
        <v>161</v>
      </c>
    </row>
    <row r="117" spans="1:2">
      <c r="A117" s="239" t="s">
        <v>166</v>
      </c>
      <c r="B117" s="239" t="s">
        <v>161</v>
      </c>
    </row>
    <row r="118" spans="1:2">
      <c r="A118" s="239" t="s">
        <v>167</v>
      </c>
      <c r="B118" s="239" t="s">
        <v>161</v>
      </c>
    </row>
    <row r="119" spans="1:2">
      <c r="A119" s="239" t="s">
        <v>168</v>
      </c>
      <c r="B119" s="239" t="s">
        <v>161</v>
      </c>
    </row>
    <row r="120" spans="1:2">
      <c r="A120" s="239" t="s">
        <v>169</v>
      </c>
      <c r="B120" s="239" t="s">
        <v>161</v>
      </c>
    </row>
    <row r="121" spans="1:2">
      <c r="A121" s="239" t="s">
        <v>170</v>
      </c>
      <c r="B121" s="239" t="s">
        <v>161</v>
      </c>
    </row>
    <row r="122" spans="1:2">
      <c r="A122" s="239" t="s">
        <v>171</v>
      </c>
      <c r="B122" s="239" t="s">
        <v>161</v>
      </c>
    </row>
    <row r="123" spans="1:2">
      <c r="A123" s="239" t="s">
        <v>172</v>
      </c>
      <c r="B123" s="239" t="s">
        <v>161</v>
      </c>
    </row>
    <row r="124" spans="1:2">
      <c r="A124" s="239" t="s">
        <v>173</v>
      </c>
      <c r="B124" s="239" t="s">
        <v>161</v>
      </c>
    </row>
    <row r="125" spans="1:2">
      <c r="A125" s="239" t="s">
        <v>174</v>
      </c>
      <c r="B125" s="239" t="s">
        <v>161</v>
      </c>
    </row>
    <row r="126" spans="1:2">
      <c r="A126" s="239" t="s">
        <v>175</v>
      </c>
      <c r="B126" s="239" t="s">
        <v>161</v>
      </c>
    </row>
    <row r="127" spans="1:2">
      <c r="A127" s="239" t="s">
        <v>176</v>
      </c>
      <c r="B127" s="239" t="s">
        <v>161</v>
      </c>
    </row>
    <row r="128" spans="1:2">
      <c r="A128" s="239" t="s">
        <v>177</v>
      </c>
      <c r="B128" s="239" t="s">
        <v>161</v>
      </c>
    </row>
    <row r="129" spans="1:2">
      <c r="A129" s="239" t="s">
        <v>178</v>
      </c>
      <c r="B129" s="239" t="s">
        <v>161</v>
      </c>
    </row>
    <row r="130" spans="1:2">
      <c r="A130" s="239" t="s">
        <v>179</v>
      </c>
      <c r="B130" s="239" t="s">
        <v>161</v>
      </c>
    </row>
    <row r="131" spans="1:2">
      <c r="A131" s="239" t="s">
        <v>180</v>
      </c>
      <c r="B131" s="239" t="s">
        <v>161</v>
      </c>
    </row>
    <row r="132" spans="1:2">
      <c r="A132" s="239" t="s">
        <v>181</v>
      </c>
      <c r="B132" s="239" t="s">
        <v>161</v>
      </c>
    </row>
    <row r="133" spans="1:2">
      <c r="A133" s="239" t="s">
        <v>182</v>
      </c>
      <c r="B133" s="239" t="s">
        <v>161</v>
      </c>
    </row>
    <row r="134" spans="1:2">
      <c r="A134" s="239" t="s">
        <v>183</v>
      </c>
      <c r="B134" s="239" t="s">
        <v>161</v>
      </c>
    </row>
    <row r="135" spans="1:2">
      <c r="A135" s="239" t="s">
        <v>184</v>
      </c>
      <c r="B135" s="239" t="s">
        <v>161</v>
      </c>
    </row>
    <row r="136" spans="1:2">
      <c r="A136" s="239" t="s">
        <v>185</v>
      </c>
      <c r="B136" s="239" t="s">
        <v>161</v>
      </c>
    </row>
    <row r="137" spans="1:2">
      <c r="A137" s="239" t="s">
        <v>186</v>
      </c>
      <c r="B137" s="239" t="s">
        <v>161</v>
      </c>
    </row>
    <row r="138" spans="1:2">
      <c r="A138" s="239" t="s">
        <v>187</v>
      </c>
      <c r="B138" s="239" t="s">
        <v>161</v>
      </c>
    </row>
    <row r="139" spans="1:2">
      <c r="A139" s="239" t="s">
        <v>188</v>
      </c>
      <c r="B139" s="239" t="s">
        <v>161</v>
      </c>
    </row>
    <row r="140" spans="1:2">
      <c r="A140" s="239" t="s">
        <v>189</v>
      </c>
      <c r="B140" s="239" t="s">
        <v>161</v>
      </c>
    </row>
    <row r="141" spans="1:2">
      <c r="A141" s="239" t="s">
        <v>190</v>
      </c>
      <c r="B141" s="239" t="s">
        <v>161</v>
      </c>
    </row>
    <row r="142" spans="1:2">
      <c r="A142" s="239" t="s">
        <v>191</v>
      </c>
      <c r="B142" s="239" t="s">
        <v>161</v>
      </c>
    </row>
    <row r="143" spans="1:2">
      <c r="A143" s="239" t="s">
        <v>192</v>
      </c>
      <c r="B143" s="239" t="s">
        <v>161</v>
      </c>
    </row>
    <row r="144" spans="1:2">
      <c r="A144" s="239" t="s">
        <v>193</v>
      </c>
      <c r="B144" s="239" t="s">
        <v>161</v>
      </c>
    </row>
    <row r="145" spans="1:2">
      <c r="A145" s="239" t="s">
        <v>194</v>
      </c>
      <c r="B145" s="239" t="s">
        <v>161</v>
      </c>
    </row>
    <row r="146" spans="1:2">
      <c r="A146" s="239" t="s">
        <v>195</v>
      </c>
      <c r="B146" s="239" t="s">
        <v>161</v>
      </c>
    </row>
    <row r="147" spans="1:2">
      <c r="A147" s="239" t="s">
        <v>196</v>
      </c>
      <c r="B147" s="239" t="s">
        <v>161</v>
      </c>
    </row>
    <row r="148" spans="1:2">
      <c r="A148" s="239" t="s">
        <v>197</v>
      </c>
      <c r="B148" s="239" t="s">
        <v>161</v>
      </c>
    </row>
    <row r="149" spans="1:2">
      <c r="A149" s="239" t="s">
        <v>198</v>
      </c>
      <c r="B149" s="239" t="s">
        <v>161</v>
      </c>
    </row>
    <row r="150" spans="1:2">
      <c r="A150" s="239" t="s">
        <v>199</v>
      </c>
      <c r="B150" s="239" t="s">
        <v>161</v>
      </c>
    </row>
    <row r="151" spans="1:2">
      <c r="A151" s="239" t="s">
        <v>200</v>
      </c>
      <c r="B151" s="239" t="s">
        <v>161</v>
      </c>
    </row>
    <row r="152" spans="1:2">
      <c r="A152" s="239" t="s">
        <v>201</v>
      </c>
      <c r="B152" s="239" t="s">
        <v>161</v>
      </c>
    </row>
    <row r="153" spans="1:2">
      <c r="A153" s="239" t="s">
        <v>202</v>
      </c>
      <c r="B153" s="239" t="s">
        <v>161</v>
      </c>
    </row>
    <row r="154" spans="1:2">
      <c r="A154" s="239" t="s">
        <v>203</v>
      </c>
      <c r="B154" s="239" t="s">
        <v>98</v>
      </c>
    </row>
    <row r="155" spans="1:2">
      <c r="A155" s="239" t="s">
        <v>204</v>
      </c>
      <c r="B155" s="239" t="s">
        <v>98</v>
      </c>
    </row>
    <row r="156" spans="1:2">
      <c r="A156" s="239" t="s">
        <v>205</v>
      </c>
      <c r="B156" s="239" t="s">
        <v>98</v>
      </c>
    </row>
    <row r="157" spans="1:2">
      <c r="A157" s="239" t="s">
        <v>206</v>
      </c>
      <c r="B157" s="239" t="s">
        <v>98</v>
      </c>
    </row>
    <row r="158" spans="1:2">
      <c r="A158" s="239" t="s">
        <v>207</v>
      </c>
      <c r="B158" s="239" t="s">
        <v>157</v>
      </c>
    </row>
    <row r="159" spans="1:2">
      <c r="A159" s="239" t="s">
        <v>208</v>
      </c>
      <c r="B159" s="239" t="s">
        <v>157</v>
      </c>
    </row>
    <row r="160" spans="1:2">
      <c r="A160" s="239" t="s">
        <v>209</v>
      </c>
      <c r="B160" s="239" t="s">
        <v>157</v>
      </c>
    </row>
    <row r="161" spans="1:2">
      <c r="A161" s="239" t="s">
        <v>210</v>
      </c>
      <c r="B161" s="239" t="s">
        <v>157</v>
      </c>
    </row>
    <row r="162" spans="1:2">
      <c r="A162" s="239" t="s">
        <v>211</v>
      </c>
      <c r="B162" s="239" t="s">
        <v>157</v>
      </c>
    </row>
    <row r="163" spans="1:2">
      <c r="A163" s="239" t="s">
        <v>212</v>
      </c>
      <c r="B163" s="239" t="s">
        <v>157</v>
      </c>
    </row>
    <row r="164" spans="1:2">
      <c r="A164" s="239" t="s">
        <v>213</v>
      </c>
      <c r="B164" s="239" t="s">
        <v>157</v>
      </c>
    </row>
    <row r="165" spans="1:2">
      <c r="A165" s="239" t="s">
        <v>214</v>
      </c>
      <c r="B165" s="239" t="s">
        <v>157</v>
      </c>
    </row>
    <row r="166" spans="1:2">
      <c r="A166" s="239" t="s">
        <v>215</v>
      </c>
      <c r="B166" s="239" t="s">
        <v>157</v>
      </c>
    </row>
    <row r="167" spans="1:2">
      <c r="A167" s="239" t="s">
        <v>216</v>
      </c>
      <c r="B167" s="239" t="s">
        <v>157</v>
      </c>
    </row>
    <row r="168" spans="1:2">
      <c r="A168" s="239" t="s">
        <v>217</v>
      </c>
      <c r="B168" s="239" t="s">
        <v>157</v>
      </c>
    </row>
    <row r="169" spans="1:2">
      <c r="A169" s="239" t="s">
        <v>218</v>
      </c>
      <c r="B169" s="239" t="s">
        <v>157</v>
      </c>
    </row>
    <row r="170" spans="1:2">
      <c r="A170" s="239" t="s">
        <v>219</v>
      </c>
      <c r="B170" s="239" t="s">
        <v>157</v>
      </c>
    </row>
    <row r="171" spans="1:2">
      <c r="A171" s="239" t="s">
        <v>220</v>
      </c>
      <c r="B171" s="239" t="s">
        <v>157</v>
      </c>
    </row>
    <row r="172" spans="1:2">
      <c r="A172" s="239" t="s">
        <v>221</v>
      </c>
      <c r="B172" s="239" t="s">
        <v>157</v>
      </c>
    </row>
    <row r="173" spans="1:2">
      <c r="A173" s="239" t="s">
        <v>222</v>
      </c>
      <c r="B173" s="239" t="s">
        <v>157</v>
      </c>
    </row>
    <row r="174" spans="1:2">
      <c r="A174" s="239" t="s">
        <v>223</v>
      </c>
      <c r="B174" s="239" t="s">
        <v>157</v>
      </c>
    </row>
    <row r="175" spans="1:2">
      <c r="A175" s="239" t="s">
        <v>224</v>
      </c>
      <c r="B175" s="239" t="s">
        <v>157</v>
      </c>
    </row>
    <row r="176" spans="1:2">
      <c r="A176" s="239" t="s">
        <v>225</v>
      </c>
      <c r="B176" s="239" t="s">
        <v>157</v>
      </c>
    </row>
    <row r="177" spans="1:2">
      <c r="A177" s="239" t="s">
        <v>226</v>
      </c>
      <c r="B177" s="239" t="s">
        <v>157</v>
      </c>
    </row>
    <row r="178" spans="1:2">
      <c r="A178" s="239" t="s">
        <v>227</v>
      </c>
      <c r="B178" s="239" t="s">
        <v>157</v>
      </c>
    </row>
    <row r="179" spans="1:2">
      <c r="A179" s="239" t="s">
        <v>228</v>
      </c>
      <c r="B179" s="239" t="s">
        <v>157</v>
      </c>
    </row>
    <row r="180" spans="1:2">
      <c r="A180" s="239" t="s">
        <v>229</v>
      </c>
      <c r="B180" s="239" t="s">
        <v>157</v>
      </c>
    </row>
    <row r="181" spans="1:2">
      <c r="A181" s="239" t="s">
        <v>230</v>
      </c>
      <c r="B181" s="239" t="s">
        <v>157</v>
      </c>
    </row>
    <row r="182" spans="1:2">
      <c r="A182" s="239" t="s">
        <v>231</v>
      </c>
      <c r="B182" s="239" t="s">
        <v>157</v>
      </c>
    </row>
    <row r="183" spans="1:2">
      <c r="A183" s="239" t="s">
        <v>232</v>
      </c>
      <c r="B183" s="239" t="s">
        <v>157</v>
      </c>
    </row>
    <row r="184" spans="1:2">
      <c r="A184" s="239" t="s">
        <v>233</v>
      </c>
      <c r="B184" s="239" t="s">
        <v>157</v>
      </c>
    </row>
    <row r="185" spans="1:2">
      <c r="A185" s="239" t="s">
        <v>234</v>
      </c>
      <c r="B185" s="239" t="s">
        <v>157</v>
      </c>
    </row>
    <row r="186" spans="1:2">
      <c r="A186" s="239" t="s">
        <v>235</v>
      </c>
      <c r="B186" s="239" t="s">
        <v>157</v>
      </c>
    </row>
    <row r="187" spans="1:2">
      <c r="A187" s="239" t="s">
        <v>236</v>
      </c>
      <c r="B187" s="239" t="s">
        <v>157</v>
      </c>
    </row>
    <row r="188" spans="1:2">
      <c r="A188" s="239" t="s">
        <v>237</v>
      </c>
      <c r="B188" s="239" t="s">
        <v>157</v>
      </c>
    </row>
    <row r="189" spans="1:2">
      <c r="A189" s="239" t="s">
        <v>238</v>
      </c>
      <c r="B189" s="239" t="s">
        <v>157</v>
      </c>
    </row>
    <row r="190" spans="1:2">
      <c r="A190" s="239" t="s">
        <v>239</v>
      </c>
      <c r="B190" s="239" t="s">
        <v>157</v>
      </c>
    </row>
    <row r="191" spans="1:2">
      <c r="A191" s="239" t="s">
        <v>240</v>
      </c>
      <c r="B191" s="239" t="s">
        <v>157</v>
      </c>
    </row>
    <row r="192" spans="1:2">
      <c r="A192" s="239" t="s">
        <v>241</v>
      </c>
      <c r="B192" s="239" t="s">
        <v>157</v>
      </c>
    </row>
    <row r="193" spans="1:2">
      <c r="A193" s="239" t="s">
        <v>242</v>
      </c>
      <c r="B193" s="239" t="s">
        <v>157</v>
      </c>
    </row>
    <row r="194" spans="1:2">
      <c r="A194" s="239" t="s">
        <v>243</v>
      </c>
      <c r="B194" s="239" t="s">
        <v>157</v>
      </c>
    </row>
    <row r="195" spans="1:2">
      <c r="A195" s="239" t="s">
        <v>244</v>
      </c>
      <c r="B195" s="239" t="s">
        <v>157</v>
      </c>
    </row>
    <row r="196" spans="1:2">
      <c r="A196" s="239" t="s">
        <v>245</v>
      </c>
      <c r="B196" s="239" t="s">
        <v>157</v>
      </c>
    </row>
    <row r="197" spans="1:2">
      <c r="A197" s="239" t="s">
        <v>246</v>
      </c>
      <c r="B197" s="239" t="s">
        <v>157</v>
      </c>
    </row>
    <row r="198" spans="1:2">
      <c r="A198" s="239" t="s">
        <v>247</v>
      </c>
      <c r="B198" s="239" t="s">
        <v>157</v>
      </c>
    </row>
    <row r="199" spans="1:2">
      <c r="A199" s="239" t="s">
        <v>248</v>
      </c>
      <c r="B199" s="239" t="s">
        <v>157</v>
      </c>
    </row>
    <row r="200" spans="1:2">
      <c r="A200" s="239" t="s">
        <v>249</v>
      </c>
      <c r="B200" s="239" t="s">
        <v>157</v>
      </c>
    </row>
    <row r="201" spans="1:2">
      <c r="A201" s="239" t="s">
        <v>250</v>
      </c>
      <c r="B201" s="239" t="s">
        <v>157</v>
      </c>
    </row>
    <row r="202" spans="1:2">
      <c r="A202" s="239" t="s">
        <v>251</v>
      </c>
      <c r="B202" s="239" t="s">
        <v>157</v>
      </c>
    </row>
    <row r="203" spans="1:2">
      <c r="A203" s="239" t="s">
        <v>252</v>
      </c>
      <c r="B203" s="239" t="s">
        <v>157</v>
      </c>
    </row>
    <row r="204" spans="1:2">
      <c r="A204" s="239" t="s">
        <v>253</v>
      </c>
      <c r="B204" s="239" t="s">
        <v>157</v>
      </c>
    </row>
    <row r="205" spans="1:2">
      <c r="A205" s="239" t="s">
        <v>254</v>
      </c>
      <c r="B205" s="239" t="s">
        <v>157</v>
      </c>
    </row>
    <row r="206" spans="1:2">
      <c r="A206" s="239" t="s">
        <v>255</v>
      </c>
      <c r="B206" s="239" t="s">
        <v>157</v>
      </c>
    </row>
    <row r="207" spans="1:2">
      <c r="A207" s="239" t="s">
        <v>256</v>
      </c>
      <c r="B207" s="239" t="s">
        <v>157</v>
      </c>
    </row>
    <row r="208" spans="1:2">
      <c r="A208" s="239" t="s">
        <v>257</v>
      </c>
      <c r="B208" s="239" t="s">
        <v>157</v>
      </c>
    </row>
    <row r="209" spans="1:2">
      <c r="A209" s="239" t="s">
        <v>258</v>
      </c>
      <c r="B209" s="239" t="s">
        <v>157</v>
      </c>
    </row>
    <row r="210" spans="1:2">
      <c r="A210" s="239" t="s">
        <v>259</v>
      </c>
      <c r="B210" s="239" t="s">
        <v>157</v>
      </c>
    </row>
    <row r="211" spans="1:2">
      <c r="A211" s="239" t="s">
        <v>260</v>
      </c>
      <c r="B211" s="239" t="s">
        <v>157</v>
      </c>
    </row>
    <row r="212" spans="1:2">
      <c r="A212" s="239" t="s">
        <v>261</v>
      </c>
      <c r="B212" s="239" t="s">
        <v>157</v>
      </c>
    </row>
    <row r="213" spans="1:2">
      <c r="A213" s="239" t="s">
        <v>262</v>
      </c>
      <c r="B213" s="239" t="s">
        <v>157</v>
      </c>
    </row>
    <row r="214" spans="1:2">
      <c r="A214" s="239" t="s">
        <v>263</v>
      </c>
      <c r="B214" s="239" t="s">
        <v>157</v>
      </c>
    </row>
    <row r="215" spans="1:2">
      <c r="A215" s="239" t="s">
        <v>264</v>
      </c>
      <c r="B215" s="239" t="s">
        <v>157</v>
      </c>
    </row>
    <row r="216" spans="1:2">
      <c r="A216" s="239" t="s">
        <v>265</v>
      </c>
      <c r="B216" s="239" t="s">
        <v>157</v>
      </c>
    </row>
    <row r="217" spans="1:2">
      <c r="A217" s="239" t="s">
        <v>266</v>
      </c>
      <c r="B217" s="239" t="s">
        <v>157</v>
      </c>
    </row>
    <row r="218" spans="1:2">
      <c r="A218" s="239" t="s">
        <v>267</v>
      </c>
      <c r="B218" s="239" t="s">
        <v>157</v>
      </c>
    </row>
    <row r="219" spans="1:2">
      <c r="A219" s="239" t="s">
        <v>268</v>
      </c>
      <c r="B219" s="239" t="s">
        <v>157</v>
      </c>
    </row>
    <row r="220" spans="1:2">
      <c r="A220" s="239" t="s">
        <v>269</v>
      </c>
      <c r="B220" s="239" t="s">
        <v>157</v>
      </c>
    </row>
    <row r="221" spans="1:2">
      <c r="A221" s="239" t="s">
        <v>270</v>
      </c>
      <c r="B221" s="239" t="s">
        <v>157</v>
      </c>
    </row>
    <row r="222" spans="1:2">
      <c r="A222" s="239" t="s">
        <v>271</v>
      </c>
      <c r="B222" s="239" t="s">
        <v>157</v>
      </c>
    </row>
    <row r="223" spans="1:2">
      <c r="A223" s="239" t="s">
        <v>272</v>
      </c>
      <c r="B223" s="239" t="s">
        <v>157</v>
      </c>
    </row>
    <row r="224" spans="1:2">
      <c r="A224" s="239" t="s">
        <v>273</v>
      </c>
      <c r="B224" s="239" t="s">
        <v>157</v>
      </c>
    </row>
    <row r="225" spans="1:2">
      <c r="A225" s="239" t="s">
        <v>274</v>
      </c>
      <c r="B225" s="239" t="s">
        <v>157</v>
      </c>
    </row>
    <row r="226" spans="1:2">
      <c r="A226" s="239" t="s">
        <v>275</v>
      </c>
      <c r="B226" s="239" t="s">
        <v>157</v>
      </c>
    </row>
    <row r="227" spans="1:2">
      <c r="A227" s="239" t="s">
        <v>276</v>
      </c>
      <c r="B227" s="239" t="s">
        <v>157</v>
      </c>
    </row>
    <row r="228" spans="1:2">
      <c r="A228" s="239" t="s">
        <v>277</v>
      </c>
      <c r="B228" s="239" t="s">
        <v>157</v>
      </c>
    </row>
    <row r="229" spans="1:2">
      <c r="A229" s="239" t="s">
        <v>278</v>
      </c>
      <c r="B229" s="239" t="s">
        <v>157</v>
      </c>
    </row>
    <row r="230" spans="1:2">
      <c r="A230" s="239" t="s">
        <v>279</v>
      </c>
      <c r="B230" s="239" t="s">
        <v>157</v>
      </c>
    </row>
    <row r="231" spans="1:2">
      <c r="A231" s="239" t="s">
        <v>280</v>
      </c>
      <c r="B231" s="239" t="s">
        <v>157</v>
      </c>
    </row>
    <row r="232" spans="1:2">
      <c r="A232" s="239" t="s">
        <v>281</v>
      </c>
      <c r="B232" s="239" t="s">
        <v>157</v>
      </c>
    </row>
    <row r="233" spans="1:2">
      <c r="A233" s="239" t="s">
        <v>282</v>
      </c>
      <c r="B233" s="239" t="s">
        <v>157</v>
      </c>
    </row>
    <row r="234" spans="1:2">
      <c r="A234" s="239" t="s">
        <v>283</v>
      </c>
      <c r="B234" s="239" t="s">
        <v>157</v>
      </c>
    </row>
    <row r="235" spans="1:2">
      <c r="A235" s="239" t="s">
        <v>284</v>
      </c>
      <c r="B235" s="239" t="s">
        <v>157</v>
      </c>
    </row>
    <row r="236" spans="1:2">
      <c r="A236" s="239" t="s">
        <v>285</v>
      </c>
      <c r="B236" s="239" t="s">
        <v>157</v>
      </c>
    </row>
    <row r="237" spans="1:2">
      <c r="A237" s="239" t="s">
        <v>286</v>
      </c>
      <c r="B237" s="239" t="s">
        <v>157</v>
      </c>
    </row>
    <row r="238" spans="1:2">
      <c r="A238" s="239" t="s">
        <v>287</v>
      </c>
      <c r="B238" s="239" t="s">
        <v>157</v>
      </c>
    </row>
    <row r="239" spans="1:2">
      <c r="A239" s="239" t="s">
        <v>288</v>
      </c>
      <c r="B239" s="239" t="s">
        <v>157</v>
      </c>
    </row>
    <row r="240" spans="1:2">
      <c r="A240" s="239" t="s">
        <v>289</v>
      </c>
      <c r="B240" s="239" t="s">
        <v>157</v>
      </c>
    </row>
    <row r="241" spans="1:2">
      <c r="A241" s="239" t="s">
        <v>290</v>
      </c>
      <c r="B241" s="239" t="s">
        <v>157</v>
      </c>
    </row>
    <row r="242" spans="1:2">
      <c r="A242" s="239" t="s">
        <v>291</v>
      </c>
      <c r="B242" s="239" t="s">
        <v>157</v>
      </c>
    </row>
    <row r="243" spans="1:2">
      <c r="A243" s="239" t="s">
        <v>292</v>
      </c>
      <c r="B243" s="239" t="s">
        <v>157</v>
      </c>
    </row>
    <row r="244" spans="1:2">
      <c r="A244" s="239" t="s">
        <v>293</v>
      </c>
      <c r="B244" s="239" t="s">
        <v>157</v>
      </c>
    </row>
    <row r="245" spans="1:2">
      <c r="A245" s="239" t="s">
        <v>294</v>
      </c>
      <c r="B245" s="239" t="s">
        <v>157</v>
      </c>
    </row>
    <row r="246" spans="1:2">
      <c r="A246" s="239" t="s">
        <v>295</v>
      </c>
      <c r="B246" s="239" t="s">
        <v>157</v>
      </c>
    </row>
    <row r="247" spans="1:2">
      <c r="A247" s="239" t="s">
        <v>296</v>
      </c>
      <c r="B247" s="239" t="s">
        <v>157</v>
      </c>
    </row>
    <row r="248" spans="1:2">
      <c r="A248" s="239" t="s">
        <v>297</v>
      </c>
      <c r="B248" s="239" t="s">
        <v>157</v>
      </c>
    </row>
    <row r="249" spans="1:2">
      <c r="A249" s="239" t="s">
        <v>298</v>
      </c>
      <c r="B249" s="239" t="s">
        <v>157</v>
      </c>
    </row>
    <row r="250" spans="1:2">
      <c r="A250" s="239" t="s">
        <v>299</v>
      </c>
      <c r="B250" s="239" t="s">
        <v>157</v>
      </c>
    </row>
    <row r="251" spans="1:2">
      <c r="A251" s="239" t="s">
        <v>300</v>
      </c>
      <c r="B251" s="239" t="s">
        <v>157</v>
      </c>
    </row>
    <row r="252" spans="1:2">
      <c r="A252" s="239" t="s">
        <v>301</v>
      </c>
      <c r="B252" s="239" t="s">
        <v>157</v>
      </c>
    </row>
    <row r="253" spans="1:2">
      <c r="A253" s="239" t="s">
        <v>302</v>
      </c>
      <c r="B253" s="239" t="s">
        <v>157</v>
      </c>
    </row>
    <row r="254" spans="1:2">
      <c r="A254" s="239" t="s">
        <v>303</v>
      </c>
      <c r="B254" s="239" t="s">
        <v>157</v>
      </c>
    </row>
    <row r="255" spans="1:2">
      <c r="A255" s="239" t="s">
        <v>304</v>
      </c>
      <c r="B255" s="239" t="s">
        <v>157</v>
      </c>
    </row>
    <row r="256" spans="1:2">
      <c r="A256" s="239" t="s">
        <v>305</v>
      </c>
      <c r="B256" s="239" t="s">
        <v>157</v>
      </c>
    </row>
    <row r="257" spans="1:2">
      <c r="A257" s="239" t="s">
        <v>306</v>
      </c>
      <c r="B257" s="239" t="s">
        <v>157</v>
      </c>
    </row>
    <row r="258" spans="1:2">
      <c r="A258" s="239" t="s">
        <v>307</v>
      </c>
      <c r="B258" s="239" t="s">
        <v>157</v>
      </c>
    </row>
    <row r="259" spans="1:2">
      <c r="A259" s="239" t="s">
        <v>308</v>
      </c>
      <c r="B259" s="239" t="s">
        <v>157</v>
      </c>
    </row>
    <row r="260" spans="1:2">
      <c r="A260" s="239" t="s">
        <v>309</v>
      </c>
      <c r="B260" s="239" t="s">
        <v>157</v>
      </c>
    </row>
    <row r="261" spans="1:2">
      <c r="A261" s="239" t="s">
        <v>310</v>
      </c>
      <c r="B261" s="239" t="s">
        <v>157</v>
      </c>
    </row>
    <row r="262" spans="1:2">
      <c r="A262" s="239" t="s">
        <v>311</v>
      </c>
      <c r="B262" s="239" t="s">
        <v>157</v>
      </c>
    </row>
    <row r="263" spans="1:2">
      <c r="A263" s="239" t="s">
        <v>312</v>
      </c>
      <c r="B263" s="239" t="s">
        <v>157</v>
      </c>
    </row>
    <row r="264" spans="1:2">
      <c r="A264" s="239" t="s">
        <v>313</v>
      </c>
      <c r="B264" s="239" t="s">
        <v>157</v>
      </c>
    </row>
    <row r="265" spans="1:2">
      <c r="A265" s="239" t="s">
        <v>314</v>
      </c>
      <c r="B265" s="239" t="s">
        <v>157</v>
      </c>
    </row>
    <row r="266" spans="1:2">
      <c r="A266" s="239" t="s">
        <v>315</v>
      </c>
      <c r="B266" s="239" t="s">
        <v>157</v>
      </c>
    </row>
    <row r="267" spans="1:2">
      <c r="A267" s="239" t="s">
        <v>316</v>
      </c>
      <c r="B267" s="239" t="s">
        <v>157</v>
      </c>
    </row>
    <row r="268" spans="1:2">
      <c r="A268" s="239" t="s">
        <v>317</v>
      </c>
      <c r="B268" s="239" t="s">
        <v>157</v>
      </c>
    </row>
    <row r="269" spans="1:2">
      <c r="A269" s="239" t="s">
        <v>318</v>
      </c>
      <c r="B269" s="239" t="s">
        <v>157</v>
      </c>
    </row>
    <row r="270" spans="1:2">
      <c r="A270" s="239" t="s">
        <v>319</v>
      </c>
      <c r="B270" s="239" t="s">
        <v>157</v>
      </c>
    </row>
    <row r="271" spans="1:2">
      <c r="A271" s="239" t="s">
        <v>320</v>
      </c>
      <c r="B271" s="239" t="s">
        <v>157</v>
      </c>
    </row>
    <row r="272" spans="1:2">
      <c r="A272" s="239" t="s">
        <v>321</v>
      </c>
      <c r="B272" s="239" t="s">
        <v>157</v>
      </c>
    </row>
    <row r="273" spans="1:2">
      <c r="A273" s="239" t="s">
        <v>322</v>
      </c>
      <c r="B273" s="239" t="s">
        <v>157</v>
      </c>
    </row>
    <row r="274" spans="1:2">
      <c r="A274" s="239" t="s">
        <v>323</v>
      </c>
      <c r="B274" s="239" t="s">
        <v>157</v>
      </c>
    </row>
    <row r="275" spans="1:2">
      <c r="A275" s="239" t="s">
        <v>324</v>
      </c>
      <c r="B275" s="239" t="s">
        <v>157</v>
      </c>
    </row>
    <row r="276" spans="1:2">
      <c r="A276" s="239" t="s">
        <v>325</v>
      </c>
      <c r="B276" s="239" t="s">
        <v>157</v>
      </c>
    </row>
    <row r="277" spans="1:2">
      <c r="A277" s="239" t="s">
        <v>326</v>
      </c>
      <c r="B277" s="239" t="s">
        <v>157</v>
      </c>
    </row>
    <row r="278" spans="1:2">
      <c r="A278" s="239" t="s">
        <v>327</v>
      </c>
      <c r="B278" s="239" t="s">
        <v>157</v>
      </c>
    </row>
    <row r="279" spans="1:2">
      <c r="A279" s="239" t="s">
        <v>328</v>
      </c>
      <c r="B279" s="239" t="s">
        <v>157</v>
      </c>
    </row>
    <row r="280" spans="1:2">
      <c r="A280" s="239" t="s">
        <v>329</v>
      </c>
      <c r="B280" s="239" t="s">
        <v>157</v>
      </c>
    </row>
    <row r="281" spans="1:2">
      <c r="A281" s="239" t="s">
        <v>330</v>
      </c>
      <c r="B281" s="239" t="s">
        <v>157</v>
      </c>
    </row>
    <row r="282" spans="1:2">
      <c r="A282" s="239" t="s">
        <v>331</v>
      </c>
      <c r="B282" s="239" t="s">
        <v>157</v>
      </c>
    </row>
    <row r="283" spans="1:2">
      <c r="A283" s="239" t="s">
        <v>332</v>
      </c>
      <c r="B283" s="239" t="s">
        <v>157</v>
      </c>
    </row>
    <row r="284" spans="1:2">
      <c r="A284" s="239" t="s">
        <v>333</v>
      </c>
      <c r="B284" s="239" t="s">
        <v>157</v>
      </c>
    </row>
    <row r="285" spans="1:2">
      <c r="A285" s="239" t="s">
        <v>334</v>
      </c>
      <c r="B285" s="239" t="s">
        <v>157</v>
      </c>
    </row>
    <row r="286" spans="1:2">
      <c r="A286" s="239" t="s">
        <v>335</v>
      </c>
      <c r="B286" s="239" t="s">
        <v>157</v>
      </c>
    </row>
    <row r="287" spans="1:2">
      <c r="A287" s="239" t="s">
        <v>336</v>
      </c>
      <c r="B287" s="239" t="s">
        <v>157</v>
      </c>
    </row>
    <row r="288" spans="1:2">
      <c r="A288" s="239" t="s">
        <v>337</v>
      </c>
      <c r="B288" s="239" t="s">
        <v>157</v>
      </c>
    </row>
    <row r="289" spans="1:2">
      <c r="A289" s="239" t="s">
        <v>338</v>
      </c>
      <c r="B289" s="239" t="s">
        <v>157</v>
      </c>
    </row>
    <row r="290" spans="1:2">
      <c r="A290" s="239" t="s">
        <v>339</v>
      </c>
      <c r="B290" s="239" t="s">
        <v>157</v>
      </c>
    </row>
    <row r="291" spans="1:2">
      <c r="A291" s="239" t="s">
        <v>340</v>
      </c>
      <c r="B291" s="239" t="s">
        <v>157</v>
      </c>
    </row>
    <row r="292" spans="1:2">
      <c r="A292" s="239" t="s">
        <v>341</v>
      </c>
      <c r="B292" s="239" t="s">
        <v>157</v>
      </c>
    </row>
    <row r="293" spans="1:2">
      <c r="A293" s="239" t="s">
        <v>342</v>
      </c>
      <c r="B293" s="239" t="s">
        <v>157</v>
      </c>
    </row>
    <row r="294" spans="1:2">
      <c r="A294" s="239" t="s">
        <v>343</v>
      </c>
      <c r="B294" s="239" t="s">
        <v>157</v>
      </c>
    </row>
    <row r="295" spans="1:2">
      <c r="A295" s="239" t="s">
        <v>344</v>
      </c>
      <c r="B295" s="239" t="s">
        <v>157</v>
      </c>
    </row>
    <row r="296" spans="1:2">
      <c r="A296" s="239" t="s">
        <v>345</v>
      </c>
      <c r="B296" s="239" t="s">
        <v>157</v>
      </c>
    </row>
    <row r="297" spans="1:2">
      <c r="A297" s="239" t="s">
        <v>346</v>
      </c>
      <c r="B297" s="239" t="s">
        <v>157</v>
      </c>
    </row>
    <row r="298" spans="1:2">
      <c r="A298" s="239" t="s">
        <v>347</v>
      </c>
      <c r="B298" s="239" t="s">
        <v>157</v>
      </c>
    </row>
    <row r="299" spans="1:2">
      <c r="A299" s="239" t="s">
        <v>348</v>
      </c>
      <c r="B299" s="239" t="s">
        <v>157</v>
      </c>
    </row>
    <row r="300" spans="1:2">
      <c r="A300" s="239" t="s">
        <v>349</v>
      </c>
      <c r="B300" s="239" t="s">
        <v>157</v>
      </c>
    </row>
    <row r="301" spans="1:2">
      <c r="A301" s="239" t="s">
        <v>350</v>
      </c>
      <c r="B301" s="239" t="s">
        <v>351</v>
      </c>
    </row>
    <row r="302" spans="1:2">
      <c r="A302" s="239" t="s">
        <v>352</v>
      </c>
      <c r="B302" s="239" t="s">
        <v>351</v>
      </c>
    </row>
    <row r="303" spans="1:2">
      <c r="A303" s="239" t="s">
        <v>353</v>
      </c>
      <c r="B303" s="239" t="s">
        <v>351</v>
      </c>
    </row>
    <row r="304" spans="1:2">
      <c r="A304" s="239" t="s">
        <v>354</v>
      </c>
      <c r="B304" s="239" t="s">
        <v>351</v>
      </c>
    </row>
    <row r="305" spans="1:2">
      <c r="A305" s="239" t="s">
        <v>355</v>
      </c>
      <c r="B305" s="239" t="s">
        <v>351</v>
      </c>
    </row>
    <row r="306" spans="1:2">
      <c r="A306" s="239" t="s">
        <v>356</v>
      </c>
      <c r="B306" s="239" t="s">
        <v>351</v>
      </c>
    </row>
    <row r="307" spans="1:2">
      <c r="A307" s="239" t="s">
        <v>357</v>
      </c>
      <c r="B307" s="239" t="s">
        <v>351</v>
      </c>
    </row>
    <row r="308" spans="1:2" s="241" customFormat="1" ht="15">
      <c r="A308" s="239" t="s">
        <v>3221</v>
      </c>
      <c r="B308" s="242" t="s">
        <v>3189</v>
      </c>
    </row>
    <row r="309" spans="1:2" s="241" customFormat="1" ht="15">
      <c r="A309" s="239" t="s">
        <v>3222</v>
      </c>
      <c r="B309" s="242" t="s">
        <v>3189</v>
      </c>
    </row>
    <row r="310" spans="1:2" s="241" customFormat="1" ht="15">
      <c r="A310" s="239" t="s">
        <v>3223</v>
      </c>
      <c r="B310" s="242" t="s">
        <v>3189</v>
      </c>
    </row>
    <row r="311" spans="1:2" s="241" customFormat="1" ht="15">
      <c r="A311" s="239" t="s">
        <v>3224</v>
      </c>
      <c r="B311" s="242" t="s">
        <v>3189</v>
      </c>
    </row>
    <row r="312" spans="1:2" s="241" customFormat="1" ht="15">
      <c r="A312" s="239" t="s">
        <v>3225</v>
      </c>
      <c r="B312" s="242" t="s">
        <v>3189</v>
      </c>
    </row>
    <row r="313" spans="1:2" s="241" customFormat="1" ht="15">
      <c r="A313" s="239" t="s">
        <v>3226</v>
      </c>
      <c r="B313" s="242" t="s">
        <v>3189</v>
      </c>
    </row>
    <row r="314" spans="1:2" s="241" customFormat="1" ht="15">
      <c r="A314" s="239" t="s">
        <v>3227</v>
      </c>
      <c r="B314" s="242" t="s">
        <v>3189</v>
      </c>
    </row>
    <row r="315" spans="1:2" s="241" customFormat="1" ht="15">
      <c r="A315" s="239" t="s">
        <v>3228</v>
      </c>
      <c r="B315" s="242" t="s">
        <v>3189</v>
      </c>
    </row>
    <row r="316" spans="1:2" s="241" customFormat="1" ht="15">
      <c r="A316" s="239" t="s">
        <v>3229</v>
      </c>
      <c r="B316" s="242" t="s">
        <v>3189</v>
      </c>
    </row>
    <row r="317" spans="1:2" s="241" customFormat="1" ht="15">
      <c r="A317" s="239" t="s">
        <v>3230</v>
      </c>
      <c r="B317" s="242" t="s">
        <v>3189</v>
      </c>
    </row>
    <row r="318" spans="1:2" s="241" customFormat="1" ht="15">
      <c r="A318" s="239" t="s">
        <v>3231</v>
      </c>
      <c r="B318" s="242" t="s">
        <v>3189</v>
      </c>
    </row>
    <row r="319" spans="1:2" s="241" customFormat="1" ht="15">
      <c r="A319" s="239" t="s">
        <v>3232</v>
      </c>
      <c r="B319" s="242" t="s">
        <v>3189</v>
      </c>
    </row>
    <row r="320" spans="1:2" s="241" customFormat="1" ht="15">
      <c r="A320" s="239" t="s">
        <v>3233</v>
      </c>
      <c r="B320" s="242" t="s">
        <v>3189</v>
      </c>
    </row>
    <row r="321" spans="1:2" s="241" customFormat="1" ht="15">
      <c r="A321" s="239" t="s">
        <v>3234</v>
      </c>
      <c r="B321" s="242" t="s">
        <v>3189</v>
      </c>
    </row>
    <row r="322" spans="1:2" s="241" customFormat="1" ht="15">
      <c r="A322" s="239" t="s">
        <v>3235</v>
      </c>
      <c r="B322" s="242" t="s">
        <v>3189</v>
      </c>
    </row>
    <row r="323" spans="1:2" s="241" customFormat="1" ht="15">
      <c r="A323" s="239" t="s">
        <v>3236</v>
      </c>
      <c r="B323" s="242" t="s">
        <v>3189</v>
      </c>
    </row>
    <row r="324" spans="1:2">
      <c r="A324" s="239" t="s">
        <v>358</v>
      </c>
      <c r="B324" s="239" t="s">
        <v>351</v>
      </c>
    </row>
    <row r="325" spans="1:2">
      <c r="A325" s="239" t="s">
        <v>359</v>
      </c>
      <c r="B325" s="239" t="s">
        <v>351</v>
      </c>
    </row>
    <row r="326" spans="1:2">
      <c r="A326" s="239" t="s">
        <v>360</v>
      </c>
      <c r="B326" s="239" t="s">
        <v>351</v>
      </c>
    </row>
    <row r="327" spans="1:2">
      <c r="A327" s="239" t="s">
        <v>361</v>
      </c>
      <c r="B327" s="239" t="s">
        <v>351</v>
      </c>
    </row>
    <row r="328" spans="1:2">
      <c r="A328" s="239" t="s">
        <v>362</v>
      </c>
      <c r="B328" s="239" t="s">
        <v>351</v>
      </c>
    </row>
    <row r="329" spans="1:2">
      <c r="A329" s="239" t="s">
        <v>363</v>
      </c>
      <c r="B329" s="239" t="s">
        <v>351</v>
      </c>
    </row>
    <row r="330" spans="1:2">
      <c r="A330" s="239" t="s">
        <v>364</v>
      </c>
      <c r="B330" s="239" t="s">
        <v>351</v>
      </c>
    </row>
    <row r="331" spans="1:2">
      <c r="A331" s="239" t="s">
        <v>365</v>
      </c>
      <c r="B331" s="239" t="s">
        <v>351</v>
      </c>
    </row>
    <row r="332" spans="1:2">
      <c r="A332" s="239" t="s">
        <v>366</v>
      </c>
      <c r="B332" s="239" t="s">
        <v>351</v>
      </c>
    </row>
    <row r="333" spans="1:2">
      <c r="A333" s="239" t="s">
        <v>367</v>
      </c>
      <c r="B333" s="239" t="s">
        <v>351</v>
      </c>
    </row>
    <row r="334" spans="1:2">
      <c r="A334" s="239" t="s">
        <v>368</v>
      </c>
      <c r="B334" s="239" t="s">
        <v>351</v>
      </c>
    </row>
    <row r="335" spans="1:2">
      <c r="A335" s="239" t="s">
        <v>369</v>
      </c>
      <c r="B335" s="239" t="s">
        <v>351</v>
      </c>
    </row>
    <row r="336" spans="1:2">
      <c r="A336" s="239" t="s">
        <v>370</v>
      </c>
      <c r="B336" s="239" t="s">
        <v>351</v>
      </c>
    </row>
    <row r="337" spans="1:2">
      <c r="A337" s="239" t="s">
        <v>371</v>
      </c>
      <c r="B337" s="239" t="s">
        <v>351</v>
      </c>
    </row>
    <row r="338" spans="1:2">
      <c r="A338" s="239" t="s">
        <v>372</v>
      </c>
      <c r="B338" s="239" t="s">
        <v>351</v>
      </c>
    </row>
    <row r="339" spans="1:2">
      <c r="A339" s="239" t="s">
        <v>373</v>
      </c>
      <c r="B339" s="239" t="s">
        <v>351</v>
      </c>
    </row>
    <row r="340" spans="1:2">
      <c r="A340" s="239" t="s">
        <v>374</v>
      </c>
      <c r="B340" s="239" t="s">
        <v>351</v>
      </c>
    </row>
    <row r="341" spans="1:2">
      <c r="A341" s="239" t="s">
        <v>375</v>
      </c>
      <c r="B341" s="239" t="s">
        <v>351</v>
      </c>
    </row>
    <row r="342" spans="1:2">
      <c r="A342" s="239" t="s">
        <v>376</v>
      </c>
      <c r="B342" s="239" t="s">
        <v>351</v>
      </c>
    </row>
    <row r="343" spans="1:2">
      <c r="A343" s="239" t="s">
        <v>377</v>
      </c>
      <c r="B343" s="239" t="s">
        <v>351</v>
      </c>
    </row>
    <row r="344" spans="1:2">
      <c r="A344" s="239" t="s">
        <v>378</v>
      </c>
      <c r="B344" s="239" t="s">
        <v>351</v>
      </c>
    </row>
    <row r="345" spans="1:2">
      <c r="A345" s="239" t="s">
        <v>379</v>
      </c>
      <c r="B345" s="239" t="s">
        <v>351</v>
      </c>
    </row>
    <row r="346" spans="1:2">
      <c r="A346" s="239" t="s">
        <v>380</v>
      </c>
      <c r="B346" s="239" t="s">
        <v>351</v>
      </c>
    </row>
    <row r="347" spans="1:2">
      <c r="A347" s="239" t="s">
        <v>381</v>
      </c>
      <c r="B347" s="239" t="s">
        <v>351</v>
      </c>
    </row>
    <row r="348" spans="1:2">
      <c r="A348" s="239" t="s">
        <v>382</v>
      </c>
      <c r="B348" s="239" t="s">
        <v>351</v>
      </c>
    </row>
    <row r="349" spans="1:2">
      <c r="A349" s="239" t="s">
        <v>383</v>
      </c>
      <c r="B349" s="239" t="s">
        <v>351</v>
      </c>
    </row>
    <row r="350" spans="1:2">
      <c r="A350" s="239" t="s">
        <v>384</v>
      </c>
      <c r="B350" s="239" t="s">
        <v>351</v>
      </c>
    </row>
    <row r="351" spans="1:2">
      <c r="A351" s="239" t="s">
        <v>385</v>
      </c>
      <c r="B351" s="239" t="s">
        <v>351</v>
      </c>
    </row>
    <row r="352" spans="1:2">
      <c r="A352" s="239" t="s">
        <v>386</v>
      </c>
      <c r="B352" s="239" t="s">
        <v>351</v>
      </c>
    </row>
    <row r="353" spans="1:2">
      <c r="A353" s="239" t="s">
        <v>387</v>
      </c>
      <c r="B353" s="239" t="s">
        <v>351</v>
      </c>
    </row>
    <row r="354" spans="1:2">
      <c r="A354" s="239" t="s">
        <v>388</v>
      </c>
      <c r="B354" s="239" t="s">
        <v>351</v>
      </c>
    </row>
    <row r="355" spans="1:2">
      <c r="A355" s="239" t="s">
        <v>389</v>
      </c>
      <c r="B355" s="239" t="s">
        <v>351</v>
      </c>
    </row>
    <row r="356" spans="1:2">
      <c r="A356" s="239" t="s">
        <v>390</v>
      </c>
      <c r="B356" s="239" t="s">
        <v>351</v>
      </c>
    </row>
    <row r="357" spans="1:2">
      <c r="A357" s="239" t="s">
        <v>391</v>
      </c>
      <c r="B357" s="239" t="s">
        <v>351</v>
      </c>
    </row>
    <row r="358" spans="1:2">
      <c r="A358" s="239" t="s">
        <v>392</v>
      </c>
      <c r="B358" s="239" t="s">
        <v>351</v>
      </c>
    </row>
    <row r="359" spans="1:2">
      <c r="A359" s="239" t="s">
        <v>393</v>
      </c>
      <c r="B359" s="239" t="s">
        <v>351</v>
      </c>
    </row>
    <row r="360" spans="1:2">
      <c r="A360" s="239" t="s">
        <v>394</v>
      </c>
      <c r="B360" s="239" t="s">
        <v>351</v>
      </c>
    </row>
    <row r="361" spans="1:2">
      <c r="A361" s="239" t="s">
        <v>395</v>
      </c>
      <c r="B361" s="239" t="s">
        <v>351</v>
      </c>
    </row>
    <row r="362" spans="1:2">
      <c r="A362" s="239" t="s">
        <v>396</v>
      </c>
      <c r="B362" s="239" t="s">
        <v>351</v>
      </c>
    </row>
    <row r="363" spans="1:2">
      <c r="A363" s="239" t="s">
        <v>397</v>
      </c>
      <c r="B363" s="239" t="s">
        <v>351</v>
      </c>
    </row>
    <row r="364" spans="1:2">
      <c r="A364" s="239" t="s">
        <v>398</v>
      </c>
      <c r="B364" s="239" t="s">
        <v>351</v>
      </c>
    </row>
    <row r="365" spans="1:2">
      <c r="A365" s="239" t="s">
        <v>399</v>
      </c>
      <c r="B365" s="239" t="s">
        <v>351</v>
      </c>
    </row>
    <row r="366" spans="1:2">
      <c r="A366" s="239" t="s">
        <v>400</v>
      </c>
      <c r="B366" s="239" t="s">
        <v>351</v>
      </c>
    </row>
    <row r="367" spans="1:2">
      <c r="A367" s="239" t="s">
        <v>401</v>
      </c>
      <c r="B367" s="239" t="s">
        <v>351</v>
      </c>
    </row>
    <row r="368" spans="1:2">
      <c r="A368" s="239" t="s">
        <v>402</v>
      </c>
      <c r="B368" s="239" t="s">
        <v>351</v>
      </c>
    </row>
    <row r="369" spans="1:2">
      <c r="A369" s="239" t="s">
        <v>403</v>
      </c>
      <c r="B369" s="239" t="s">
        <v>351</v>
      </c>
    </row>
    <row r="370" spans="1:2">
      <c r="A370" s="239" t="s">
        <v>404</v>
      </c>
      <c r="B370" s="239" t="s">
        <v>351</v>
      </c>
    </row>
    <row r="371" spans="1:2">
      <c r="A371" s="239" t="s">
        <v>405</v>
      </c>
      <c r="B371" s="239" t="s">
        <v>351</v>
      </c>
    </row>
    <row r="372" spans="1:2">
      <c r="A372" s="239" t="s">
        <v>406</v>
      </c>
      <c r="B372" s="239" t="s">
        <v>351</v>
      </c>
    </row>
    <row r="373" spans="1:2">
      <c r="A373" s="239" t="s">
        <v>407</v>
      </c>
      <c r="B373" s="239" t="s">
        <v>351</v>
      </c>
    </row>
    <row r="374" spans="1:2">
      <c r="A374" s="239" t="s">
        <v>408</v>
      </c>
      <c r="B374" s="239" t="s">
        <v>351</v>
      </c>
    </row>
    <row r="375" spans="1:2">
      <c r="A375" s="239" t="s">
        <v>409</v>
      </c>
      <c r="B375" s="239" t="s">
        <v>351</v>
      </c>
    </row>
    <row r="376" spans="1:2">
      <c r="A376" s="239" t="s">
        <v>410</v>
      </c>
      <c r="B376" s="239" t="s">
        <v>351</v>
      </c>
    </row>
    <row r="377" spans="1:2">
      <c r="A377" s="239" t="s">
        <v>411</v>
      </c>
      <c r="B377" s="239" t="s">
        <v>351</v>
      </c>
    </row>
    <row r="378" spans="1:2">
      <c r="A378" s="239" t="s">
        <v>412</v>
      </c>
      <c r="B378" s="239" t="s">
        <v>351</v>
      </c>
    </row>
    <row r="379" spans="1:2">
      <c r="A379" s="239" t="s">
        <v>413</v>
      </c>
      <c r="B379" s="239" t="s">
        <v>351</v>
      </c>
    </row>
    <row r="380" spans="1:2">
      <c r="A380" s="239" t="s">
        <v>414</v>
      </c>
      <c r="B380" s="239" t="s">
        <v>351</v>
      </c>
    </row>
    <row r="381" spans="1:2">
      <c r="A381" s="239" t="s">
        <v>415</v>
      </c>
      <c r="B381" s="239" t="s">
        <v>351</v>
      </c>
    </row>
    <row r="382" spans="1:2">
      <c r="A382" s="239" t="s">
        <v>416</v>
      </c>
      <c r="B382" s="239" t="s">
        <v>351</v>
      </c>
    </row>
    <row r="383" spans="1:2">
      <c r="A383" s="239" t="s">
        <v>417</v>
      </c>
      <c r="B383" s="239" t="s">
        <v>351</v>
      </c>
    </row>
    <row r="384" spans="1:2">
      <c r="A384" s="239" t="s">
        <v>418</v>
      </c>
      <c r="B384" s="239" t="s">
        <v>351</v>
      </c>
    </row>
    <row r="385" spans="1:2">
      <c r="A385" s="239" t="s">
        <v>419</v>
      </c>
      <c r="B385" s="239" t="s">
        <v>351</v>
      </c>
    </row>
    <row r="386" spans="1:2">
      <c r="A386" s="239" t="s">
        <v>420</v>
      </c>
      <c r="B386" s="239" t="s">
        <v>351</v>
      </c>
    </row>
    <row r="387" spans="1:2">
      <c r="A387" s="239" t="s">
        <v>421</v>
      </c>
      <c r="B387" s="239" t="s">
        <v>351</v>
      </c>
    </row>
    <row r="388" spans="1:2">
      <c r="A388" s="239" t="s">
        <v>422</v>
      </c>
      <c r="B388" s="239" t="s">
        <v>351</v>
      </c>
    </row>
    <row r="389" spans="1:2">
      <c r="A389" s="239" t="s">
        <v>423</v>
      </c>
      <c r="B389" s="239" t="s">
        <v>351</v>
      </c>
    </row>
    <row r="390" spans="1:2">
      <c r="A390" s="239" t="s">
        <v>424</v>
      </c>
      <c r="B390" s="239" t="s">
        <v>351</v>
      </c>
    </row>
    <row r="391" spans="1:2">
      <c r="A391" s="239" t="s">
        <v>425</v>
      </c>
      <c r="B391" s="239" t="s">
        <v>351</v>
      </c>
    </row>
    <row r="392" spans="1:2">
      <c r="A392" s="239" t="s">
        <v>426</v>
      </c>
      <c r="B392" s="239" t="s">
        <v>351</v>
      </c>
    </row>
    <row r="393" spans="1:2">
      <c r="A393" s="239" t="s">
        <v>427</v>
      </c>
      <c r="B393" s="239" t="s">
        <v>351</v>
      </c>
    </row>
    <row r="394" spans="1:2">
      <c r="A394" s="239" t="s">
        <v>428</v>
      </c>
      <c r="B394" s="239" t="s">
        <v>351</v>
      </c>
    </row>
    <row r="395" spans="1:2">
      <c r="A395" s="239" t="s">
        <v>429</v>
      </c>
      <c r="B395" s="239" t="s">
        <v>351</v>
      </c>
    </row>
    <row r="396" spans="1:2">
      <c r="A396" s="239" t="s">
        <v>430</v>
      </c>
      <c r="B396" s="239" t="s">
        <v>351</v>
      </c>
    </row>
    <row r="397" spans="1:2">
      <c r="A397" s="239" t="s">
        <v>431</v>
      </c>
      <c r="B397" s="239" t="s">
        <v>351</v>
      </c>
    </row>
    <row r="398" spans="1:2">
      <c r="A398" s="239" t="s">
        <v>432</v>
      </c>
      <c r="B398" s="239" t="s">
        <v>351</v>
      </c>
    </row>
    <row r="399" spans="1:2">
      <c r="A399" s="239" t="s">
        <v>433</v>
      </c>
      <c r="B399" s="239" t="s">
        <v>351</v>
      </c>
    </row>
    <row r="400" spans="1:2">
      <c r="A400" s="239" t="s">
        <v>434</v>
      </c>
      <c r="B400" s="239" t="s">
        <v>351</v>
      </c>
    </row>
    <row r="401" spans="1:2">
      <c r="A401" s="239" t="s">
        <v>435</v>
      </c>
      <c r="B401" s="239" t="s">
        <v>351</v>
      </c>
    </row>
    <row r="402" spans="1:2">
      <c r="A402" s="239" t="s">
        <v>436</v>
      </c>
      <c r="B402" s="239" t="s">
        <v>351</v>
      </c>
    </row>
    <row r="403" spans="1:2">
      <c r="A403" s="239" t="s">
        <v>437</v>
      </c>
      <c r="B403" s="239" t="s">
        <v>351</v>
      </c>
    </row>
    <row r="404" spans="1:2">
      <c r="A404" s="239" t="s">
        <v>438</v>
      </c>
      <c r="B404" s="239" t="s">
        <v>351</v>
      </c>
    </row>
    <row r="405" spans="1:2">
      <c r="A405" s="239" t="s">
        <v>439</v>
      </c>
      <c r="B405" s="239" t="s">
        <v>351</v>
      </c>
    </row>
    <row r="406" spans="1:2">
      <c r="A406" s="239" t="s">
        <v>440</v>
      </c>
      <c r="B406" s="239" t="s">
        <v>351</v>
      </c>
    </row>
    <row r="407" spans="1:2">
      <c r="A407" s="239" t="s">
        <v>441</v>
      </c>
      <c r="B407" s="239" t="s">
        <v>351</v>
      </c>
    </row>
    <row r="408" spans="1:2">
      <c r="A408" s="239" t="s">
        <v>442</v>
      </c>
      <c r="B408" s="239" t="s">
        <v>351</v>
      </c>
    </row>
    <row r="409" spans="1:2">
      <c r="A409" s="239" t="s">
        <v>443</v>
      </c>
      <c r="B409" s="239" t="s">
        <v>351</v>
      </c>
    </row>
    <row r="410" spans="1:2">
      <c r="A410" s="239" t="s">
        <v>444</v>
      </c>
      <c r="B410" s="239" t="s">
        <v>351</v>
      </c>
    </row>
    <row r="411" spans="1:2">
      <c r="A411" s="239" t="s">
        <v>445</v>
      </c>
      <c r="B411" s="239" t="s">
        <v>351</v>
      </c>
    </row>
    <row r="412" spans="1:2">
      <c r="A412" s="239" t="s">
        <v>446</v>
      </c>
      <c r="B412" s="239" t="s">
        <v>351</v>
      </c>
    </row>
    <row r="413" spans="1:2">
      <c r="A413" s="239" t="s">
        <v>447</v>
      </c>
      <c r="B413" s="239" t="s">
        <v>351</v>
      </c>
    </row>
    <row r="414" spans="1:2">
      <c r="A414" s="239" t="s">
        <v>448</v>
      </c>
      <c r="B414" s="239" t="s">
        <v>351</v>
      </c>
    </row>
    <row r="415" spans="1:2">
      <c r="A415" s="239" t="s">
        <v>449</v>
      </c>
      <c r="B415" s="239" t="s">
        <v>351</v>
      </c>
    </row>
    <row r="416" spans="1:2">
      <c r="A416" s="239" t="s">
        <v>450</v>
      </c>
      <c r="B416" s="239" t="s">
        <v>351</v>
      </c>
    </row>
    <row r="417" spans="1:2">
      <c r="A417" s="239" t="s">
        <v>451</v>
      </c>
      <c r="B417" s="239" t="s">
        <v>351</v>
      </c>
    </row>
    <row r="418" spans="1:2">
      <c r="A418" s="239" t="s">
        <v>452</v>
      </c>
      <c r="B418" s="239" t="s">
        <v>351</v>
      </c>
    </row>
    <row r="419" spans="1:2">
      <c r="A419" s="239" t="s">
        <v>453</v>
      </c>
      <c r="B419" s="239" t="s">
        <v>351</v>
      </c>
    </row>
    <row r="420" spans="1:2">
      <c r="A420" s="239" t="s">
        <v>454</v>
      </c>
      <c r="B420" s="239" t="s">
        <v>351</v>
      </c>
    </row>
    <row r="421" spans="1:2">
      <c r="A421" s="239" t="s">
        <v>455</v>
      </c>
      <c r="B421" s="239" t="s">
        <v>351</v>
      </c>
    </row>
    <row r="422" spans="1:2">
      <c r="A422" s="239" t="s">
        <v>456</v>
      </c>
      <c r="B422" s="239" t="s">
        <v>351</v>
      </c>
    </row>
    <row r="423" spans="1:2">
      <c r="A423" s="239" t="s">
        <v>457</v>
      </c>
      <c r="B423" s="239" t="s">
        <v>351</v>
      </c>
    </row>
    <row r="424" spans="1:2">
      <c r="A424" s="239" t="s">
        <v>458</v>
      </c>
      <c r="B424" s="239" t="s">
        <v>351</v>
      </c>
    </row>
    <row r="425" spans="1:2">
      <c r="A425" s="239" t="s">
        <v>459</v>
      </c>
      <c r="B425" s="239" t="s">
        <v>351</v>
      </c>
    </row>
    <row r="426" spans="1:2">
      <c r="A426" s="239" t="s">
        <v>460</v>
      </c>
      <c r="B426" s="239" t="s">
        <v>351</v>
      </c>
    </row>
    <row r="427" spans="1:2">
      <c r="A427" s="239" t="s">
        <v>461</v>
      </c>
      <c r="B427" s="239" t="s">
        <v>351</v>
      </c>
    </row>
    <row r="428" spans="1:2">
      <c r="A428" s="239" t="s">
        <v>462</v>
      </c>
      <c r="B428" s="239" t="s">
        <v>351</v>
      </c>
    </row>
    <row r="429" spans="1:2">
      <c r="A429" s="239" t="s">
        <v>463</v>
      </c>
      <c r="B429" s="239" t="s">
        <v>351</v>
      </c>
    </row>
    <row r="430" spans="1:2">
      <c r="A430" s="239" t="s">
        <v>464</v>
      </c>
      <c r="B430" s="239" t="s">
        <v>351</v>
      </c>
    </row>
    <row r="431" spans="1:2">
      <c r="A431" s="239" t="s">
        <v>465</v>
      </c>
      <c r="B431" s="239" t="s">
        <v>351</v>
      </c>
    </row>
    <row r="432" spans="1:2">
      <c r="A432" s="239" t="s">
        <v>466</v>
      </c>
      <c r="B432" s="239" t="s">
        <v>351</v>
      </c>
    </row>
    <row r="433" spans="1:2">
      <c r="A433" s="239" t="s">
        <v>467</v>
      </c>
      <c r="B433" s="239" t="s">
        <v>351</v>
      </c>
    </row>
    <row r="434" spans="1:2">
      <c r="A434" s="239" t="s">
        <v>468</v>
      </c>
      <c r="B434" s="239" t="s">
        <v>351</v>
      </c>
    </row>
    <row r="435" spans="1:2">
      <c r="A435" s="239" t="s">
        <v>469</v>
      </c>
      <c r="B435" s="239" t="s">
        <v>351</v>
      </c>
    </row>
    <row r="436" spans="1:2">
      <c r="A436" s="239" t="s">
        <v>470</v>
      </c>
      <c r="B436" s="239" t="s">
        <v>351</v>
      </c>
    </row>
    <row r="437" spans="1:2">
      <c r="A437" s="239" t="s">
        <v>471</v>
      </c>
      <c r="B437" s="239" t="s">
        <v>351</v>
      </c>
    </row>
    <row r="438" spans="1:2">
      <c r="A438" s="239" t="s">
        <v>472</v>
      </c>
      <c r="B438" s="239" t="s">
        <v>351</v>
      </c>
    </row>
    <row r="439" spans="1:2">
      <c r="A439" s="239" t="s">
        <v>473</v>
      </c>
      <c r="B439" s="239" t="s">
        <v>351</v>
      </c>
    </row>
    <row r="440" spans="1:2">
      <c r="A440" s="239" t="s">
        <v>474</v>
      </c>
      <c r="B440" s="239" t="s">
        <v>351</v>
      </c>
    </row>
    <row r="441" spans="1:2">
      <c r="A441" s="239" t="s">
        <v>475</v>
      </c>
      <c r="B441" s="239" t="s">
        <v>351</v>
      </c>
    </row>
    <row r="442" spans="1:2">
      <c r="A442" s="239" t="s">
        <v>476</v>
      </c>
      <c r="B442" s="239" t="s">
        <v>351</v>
      </c>
    </row>
    <row r="443" spans="1:2">
      <c r="A443" s="239" t="s">
        <v>477</v>
      </c>
      <c r="B443" s="239" t="s">
        <v>351</v>
      </c>
    </row>
    <row r="444" spans="1:2">
      <c r="A444" s="239" t="s">
        <v>478</v>
      </c>
      <c r="B444" s="239" t="s">
        <v>351</v>
      </c>
    </row>
    <row r="445" spans="1:2">
      <c r="A445" s="239" t="s">
        <v>479</v>
      </c>
      <c r="B445" s="239" t="s">
        <v>351</v>
      </c>
    </row>
    <row r="446" spans="1:2">
      <c r="A446" s="239" t="s">
        <v>480</v>
      </c>
      <c r="B446" s="239" t="s">
        <v>127</v>
      </c>
    </row>
    <row r="447" spans="1:2">
      <c r="A447" s="239" t="s">
        <v>481</v>
      </c>
      <c r="B447" s="239" t="s">
        <v>127</v>
      </c>
    </row>
    <row r="448" spans="1:2">
      <c r="A448" s="239" t="s">
        <v>482</v>
      </c>
      <c r="B448" s="239" t="s">
        <v>127</v>
      </c>
    </row>
    <row r="449" spans="1:2">
      <c r="A449" s="239" t="s">
        <v>483</v>
      </c>
      <c r="B449" s="239" t="s">
        <v>127</v>
      </c>
    </row>
    <row r="450" spans="1:2">
      <c r="A450" s="239" t="s">
        <v>484</v>
      </c>
      <c r="B450" s="239" t="s">
        <v>127</v>
      </c>
    </row>
    <row r="451" spans="1:2">
      <c r="A451" s="239" t="s">
        <v>485</v>
      </c>
      <c r="B451" s="239" t="s">
        <v>127</v>
      </c>
    </row>
    <row r="452" spans="1:2">
      <c r="A452" s="239" t="s">
        <v>486</v>
      </c>
      <c r="B452" s="239" t="s">
        <v>127</v>
      </c>
    </row>
    <row r="453" spans="1:2">
      <c r="A453" s="239" t="s">
        <v>487</v>
      </c>
      <c r="B453" s="239" t="s">
        <v>127</v>
      </c>
    </row>
    <row r="454" spans="1:2">
      <c r="A454" s="239" t="s">
        <v>488</v>
      </c>
      <c r="B454" s="239" t="s">
        <v>127</v>
      </c>
    </row>
    <row r="455" spans="1:2">
      <c r="A455" s="239" t="s">
        <v>489</v>
      </c>
      <c r="B455" s="239" t="s">
        <v>127</v>
      </c>
    </row>
    <row r="456" spans="1:2">
      <c r="A456" s="239" t="s">
        <v>490</v>
      </c>
      <c r="B456" s="239" t="s">
        <v>127</v>
      </c>
    </row>
    <row r="457" spans="1:2">
      <c r="A457" s="239" t="s">
        <v>491</v>
      </c>
      <c r="B457" s="239" t="s">
        <v>127</v>
      </c>
    </row>
    <row r="458" spans="1:2">
      <c r="A458" s="239" t="s">
        <v>492</v>
      </c>
      <c r="B458" s="239" t="s">
        <v>127</v>
      </c>
    </row>
    <row r="459" spans="1:2">
      <c r="A459" s="239" t="s">
        <v>493</v>
      </c>
      <c r="B459" s="239" t="s">
        <v>127</v>
      </c>
    </row>
    <row r="460" spans="1:2">
      <c r="A460" s="239" t="s">
        <v>494</v>
      </c>
      <c r="B460" s="239" t="s">
        <v>127</v>
      </c>
    </row>
    <row r="461" spans="1:2">
      <c r="A461" s="239" t="s">
        <v>495</v>
      </c>
      <c r="B461" s="239" t="s">
        <v>127</v>
      </c>
    </row>
    <row r="462" spans="1:2">
      <c r="A462" s="239" t="s">
        <v>496</v>
      </c>
      <c r="B462" s="239" t="s">
        <v>127</v>
      </c>
    </row>
    <row r="463" spans="1:2">
      <c r="A463" s="239" t="s">
        <v>497</v>
      </c>
      <c r="B463" s="239" t="s">
        <v>127</v>
      </c>
    </row>
    <row r="464" spans="1:2">
      <c r="A464" s="239" t="s">
        <v>498</v>
      </c>
      <c r="B464" s="239" t="s">
        <v>127</v>
      </c>
    </row>
    <row r="465" spans="1:2">
      <c r="A465" s="239" t="s">
        <v>499</v>
      </c>
      <c r="B465" s="239" t="s">
        <v>127</v>
      </c>
    </row>
    <row r="466" spans="1:2">
      <c r="A466" s="239" t="s">
        <v>500</v>
      </c>
      <c r="B466" s="239" t="s">
        <v>127</v>
      </c>
    </row>
    <row r="467" spans="1:2">
      <c r="A467" s="239" t="s">
        <v>501</v>
      </c>
      <c r="B467" s="239" t="s">
        <v>127</v>
      </c>
    </row>
    <row r="468" spans="1:2">
      <c r="A468" s="239" t="s">
        <v>502</v>
      </c>
      <c r="B468" s="239" t="s">
        <v>127</v>
      </c>
    </row>
    <row r="469" spans="1:2">
      <c r="A469" s="239" t="s">
        <v>503</v>
      </c>
      <c r="B469" s="239" t="s">
        <v>127</v>
      </c>
    </row>
    <row r="470" spans="1:2">
      <c r="A470" s="239" t="s">
        <v>504</v>
      </c>
      <c r="B470" s="239" t="s">
        <v>81</v>
      </c>
    </row>
    <row r="471" spans="1:2">
      <c r="A471" s="239" t="s">
        <v>505</v>
      </c>
      <c r="B471" s="239" t="s">
        <v>81</v>
      </c>
    </row>
    <row r="472" spans="1:2">
      <c r="A472" s="239" t="s">
        <v>506</v>
      </c>
      <c r="B472" s="239" t="s">
        <v>81</v>
      </c>
    </row>
    <row r="473" spans="1:2">
      <c r="A473" s="239" t="s">
        <v>507</v>
      </c>
      <c r="B473" s="239" t="s">
        <v>81</v>
      </c>
    </row>
    <row r="474" spans="1:2">
      <c r="A474" s="239" t="s">
        <v>508</v>
      </c>
      <c r="B474" s="239" t="s">
        <v>81</v>
      </c>
    </row>
    <row r="475" spans="1:2">
      <c r="A475" s="239" t="s">
        <v>509</v>
      </c>
      <c r="B475" s="239" t="s">
        <v>81</v>
      </c>
    </row>
    <row r="476" spans="1:2">
      <c r="A476" s="239" t="s">
        <v>510</v>
      </c>
      <c r="B476" s="239" t="s">
        <v>81</v>
      </c>
    </row>
    <row r="477" spans="1:2">
      <c r="A477" s="239" t="s">
        <v>511</v>
      </c>
      <c r="B477" s="239" t="s">
        <v>81</v>
      </c>
    </row>
    <row r="478" spans="1:2">
      <c r="A478" s="239" t="s">
        <v>512</v>
      </c>
      <c r="B478" s="239" t="s">
        <v>81</v>
      </c>
    </row>
    <row r="479" spans="1:2">
      <c r="A479" s="239" t="s">
        <v>513</v>
      </c>
      <c r="B479" s="239" t="s">
        <v>81</v>
      </c>
    </row>
    <row r="480" spans="1:2">
      <c r="A480" s="239" t="s">
        <v>514</v>
      </c>
      <c r="B480" s="239" t="s">
        <v>81</v>
      </c>
    </row>
    <row r="481" spans="1:2">
      <c r="A481" s="239" t="s">
        <v>515</v>
      </c>
      <c r="B481" s="239" t="s">
        <v>81</v>
      </c>
    </row>
    <row r="482" spans="1:2">
      <c r="A482" s="239" t="s">
        <v>516</v>
      </c>
      <c r="B482" s="239" t="s">
        <v>81</v>
      </c>
    </row>
    <row r="483" spans="1:2">
      <c r="A483" s="239" t="s">
        <v>517</v>
      </c>
      <c r="B483" s="239" t="s">
        <v>81</v>
      </c>
    </row>
    <row r="484" spans="1:2">
      <c r="A484" s="239" t="s">
        <v>518</v>
      </c>
      <c r="B484" s="239" t="s">
        <v>81</v>
      </c>
    </row>
    <row r="485" spans="1:2">
      <c r="A485" s="239" t="s">
        <v>519</v>
      </c>
      <c r="B485" s="239" t="s">
        <v>81</v>
      </c>
    </row>
    <row r="486" spans="1:2">
      <c r="A486" s="239" t="s">
        <v>520</v>
      </c>
      <c r="B486" s="239" t="s">
        <v>81</v>
      </c>
    </row>
    <row r="487" spans="1:2">
      <c r="A487" s="239" t="s">
        <v>521</v>
      </c>
      <c r="B487" s="239" t="s">
        <v>81</v>
      </c>
    </row>
    <row r="488" spans="1:2">
      <c r="A488" s="239" t="s">
        <v>522</v>
      </c>
      <c r="B488" s="239" t="s">
        <v>81</v>
      </c>
    </row>
    <row r="489" spans="1:2">
      <c r="A489" s="239" t="s">
        <v>523</v>
      </c>
      <c r="B489" s="239" t="s">
        <v>81</v>
      </c>
    </row>
    <row r="490" spans="1:2">
      <c r="A490" s="239" t="s">
        <v>524</v>
      </c>
      <c r="B490" s="239" t="s">
        <v>81</v>
      </c>
    </row>
    <row r="491" spans="1:2">
      <c r="A491" s="239" t="s">
        <v>525</v>
      </c>
      <c r="B491" s="239" t="s">
        <v>81</v>
      </c>
    </row>
    <row r="492" spans="1:2">
      <c r="A492" s="239" t="s">
        <v>526</v>
      </c>
      <c r="B492" s="239" t="s">
        <v>81</v>
      </c>
    </row>
    <row r="493" spans="1:2">
      <c r="A493" s="239" t="s">
        <v>527</v>
      </c>
      <c r="B493" s="239" t="s">
        <v>81</v>
      </c>
    </row>
    <row r="494" spans="1:2">
      <c r="A494" s="239" t="s">
        <v>528</v>
      </c>
      <c r="B494" s="239" t="s">
        <v>81</v>
      </c>
    </row>
    <row r="495" spans="1:2">
      <c r="A495" s="239" t="s">
        <v>529</v>
      </c>
      <c r="B495" s="239" t="s">
        <v>81</v>
      </c>
    </row>
    <row r="496" spans="1:2">
      <c r="A496" s="239" t="s">
        <v>530</v>
      </c>
      <c r="B496" s="239" t="s">
        <v>81</v>
      </c>
    </row>
    <row r="497" spans="1:2">
      <c r="A497" s="239" t="s">
        <v>531</v>
      </c>
      <c r="B497" s="239" t="s">
        <v>81</v>
      </c>
    </row>
    <row r="498" spans="1:2">
      <c r="A498" s="239" t="s">
        <v>532</v>
      </c>
      <c r="B498" s="239" t="s">
        <v>81</v>
      </c>
    </row>
    <row r="499" spans="1:2">
      <c r="A499" s="239" t="s">
        <v>533</v>
      </c>
      <c r="B499" s="239" t="s">
        <v>81</v>
      </c>
    </row>
    <row r="500" spans="1:2">
      <c r="A500" s="239" t="s">
        <v>534</v>
      </c>
      <c r="B500" s="239" t="s">
        <v>535</v>
      </c>
    </row>
    <row r="501" spans="1:2">
      <c r="A501" s="239" t="s">
        <v>536</v>
      </c>
      <c r="B501" s="239" t="s">
        <v>535</v>
      </c>
    </row>
    <row r="502" spans="1:2">
      <c r="A502" s="239" t="s">
        <v>537</v>
      </c>
      <c r="B502" s="239" t="s">
        <v>535</v>
      </c>
    </row>
    <row r="503" spans="1:2">
      <c r="A503" s="239" t="s">
        <v>538</v>
      </c>
      <c r="B503" s="239" t="s">
        <v>535</v>
      </c>
    </row>
    <row r="504" spans="1:2">
      <c r="A504" s="239" t="s">
        <v>539</v>
      </c>
      <c r="B504" s="239" t="s">
        <v>535</v>
      </c>
    </row>
    <row r="505" spans="1:2">
      <c r="A505" s="239" t="s">
        <v>540</v>
      </c>
      <c r="B505" s="239" t="s">
        <v>535</v>
      </c>
    </row>
    <row r="506" spans="1:2">
      <c r="A506" s="239" t="s">
        <v>541</v>
      </c>
      <c r="B506" s="239" t="s">
        <v>535</v>
      </c>
    </row>
    <row r="507" spans="1:2">
      <c r="A507" s="239" t="s">
        <v>542</v>
      </c>
      <c r="B507" s="239" t="s">
        <v>535</v>
      </c>
    </row>
    <row r="508" spans="1:2">
      <c r="A508" s="239" t="s">
        <v>543</v>
      </c>
      <c r="B508" s="239" t="s">
        <v>535</v>
      </c>
    </row>
    <row r="509" spans="1:2">
      <c r="A509" s="239" t="s">
        <v>544</v>
      </c>
      <c r="B509" s="239" t="s">
        <v>535</v>
      </c>
    </row>
    <row r="510" spans="1:2">
      <c r="A510" s="239" t="s">
        <v>545</v>
      </c>
      <c r="B510" s="239" t="s">
        <v>535</v>
      </c>
    </row>
    <row r="511" spans="1:2">
      <c r="A511" s="239" t="s">
        <v>546</v>
      </c>
      <c r="B511" s="239" t="s">
        <v>535</v>
      </c>
    </row>
    <row r="512" spans="1:2">
      <c r="A512" s="239" t="s">
        <v>547</v>
      </c>
      <c r="B512" s="239" t="s">
        <v>535</v>
      </c>
    </row>
    <row r="513" spans="1:2">
      <c r="A513" s="239" t="s">
        <v>548</v>
      </c>
      <c r="B513" s="239" t="s">
        <v>535</v>
      </c>
    </row>
    <row r="514" spans="1:2">
      <c r="A514" s="239" t="s">
        <v>549</v>
      </c>
      <c r="B514" s="239" t="s">
        <v>535</v>
      </c>
    </row>
    <row r="515" spans="1:2">
      <c r="A515" s="239" t="s">
        <v>550</v>
      </c>
      <c r="B515" s="239" t="s">
        <v>535</v>
      </c>
    </row>
    <row r="516" spans="1:2">
      <c r="A516" s="239" t="s">
        <v>551</v>
      </c>
      <c r="B516" s="239" t="s">
        <v>535</v>
      </c>
    </row>
    <row r="517" spans="1:2">
      <c r="A517" s="239" t="s">
        <v>552</v>
      </c>
      <c r="B517" s="239" t="s">
        <v>98</v>
      </c>
    </row>
    <row r="518" spans="1:2">
      <c r="A518" s="239" t="s">
        <v>553</v>
      </c>
      <c r="B518" s="239" t="s">
        <v>98</v>
      </c>
    </row>
    <row r="519" spans="1:2">
      <c r="A519" s="239" t="s">
        <v>3237</v>
      </c>
      <c r="B519" s="239" t="s">
        <v>125</v>
      </c>
    </row>
    <row r="520" spans="1:2">
      <c r="A520" s="239" t="s">
        <v>3238</v>
      </c>
      <c r="B520" s="239" t="s">
        <v>125</v>
      </c>
    </row>
    <row r="521" spans="1:2">
      <c r="A521" s="239" t="s">
        <v>3239</v>
      </c>
      <c r="B521" s="239" t="s">
        <v>125</v>
      </c>
    </row>
    <row r="522" spans="1:2">
      <c r="A522" s="239" t="s">
        <v>3240</v>
      </c>
      <c r="B522" s="239" t="s">
        <v>125</v>
      </c>
    </row>
    <row r="523" spans="1:2">
      <c r="A523" s="239" t="s">
        <v>3241</v>
      </c>
      <c r="B523" s="239" t="s">
        <v>98</v>
      </c>
    </row>
    <row r="524" spans="1:2">
      <c r="A524" s="239" t="s">
        <v>554</v>
      </c>
      <c r="B524" s="239" t="s">
        <v>98</v>
      </c>
    </row>
    <row r="525" spans="1:2">
      <c r="A525" s="239" t="s">
        <v>555</v>
      </c>
      <c r="B525" s="239" t="s">
        <v>98</v>
      </c>
    </row>
    <row r="526" spans="1:2">
      <c r="A526" s="239" t="s">
        <v>556</v>
      </c>
      <c r="B526" s="239" t="s">
        <v>98</v>
      </c>
    </row>
    <row r="527" spans="1:2">
      <c r="A527" s="239" t="s">
        <v>557</v>
      </c>
      <c r="B527" s="239" t="s">
        <v>98</v>
      </c>
    </row>
    <row r="528" spans="1:2">
      <c r="A528" s="239" t="s">
        <v>558</v>
      </c>
      <c r="B528" s="239" t="s">
        <v>98</v>
      </c>
    </row>
    <row r="529" spans="1:2">
      <c r="A529" s="239" t="s">
        <v>559</v>
      </c>
      <c r="B529" s="239" t="s">
        <v>98</v>
      </c>
    </row>
    <row r="530" spans="1:2">
      <c r="A530" s="239" t="s">
        <v>560</v>
      </c>
      <c r="B530" s="239" t="s">
        <v>98</v>
      </c>
    </row>
    <row r="531" spans="1:2">
      <c r="A531" s="239" t="s">
        <v>561</v>
      </c>
      <c r="B531" s="239" t="s">
        <v>98</v>
      </c>
    </row>
    <row r="532" spans="1:2">
      <c r="A532" s="239" t="s">
        <v>562</v>
      </c>
      <c r="B532" s="239" t="s">
        <v>98</v>
      </c>
    </row>
    <row r="533" spans="1:2">
      <c r="A533" s="239" t="s">
        <v>563</v>
      </c>
      <c r="B533" s="239" t="s">
        <v>98</v>
      </c>
    </row>
    <row r="534" spans="1:2">
      <c r="A534" s="239" t="s">
        <v>564</v>
      </c>
      <c r="B534" s="239" t="s">
        <v>98</v>
      </c>
    </row>
    <row r="535" spans="1:2">
      <c r="A535" s="239" t="s">
        <v>565</v>
      </c>
      <c r="B535" s="239" t="s">
        <v>535</v>
      </c>
    </row>
    <row r="536" spans="1:2">
      <c r="A536" s="239" t="s">
        <v>566</v>
      </c>
      <c r="B536" s="239" t="s">
        <v>535</v>
      </c>
    </row>
    <row r="537" spans="1:2">
      <c r="A537" s="239" t="s">
        <v>567</v>
      </c>
      <c r="B537" s="239" t="s">
        <v>535</v>
      </c>
    </row>
    <row r="538" spans="1:2">
      <c r="A538" s="239" t="s">
        <v>568</v>
      </c>
      <c r="B538" s="239" t="s">
        <v>535</v>
      </c>
    </row>
    <row r="539" spans="1:2">
      <c r="A539" s="239" t="s">
        <v>569</v>
      </c>
      <c r="B539" s="239" t="s">
        <v>535</v>
      </c>
    </row>
    <row r="540" spans="1:2">
      <c r="A540" s="239" t="s">
        <v>570</v>
      </c>
      <c r="B540" s="239" t="s">
        <v>535</v>
      </c>
    </row>
    <row r="541" spans="1:2">
      <c r="A541" s="239" t="s">
        <v>571</v>
      </c>
      <c r="B541" s="239" t="s">
        <v>535</v>
      </c>
    </row>
    <row r="542" spans="1:2">
      <c r="A542" s="239" t="s">
        <v>572</v>
      </c>
      <c r="B542" s="239" t="s">
        <v>535</v>
      </c>
    </row>
    <row r="543" spans="1:2">
      <c r="A543" s="239" t="s">
        <v>573</v>
      </c>
      <c r="B543" s="239" t="s">
        <v>535</v>
      </c>
    </row>
    <row r="544" spans="1:2">
      <c r="A544" s="239" t="s">
        <v>574</v>
      </c>
      <c r="B544" s="239" t="s">
        <v>535</v>
      </c>
    </row>
    <row r="545" spans="1:2">
      <c r="A545" s="239" t="s">
        <v>575</v>
      </c>
      <c r="B545" s="239" t="s">
        <v>535</v>
      </c>
    </row>
    <row r="546" spans="1:2">
      <c r="A546" s="239" t="s">
        <v>576</v>
      </c>
      <c r="B546" s="239" t="s">
        <v>535</v>
      </c>
    </row>
    <row r="547" spans="1:2">
      <c r="A547" s="239" t="s">
        <v>577</v>
      </c>
      <c r="B547" s="239" t="s">
        <v>535</v>
      </c>
    </row>
    <row r="548" spans="1:2">
      <c r="A548" s="239" t="s">
        <v>578</v>
      </c>
      <c r="B548" s="239" t="s">
        <v>535</v>
      </c>
    </row>
    <row r="549" spans="1:2">
      <c r="A549" s="239" t="s">
        <v>579</v>
      </c>
      <c r="B549" s="239" t="s">
        <v>535</v>
      </c>
    </row>
    <row r="550" spans="1:2">
      <c r="A550" s="239" t="s">
        <v>580</v>
      </c>
      <c r="B550" s="239" t="s">
        <v>535</v>
      </c>
    </row>
    <row r="551" spans="1:2">
      <c r="A551" s="239" t="s">
        <v>581</v>
      </c>
      <c r="B551" s="239" t="s">
        <v>535</v>
      </c>
    </row>
    <row r="552" spans="1:2">
      <c r="A552" s="239" t="s">
        <v>582</v>
      </c>
      <c r="B552" s="239" t="s">
        <v>535</v>
      </c>
    </row>
    <row r="553" spans="1:2">
      <c r="A553" s="239" t="s">
        <v>583</v>
      </c>
      <c r="B553" s="239" t="s">
        <v>535</v>
      </c>
    </row>
    <row r="554" spans="1:2">
      <c r="A554" s="239" t="s">
        <v>584</v>
      </c>
      <c r="B554" s="239" t="s">
        <v>535</v>
      </c>
    </row>
    <row r="555" spans="1:2">
      <c r="A555" s="239" t="s">
        <v>585</v>
      </c>
      <c r="B555" s="239" t="s">
        <v>535</v>
      </c>
    </row>
    <row r="556" spans="1:2">
      <c r="A556" s="239" t="s">
        <v>586</v>
      </c>
      <c r="B556" s="239" t="s">
        <v>535</v>
      </c>
    </row>
    <row r="557" spans="1:2">
      <c r="A557" s="239" t="s">
        <v>587</v>
      </c>
      <c r="B557" s="239" t="s">
        <v>535</v>
      </c>
    </row>
    <row r="558" spans="1:2">
      <c r="A558" s="239" t="s">
        <v>588</v>
      </c>
      <c r="B558" s="239" t="s">
        <v>535</v>
      </c>
    </row>
    <row r="559" spans="1:2">
      <c r="A559" s="239" t="s">
        <v>589</v>
      </c>
      <c r="B559" s="239" t="s">
        <v>535</v>
      </c>
    </row>
    <row r="560" spans="1:2">
      <c r="A560" s="239" t="s">
        <v>590</v>
      </c>
      <c r="B560" s="239" t="s">
        <v>535</v>
      </c>
    </row>
    <row r="561" spans="1:2">
      <c r="A561" s="239" t="s">
        <v>591</v>
      </c>
      <c r="B561" s="239" t="s">
        <v>535</v>
      </c>
    </row>
    <row r="562" spans="1:2">
      <c r="A562" s="239" t="s">
        <v>592</v>
      </c>
      <c r="B562" s="239" t="s">
        <v>535</v>
      </c>
    </row>
    <row r="563" spans="1:2">
      <c r="A563" s="239" t="s">
        <v>593</v>
      </c>
      <c r="B563" s="239" t="s">
        <v>535</v>
      </c>
    </row>
    <row r="564" spans="1:2">
      <c r="A564" s="239" t="s">
        <v>594</v>
      </c>
      <c r="B564" s="239" t="s">
        <v>535</v>
      </c>
    </row>
    <row r="565" spans="1:2">
      <c r="A565" s="239" t="s">
        <v>595</v>
      </c>
      <c r="B565" s="239" t="s">
        <v>535</v>
      </c>
    </row>
    <row r="566" spans="1:2">
      <c r="A566" s="239" t="s">
        <v>596</v>
      </c>
      <c r="B566" s="239" t="s">
        <v>535</v>
      </c>
    </row>
    <row r="567" spans="1:2">
      <c r="A567" s="239" t="s">
        <v>597</v>
      </c>
      <c r="B567" s="239" t="s">
        <v>535</v>
      </c>
    </row>
    <row r="568" spans="1:2">
      <c r="A568" s="239" t="s">
        <v>598</v>
      </c>
      <c r="B568" s="239" t="s">
        <v>535</v>
      </c>
    </row>
    <row r="569" spans="1:2">
      <c r="A569" s="239" t="s">
        <v>599</v>
      </c>
      <c r="B569" s="239" t="s">
        <v>535</v>
      </c>
    </row>
    <row r="570" spans="1:2">
      <c r="A570" s="239" t="s">
        <v>600</v>
      </c>
      <c r="B570" s="239" t="s">
        <v>535</v>
      </c>
    </row>
    <row r="571" spans="1:2">
      <c r="A571" s="239" t="s">
        <v>601</v>
      </c>
      <c r="B571" s="239" t="s">
        <v>535</v>
      </c>
    </row>
    <row r="572" spans="1:2">
      <c r="A572" s="239" t="s">
        <v>602</v>
      </c>
      <c r="B572" s="239" t="s">
        <v>535</v>
      </c>
    </row>
    <row r="573" spans="1:2">
      <c r="A573" s="239" t="s">
        <v>603</v>
      </c>
      <c r="B573" s="239" t="s">
        <v>535</v>
      </c>
    </row>
    <row r="574" spans="1:2">
      <c r="A574" s="239" t="s">
        <v>604</v>
      </c>
      <c r="B574" s="239" t="s">
        <v>535</v>
      </c>
    </row>
    <row r="575" spans="1:2">
      <c r="A575" s="239" t="s">
        <v>605</v>
      </c>
      <c r="B575" s="239" t="s">
        <v>81</v>
      </c>
    </row>
    <row r="576" spans="1:2">
      <c r="A576" s="239" t="s">
        <v>606</v>
      </c>
      <c r="B576" s="239" t="s">
        <v>81</v>
      </c>
    </row>
    <row r="577" spans="1:2">
      <c r="A577" s="239" t="s">
        <v>607</v>
      </c>
      <c r="B577" s="239" t="s">
        <v>81</v>
      </c>
    </row>
    <row r="578" spans="1:2">
      <c r="A578" s="239" t="s">
        <v>608</v>
      </c>
      <c r="B578" s="239" t="s">
        <v>98</v>
      </c>
    </row>
    <row r="579" spans="1:2">
      <c r="A579" s="239" t="s">
        <v>609</v>
      </c>
      <c r="B579" s="239" t="s">
        <v>98</v>
      </c>
    </row>
    <row r="580" spans="1:2">
      <c r="A580" s="239" t="s">
        <v>610</v>
      </c>
      <c r="B580" s="239" t="s">
        <v>98</v>
      </c>
    </row>
    <row r="581" spans="1:2">
      <c r="A581" s="239" t="s">
        <v>611</v>
      </c>
      <c r="B581" s="239" t="s">
        <v>98</v>
      </c>
    </row>
    <row r="582" spans="1:2">
      <c r="A582" s="239" t="s">
        <v>612</v>
      </c>
      <c r="B582" s="239" t="s">
        <v>98</v>
      </c>
    </row>
    <row r="583" spans="1:2">
      <c r="A583" s="239" t="s">
        <v>3181</v>
      </c>
      <c r="B583" s="239" t="s">
        <v>125</v>
      </c>
    </row>
    <row r="584" spans="1:2">
      <c r="A584" s="239" t="s">
        <v>3182</v>
      </c>
      <c r="B584" s="239" t="s">
        <v>125</v>
      </c>
    </row>
    <row r="585" spans="1:2">
      <c r="A585" s="239" t="s">
        <v>3183</v>
      </c>
      <c r="B585" s="239" t="s">
        <v>125</v>
      </c>
    </row>
    <row r="586" spans="1:2">
      <c r="A586" s="239" t="s">
        <v>3184</v>
      </c>
      <c r="B586" s="239" t="s">
        <v>125</v>
      </c>
    </row>
    <row r="587" spans="1:2">
      <c r="A587" s="239" t="s">
        <v>3185</v>
      </c>
      <c r="B587" s="239" t="s">
        <v>98</v>
      </c>
    </row>
    <row r="588" spans="1:2">
      <c r="A588" s="239" t="s">
        <v>613</v>
      </c>
      <c r="B588" s="239" t="s">
        <v>98</v>
      </c>
    </row>
    <row r="589" spans="1:2">
      <c r="A589" s="239" t="s">
        <v>614</v>
      </c>
      <c r="B589" s="239" t="s">
        <v>98</v>
      </c>
    </row>
    <row r="590" spans="1:2">
      <c r="A590" s="239" t="s">
        <v>615</v>
      </c>
      <c r="B590" s="239" t="s">
        <v>98</v>
      </c>
    </row>
    <row r="591" spans="1:2">
      <c r="A591" s="239" t="s">
        <v>616</v>
      </c>
      <c r="B591" s="239" t="s">
        <v>98</v>
      </c>
    </row>
    <row r="592" spans="1:2">
      <c r="A592" s="239" t="s">
        <v>617</v>
      </c>
      <c r="B592" s="239" t="s">
        <v>98</v>
      </c>
    </row>
    <row r="593" spans="1:2">
      <c r="A593" s="239" t="s">
        <v>618</v>
      </c>
      <c r="B593" s="239" t="s">
        <v>98</v>
      </c>
    </row>
    <row r="594" spans="1:2">
      <c r="A594" s="239" t="s">
        <v>619</v>
      </c>
      <c r="B594" s="239" t="s">
        <v>98</v>
      </c>
    </row>
    <row r="595" spans="1:2">
      <c r="A595" s="239" t="s">
        <v>620</v>
      </c>
      <c r="B595" s="239" t="s">
        <v>98</v>
      </c>
    </row>
    <row r="596" spans="1:2">
      <c r="A596" s="239" t="s">
        <v>621</v>
      </c>
      <c r="B596" s="239" t="s">
        <v>98</v>
      </c>
    </row>
    <row r="597" spans="1:2">
      <c r="A597" s="239" t="s">
        <v>622</v>
      </c>
      <c r="B597" s="239" t="s">
        <v>98</v>
      </c>
    </row>
    <row r="598" spans="1:2">
      <c r="A598" s="239" t="s">
        <v>623</v>
      </c>
      <c r="B598" s="239" t="s">
        <v>98</v>
      </c>
    </row>
    <row r="599" spans="1:2">
      <c r="A599" s="239" t="s">
        <v>624</v>
      </c>
      <c r="B599" s="239" t="s">
        <v>98</v>
      </c>
    </row>
    <row r="600" spans="1:2">
      <c r="A600" s="239" t="s">
        <v>625</v>
      </c>
      <c r="B600" s="239" t="s">
        <v>98</v>
      </c>
    </row>
    <row r="601" spans="1:2">
      <c r="A601" s="239" t="s">
        <v>626</v>
      </c>
      <c r="B601" s="239" t="s">
        <v>98</v>
      </c>
    </row>
    <row r="602" spans="1:2">
      <c r="A602" s="239" t="s">
        <v>627</v>
      </c>
      <c r="B602" s="239" t="s">
        <v>98</v>
      </c>
    </row>
    <row r="603" spans="1:2">
      <c r="A603" s="239" t="s">
        <v>628</v>
      </c>
      <c r="B603" s="239" t="s">
        <v>98</v>
      </c>
    </row>
    <row r="604" spans="1:2">
      <c r="A604" s="239" t="s">
        <v>629</v>
      </c>
      <c r="B604" s="239" t="s">
        <v>98</v>
      </c>
    </row>
    <row r="605" spans="1:2">
      <c r="A605" s="239" t="s">
        <v>630</v>
      </c>
      <c r="B605" s="239" t="s">
        <v>98</v>
      </c>
    </row>
    <row r="606" spans="1:2">
      <c r="A606" s="239" t="s">
        <v>631</v>
      </c>
      <c r="B606" s="239" t="s">
        <v>98</v>
      </c>
    </row>
    <row r="607" spans="1:2">
      <c r="A607" s="239" t="s">
        <v>632</v>
      </c>
      <c r="B607" s="239" t="s">
        <v>98</v>
      </c>
    </row>
    <row r="608" spans="1:2">
      <c r="A608" s="239" t="s">
        <v>633</v>
      </c>
      <c r="B608" s="239" t="s">
        <v>98</v>
      </c>
    </row>
    <row r="609" spans="1:2">
      <c r="A609" s="239" t="s">
        <v>634</v>
      </c>
      <c r="B609" s="239" t="s">
        <v>98</v>
      </c>
    </row>
    <row r="610" spans="1:2">
      <c r="A610" s="239" t="s">
        <v>635</v>
      </c>
      <c r="B610" s="239" t="s">
        <v>98</v>
      </c>
    </row>
    <row r="611" spans="1:2">
      <c r="A611" s="239" t="s">
        <v>636</v>
      </c>
      <c r="B611" s="239" t="s">
        <v>98</v>
      </c>
    </row>
    <row r="612" spans="1:2">
      <c r="A612" s="239" t="s">
        <v>637</v>
      </c>
      <c r="B612" s="239" t="s">
        <v>98</v>
      </c>
    </row>
    <row r="613" spans="1:2">
      <c r="A613" s="239" t="s">
        <v>638</v>
      </c>
      <c r="B613" s="239" t="s">
        <v>98</v>
      </c>
    </row>
    <row r="614" spans="1:2">
      <c r="A614" s="239" t="s">
        <v>639</v>
      </c>
      <c r="B614" s="239" t="s">
        <v>98</v>
      </c>
    </row>
    <row r="615" spans="1:2">
      <c r="A615" s="239" t="s">
        <v>640</v>
      </c>
      <c r="B615" s="239" t="s">
        <v>98</v>
      </c>
    </row>
    <row r="616" spans="1:2">
      <c r="A616" s="239" t="s">
        <v>641</v>
      </c>
      <c r="B616" s="239" t="s">
        <v>98</v>
      </c>
    </row>
    <row r="617" spans="1:2">
      <c r="A617" s="239" t="s">
        <v>642</v>
      </c>
      <c r="B617" s="239" t="s">
        <v>98</v>
      </c>
    </row>
    <row r="618" spans="1:2">
      <c r="A618" s="239" t="s">
        <v>643</v>
      </c>
      <c r="B618" s="239" t="s">
        <v>98</v>
      </c>
    </row>
    <row r="619" spans="1:2">
      <c r="A619" s="239" t="s">
        <v>644</v>
      </c>
      <c r="B619" s="239" t="s">
        <v>98</v>
      </c>
    </row>
    <row r="620" spans="1:2">
      <c r="A620" s="239" t="s">
        <v>645</v>
      </c>
      <c r="B620" s="239" t="s">
        <v>98</v>
      </c>
    </row>
    <row r="621" spans="1:2">
      <c r="A621" s="239" t="s">
        <v>646</v>
      </c>
      <c r="B621" s="239" t="s">
        <v>98</v>
      </c>
    </row>
    <row r="622" spans="1:2">
      <c r="A622" s="239" t="s">
        <v>647</v>
      </c>
      <c r="B622" s="239" t="s">
        <v>98</v>
      </c>
    </row>
    <row r="623" spans="1:2">
      <c r="A623" s="239" t="s">
        <v>648</v>
      </c>
      <c r="B623" s="239" t="s">
        <v>98</v>
      </c>
    </row>
    <row r="624" spans="1:2">
      <c r="A624" s="239" t="s">
        <v>649</v>
      </c>
      <c r="B624" s="239" t="s">
        <v>98</v>
      </c>
    </row>
    <row r="625" spans="1:2">
      <c r="A625" s="239" t="s">
        <v>650</v>
      </c>
      <c r="B625" s="239" t="s">
        <v>98</v>
      </c>
    </row>
    <row r="626" spans="1:2">
      <c r="A626" s="239" t="s">
        <v>651</v>
      </c>
      <c r="B626" s="239" t="s">
        <v>98</v>
      </c>
    </row>
    <row r="627" spans="1:2">
      <c r="A627" s="239" t="s">
        <v>652</v>
      </c>
      <c r="B627" s="239" t="s">
        <v>98</v>
      </c>
    </row>
    <row r="628" spans="1:2">
      <c r="A628" s="239" t="s">
        <v>653</v>
      </c>
      <c r="B628" s="239" t="s">
        <v>98</v>
      </c>
    </row>
    <row r="629" spans="1:2">
      <c r="A629" s="239" t="s">
        <v>654</v>
      </c>
      <c r="B629" s="239" t="s">
        <v>98</v>
      </c>
    </row>
    <row r="630" spans="1:2">
      <c r="A630" s="239" t="s">
        <v>655</v>
      </c>
      <c r="B630" s="239" t="s">
        <v>98</v>
      </c>
    </row>
    <row r="631" spans="1:2">
      <c r="A631" s="239" t="s">
        <v>656</v>
      </c>
      <c r="B631" s="239" t="s">
        <v>98</v>
      </c>
    </row>
    <row r="632" spans="1:2">
      <c r="A632" s="239" t="s">
        <v>657</v>
      </c>
      <c r="B632" s="239" t="s">
        <v>98</v>
      </c>
    </row>
    <row r="633" spans="1:2">
      <c r="A633" s="239" t="s">
        <v>658</v>
      </c>
      <c r="B633" s="239" t="s">
        <v>98</v>
      </c>
    </row>
    <row r="634" spans="1:2">
      <c r="A634" s="239" t="s">
        <v>659</v>
      </c>
      <c r="B634" s="239" t="s">
        <v>98</v>
      </c>
    </row>
    <row r="635" spans="1:2">
      <c r="A635" s="239" t="s">
        <v>660</v>
      </c>
      <c r="B635" s="239" t="s">
        <v>98</v>
      </c>
    </row>
    <row r="636" spans="1:2">
      <c r="A636" s="239" t="s">
        <v>661</v>
      </c>
      <c r="B636" s="239" t="s">
        <v>98</v>
      </c>
    </row>
    <row r="637" spans="1:2">
      <c r="A637" s="239" t="s">
        <v>662</v>
      </c>
      <c r="B637" s="239" t="s">
        <v>98</v>
      </c>
    </row>
    <row r="638" spans="1:2">
      <c r="A638" s="239" t="s">
        <v>663</v>
      </c>
      <c r="B638" s="239" t="s">
        <v>98</v>
      </c>
    </row>
    <row r="639" spans="1:2">
      <c r="A639" s="239" t="s">
        <v>664</v>
      </c>
      <c r="B639" s="239" t="s">
        <v>98</v>
      </c>
    </row>
    <row r="640" spans="1:2">
      <c r="A640" s="239" t="s">
        <v>665</v>
      </c>
      <c r="B640" s="239" t="s">
        <v>98</v>
      </c>
    </row>
    <row r="641" spans="1:2">
      <c r="A641" s="239" t="s">
        <v>666</v>
      </c>
      <c r="B641" s="239" t="s">
        <v>98</v>
      </c>
    </row>
    <row r="642" spans="1:2">
      <c r="A642" s="239" t="s">
        <v>667</v>
      </c>
      <c r="B642" s="239" t="s">
        <v>98</v>
      </c>
    </row>
    <row r="643" spans="1:2">
      <c r="A643" s="239" t="s">
        <v>668</v>
      </c>
      <c r="B643" s="239" t="s">
        <v>98</v>
      </c>
    </row>
    <row r="644" spans="1:2">
      <c r="A644" s="239" t="s">
        <v>669</v>
      </c>
      <c r="B644" s="239" t="s">
        <v>98</v>
      </c>
    </row>
    <row r="645" spans="1:2">
      <c r="A645" s="239" t="s">
        <v>670</v>
      </c>
      <c r="B645" s="239" t="s">
        <v>98</v>
      </c>
    </row>
    <row r="646" spans="1:2">
      <c r="A646" s="239" t="s">
        <v>671</v>
      </c>
      <c r="B646" s="239" t="s">
        <v>98</v>
      </c>
    </row>
    <row r="647" spans="1:2">
      <c r="A647" s="239" t="s">
        <v>672</v>
      </c>
      <c r="B647" s="239" t="s">
        <v>98</v>
      </c>
    </row>
    <row r="648" spans="1:2">
      <c r="A648" s="239" t="s">
        <v>673</v>
      </c>
      <c r="B648" s="239" t="s">
        <v>98</v>
      </c>
    </row>
    <row r="649" spans="1:2">
      <c r="A649" s="239" t="s">
        <v>674</v>
      </c>
      <c r="B649" s="239" t="s">
        <v>125</v>
      </c>
    </row>
    <row r="650" spans="1:2">
      <c r="A650" s="239" t="s">
        <v>675</v>
      </c>
      <c r="B650" s="239" t="s">
        <v>351</v>
      </c>
    </row>
    <row r="651" spans="1:2">
      <c r="A651" s="239" t="s">
        <v>676</v>
      </c>
      <c r="B651" s="239" t="s">
        <v>351</v>
      </c>
    </row>
    <row r="652" spans="1:2">
      <c r="A652" s="239" t="s">
        <v>677</v>
      </c>
      <c r="B652" s="239" t="s">
        <v>351</v>
      </c>
    </row>
    <row r="653" spans="1:2">
      <c r="A653" s="239" t="s">
        <v>678</v>
      </c>
      <c r="B653" s="239" t="s">
        <v>351</v>
      </c>
    </row>
    <row r="654" spans="1:2">
      <c r="A654" s="239" t="s">
        <v>679</v>
      </c>
      <c r="B654" s="239" t="s">
        <v>351</v>
      </c>
    </row>
    <row r="655" spans="1:2">
      <c r="A655" s="239" t="s">
        <v>680</v>
      </c>
      <c r="B655" s="239" t="s">
        <v>351</v>
      </c>
    </row>
    <row r="656" spans="1:2">
      <c r="A656" s="239" t="s">
        <v>681</v>
      </c>
      <c r="B656" s="239" t="s">
        <v>351</v>
      </c>
    </row>
    <row r="657" spans="1:2">
      <c r="A657" s="239" t="s">
        <v>682</v>
      </c>
      <c r="B657" s="239" t="s">
        <v>351</v>
      </c>
    </row>
    <row r="658" spans="1:2">
      <c r="A658" s="239" t="s">
        <v>683</v>
      </c>
      <c r="B658" s="239" t="s">
        <v>351</v>
      </c>
    </row>
    <row r="659" spans="1:2">
      <c r="A659" s="239" t="s">
        <v>684</v>
      </c>
      <c r="B659" s="239" t="s">
        <v>351</v>
      </c>
    </row>
    <row r="660" spans="1:2">
      <c r="A660" s="239" t="s">
        <v>685</v>
      </c>
      <c r="B660" s="239" t="s">
        <v>351</v>
      </c>
    </row>
    <row r="661" spans="1:2">
      <c r="A661" s="239" t="s">
        <v>686</v>
      </c>
      <c r="B661" s="239" t="s">
        <v>351</v>
      </c>
    </row>
    <row r="662" spans="1:2">
      <c r="A662" s="239" t="s">
        <v>687</v>
      </c>
      <c r="B662" s="239" t="s">
        <v>351</v>
      </c>
    </row>
    <row r="663" spans="1:2">
      <c r="A663" s="239" t="s">
        <v>688</v>
      </c>
      <c r="B663" s="239" t="s">
        <v>351</v>
      </c>
    </row>
    <row r="664" spans="1:2">
      <c r="A664" s="239" t="s">
        <v>689</v>
      </c>
      <c r="B664" s="239" t="s">
        <v>351</v>
      </c>
    </row>
    <row r="665" spans="1:2">
      <c r="A665" s="239" t="s">
        <v>690</v>
      </c>
      <c r="B665" s="239" t="s">
        <v>351</v>
      </c>
    </row>
    <row r="666" spans="1:2">
      <c r="A666" s="239" t="s">
        <v>691</v>
      </c>
      <c r="B666" s="239" t="s">
        <v>351</v>
      </c>
    </row>
    <row r="667" spans="1:2">
      <c r="A667" s="239" t="s">
        <v>692</v>
      </c>
      <c r="B667" s="239" t="s">
        <v>351</v>
      </c>
    </row>
    <row r="668" spans="1:2">
      <c r="A668" s="239" t="s">
        <v>693</v>
      </c>
      <c r="B668" s="239" t="s">
        <v>351</v>
      </c>
    </row>
    <row r="669" spans="1:2">
      <c r="A669" s="239" t="s">
        <v>694</v>
      </c>
      <c r="B669" s="239" t="s">
        <v>351</v>
      </c>
    </row>
    <row r="670" spans="1:2">
      <c r="A670" s="239" t="s">
        <v>695</v>
      </c>
      <c r="B670" s="239" t="s">
        <v>351</v>
      </c>
    </row>
    <row r="671" spans="1:2">
      <c r="A671" s="239" t="s">
        <v>696</v>
      </c>
      <c r="B671" s="239" t="s">
        <v>351</v>
      </c>
    </row>
    <row r="672" spans="1:2">
      <c r="A672" s="239" t="s">
        <v>697</v>
      </c>
      <c r="B672" s="239" t="s">
        <v>351</v>
      </c>
    </row>
    <row r="673" spans="1:2">
      <c r="A673" s="239" t="s">
        <v>698</v>
      </c>
      <c r="B673" s="239" t="s">
        <v>351</v>
      </c>
    </row>
    <row r="674" spans="1:2">
      <c r="A674" s="239" t="s">
        <v>699</v>
      </c>
      <c r="B674" s="239" t="s">
        <v>351</v>
      </c>
    </row>
    <row r="675" spans="1:2">
      <c r="A675" s="239" t="s">
        <v>700</v>
      </c>
      <c r="B675" s="239" t="s">
        <v>351</v>
      </c>
    </row>
    <row r="676" spans="1:2">
      <c r="A676" s="239" t="s">
        <v>701</v>
      </c>
      <c r="B676" s="239" t="s">
        <v>351</v>
      </c>
    </row>
    <row r="677" spans="1:2">
      <c r="A677" s="239" t="s">
        <v>702</v>
      </c>
      <c r="B677" s="239" t="s">
        <v>351</v>
      </c>
    </row>
    <row r="678" spans="1:2">
      <c r="A678" s="239" t="s">
        <v>703</v>
      </c>
      <c r="B678" s="239" t="s">
        <v>351</v>
      </c>
    </row>
    <row r="679" spans="1:2">
      <c r="A679" s="239" t="s">
        <v>704</v>
      </c>
      <c r="B679" s="239" t="s">
        <v>351</v>
      </c>
    </row>
    <row r="680" spans="1:2">
      <c r="A680" s="239" t="s">
        <v>705</v>
      </c>
      <c r="B680" s="239" t="s">
        <v>351</v>
      </c>
    </row>
    <row r="681" spans="1:2">
      <c r="A681" s="239" t="s">
        <v>706</v>
      </c>
      <c r="B681" s="239" t="s">
        <v>351</v>
      </c>
    </row>
    <row r="682" spans="1:2">
      <c r="A682" s="239" t="s">
        <v>707</v>
      </c>
      <c r="B682" s="239" t="s">
        <v>351</v>
      </c>
    </row>
    <row r="683" spans="1:2">
      <c r="A683" s="239" t="s">
        <v>708</v>
      </c>
      <c r="B683" s="239" t="s">
        <v>351</v>
      </c>
    </row>
    <row r="684" spans="1:2">
      <c r="A684" s="239" t="s">
        <v>709</v>
      </c>
      <c r="B684" s="239" t="s">
        <v>351</v>
      </c>
    </row>
    <row r="685" spans="1:2">
      <c r="A685" s="239" t="s">
        <v>710</v>
      </c>
      <c r="B685" s="239" t="s">
        <v>351</v>
      </c>
    </row>
    <row r="686" spans="1:2">
      <c r="A686" s="239" t="s">
        <v>711</v>
      </c>
      <c r="B686" s="239" t="s">
        <v>351</v>
      </c>
    </row>
    <row r="687" spans="1:2">
      <c r="A687" s="239" t="s">
        <v>712</v>
      </c>
      <c r="B687" s="239" t="s">
        <v>351</v>
      </c>
    </row>
    <row r="688" spans="1:2">
      <c r="A688" s="239" t="s">
        <v>713</v>
      </c>
      <c r="B688" s="239" t="s">
        <v>351</v>
      </c>
    </row>
    <row r="689" spans="1:2">
      <c r="A689" s="239" t="s">
        <v>714</v>
      </c>
      <c r="B689" s="239" t="s">
        <v>351</v>
      </c>
    </row>
    <row r="690" spans="1:2">
      <c r="A690" s="239" t="s">
        <v>715</v>
      </c>
      <c r="B690" s="239" t="s">
        <v>351</v>
      </c>
    </row>
    <row r="691" spans="1:2">
      <c r="A691" s="239" t="s">
        <v>716</v>
      </c>
      <c r="B691" s="239" t="s">
        <v>351</v>
      </c>
    </row>
    <row r="692" spans="1:2">
      <c r="A692" s="239" t="s">
        <v>717</v>
      </c>
      <c r="B692" s="239" t="s">
        <v>351</v>
      </c>
    </row>
    <row r="693" spans="1:2">
      <c r="A693" s="239" t="s">
        <v>718</v>
      </c>
      <c r="B693" s="239" t="s">
        <v>351</v>
      </c>
    </row>
    <row r="694" spans="1:2">
      <c r="A694" s="239" t="s">
        <v>719</v>
      </c>
      <c r="B694" s="239" t="s">
        <v>351</v>
      </c>
    </row>
    <row r="695" spans="1:2">
      <c r="A695" s="239" t="s">
        <v>720</v>
      </c>
      <c r="B695" s="239" t="s">
        <v>351</v>
      </c>
    </row>
    <row r="696" spans="1:2">
      <c r="A696" s="239" t="s">
        <v>721</v>
      </c>
      <c r="B696" s="239" t="s">
        <v>351</v>
      </c>
    </row>
    <row r="697" spans="1:2">
      <c r="A697" s="239" t="s">
        <v>722</v>
      </c>
      <c r="B697" s="239" t="s">
        <v>351</v>
      </c>
    </row>
    <row r="698" spans="1:2">
      <c r="A698" s="239" t="s">
        <v>723</v>
      </c>
      <c r="B698" s="239" t="s">
        <v>98</v>
      </c>
    </row>
    <row r="699" spans="1:2">
      <c r="A699" s="239" t="s">
        <v>724</v>
      </c>
      <c r="B699" s="239" t="s">
        <v>98</v>
      </c>
    </row>
    <row r="700" spans="1:2">
      <c r="A700" s="239" t="s">
        <v>725</v>
      </c>
      <c r="B700" s="239" t="s">
        <v>98</v>
      </c>
    </row>
    <row r="701" spans="1:2" s="241" customFormat="1" ht="15">
      <c r="A701" s="241" t="s">
        <v>3151</v>
      </c>
      <c r="B701" s="242" t="s">
        <v>81</v>
      </c>
    </row>
    <row r="702" spans="1:2" s="241" customFormat="1" ht="15">
      <c r="A702" s="241" t="s">
        <v>3152</v>
      </c>
      <c r="B702" s="242" t="s">
        <v>81</v>
      </c>
    </row>
    <row r="703" spans="1:2" s="241" customFormat="1" ht="15">
      <c r="A703" s="241" t="s">
        <v>3151</v>
      </c>
      <c r="B703" s="242" t="s">
        <v>81</v>
      </c>
    </row>
    <row r="704" spans="1:2" s="241" customFormat="1" ht="15">
      <c r="A704" s="241" t="s">
        <v>3152</v>
      </c>
      <c r="B704" s="242" t="s">
        <v>81</v>
      </c>
    </row>
    <row r="705" spans="1:2" s="241" customFormat="1" ht="15">
      <c r="A705" s="241" t="s">
        <v>3152</v>
      </c>
      <c r="B705" s="242" t="s">
        <v>81</v>
      </c>
    </row>
    <row r="706" spans="1:2" s="241" customFormat="1" ht="15">
      <c r="A706" s="241" t="s">
        <v>3153</v>
      </c>
      <c r="B706" s="242" t="s">
        <v>81</v>
      </c>
    </row>
    <row r="707" spans="1:2" s="241" customFormat="1" ht="15">
      <c r="A707" s="241" t="s">
        <v>3154</v>
      </c>
      <c r="B707" s="242" t="s">
        <v>81</v>
      </c>
    </row>
    <row r="708" spans="1:2">
      <c r="A708" s="239" t="s">
        <v>726</v>
      </c>
      <c r="B708" s="239" t="s">
        <v>81</v>
      </c>
    </row>
    <row r="709" spans="1:2">
      <c r="A709" s="239" t="s">
        <v>727</v>
      </c>
      <c r="B709" s="239" t="s">
        <v>81</v>
      </c>
    </row>
    <row r="710" spans="1:2">
      <c r="A710" s="239" t="s">
        <v>728</v>
      </c>
      <c r="B710" s="239" t="s">
        <v>81</v>
      </c>
    </row>
    <row r="711" spans="1:2">
      <c r="A711" s="239" t="s">
        <v>729</v>
      </c>
      <c r="B711" s="239" t="s">
        <v>81</v>
      </c>
    </row>
    <row r="712" spans="1:2">
      <c r="A712" s="239" t="s">
        <v>730</v>
      </c>
      <c r="B712" s="239" t="s">
        <v>81</v>
      </c>
    </row>
    <row r="713" spans="1:2">
      <c r="A713" s="239" t="s">
        <v>731</v>
      </c>
      <c r="B713" s="239" t="s">
        <v>81</v>
      </c>
    </row>
    <row r="714" spans="1:2">
      <c r="A714" s="239" t="s">
        <v>732</v>
      </c>
      <c r="B714" s="239" t="s">
        <v>81</v>
      </c>
    </row>
    <row r="715" spans="1:2">
      <c r="A715" s="239" t="s">
        <v>733</v>
      </c>
      <c r="B715" s="239" t="s">
        <v>81</v>
      </c>
    </row>
    <row r="716" spans="1:2">
      <c r="A716" s="239" t="s">
        <v>734</v>
      </c>
      <c r="B716" s="239" t="s">
        <v>81</v>
      </c>
    </row>
    <row r="717" spans="1:2">
      <c r="A717" s="239" t="s">
        <v>735</v>
      </c>
      <c r="B717" s="239" t="s">
        <v>81</v>
      </c>
    </row>
    <row r="718" spans="1:2">
      <c r="A718" s="239" t="s">
        <v>736</v>
      </c>
      <c r="B718" s="239" t="s">
        <v>81</v>
      </c>
    </row>
    <row r="719" spans="1:2">
      <c r="A719" s="239" t="s">
        <v>737</v>
      </c>
      <c r="B719" s="239" t="s">
        <v>81</v>
      </c>
    </row>
    <row r="720" spans="1:2">
      <c r="A720" s="239" t="s">
        <v>738</v>
      </c>
      <c r="B720" s="239" t="s">
        <v>81</v>
      </c>
    </row>
    <row r="721" spans="1:2">
      <c r="A721" s="239" t="s">
        <v>739</v>
      </c>
      <c r="B721" s="239" t="s">
        <v>81</v>
      </c>
    </row>
    <row r="722" spans="1:2">
      <c r="A722" s="239" t="s">
        <v>740</v>
      </c>
      <c r="B722" s="239" t="s">
        <v>81</v>
      </c>
    </row>
    <row r="723" spans="1:2">
      <c r="A723" s="239" t="s">
        <v>741</v>
      </c>
      <c r="B723" s="239" t="s">
        <v>81</v>
      </c>
    </row>
    <row r="724" spans="1:2">
      <c r="A724" s="239" t="s">
        <v>742</v>
      </c>
      <c r="B724" s="239" t="s">
        <v>81</v>
      </c>
    </row>
    <row r="725" spans="1:2">
      <c r="A725" s="239" t="s">
        <v>743</v>
      </c>
      <c r="B725" s="239" t="s">
        <v>81</v>
      </c>
    </row>
    <row r="726" spans="1:2">
      <c r="A726" s="239" t="s">
        <v>744</v>
      </c>
      <c r="B726" s="239" t="s">
        <v>81</v>
      </c>
    </row>
    <row r="727" spans="1:2">
      <c r="A727" s="239" t="s">
        <v>745</v>
      </c>
      <c r="B727" s="239" t="s">
        <v>81</v>
      </c>
    </row>
    <row r="728" spans="1:2">
      <c r="A728" s="239" t="s">
        <v>746</v>
      </c>
      <c r="B728" s="239" t="s">
        <v>81</v>
      </c>
    </row>
    <row r="729" spans="1:2">
      <c r="A729" s="239" t="s">
        <v>747</v>
      </c>
      <c r="B729" s="239" t="s">
        <v>81</v>
      </c>
    </row>
    <row r="730" spans="1:2">
      <c r="A730" s="239" t="s">
        <v>748</v>
      </c>
      <c r="B730" s="239" t="s">
        <v>81</v>
      </c>
    </row>
    <row r="731" spans="1:2">
      <c r="A731" s="239" t="s">
        <v>749</v>
      </c>
      <c r="B731" s="239" t="s">
        <v>81</v>
      </c>
    </row>
    <row r="732" spans="1:2">
      <c r="A732" s="239" t="s">
        <v>750</v>
      </c>
      <c r="B732" s="239" t="s">
        <v>81</v>
      </c>
    </row>
    <row r="733" spans="1:2">
      <c r="A733" s="239" t="s">
        <v>751</v>
      </c>
      <c r="B733" s="239" t="s">
        <v>81</v>
      </c>
    </row>
    <row r="734" spans="1:2">
      <c r="A734" s="239" t="s">
        <v>752</v>
      </c>
      <c r="B734" s="239" t="s">
        <v>81</v>
      </c>
    </row>
    <row r="735" spans="1:2">
      <c r="A735" s="239" t="s">
        <v>753</v>
      </c>
      <c r="B735" s="239" t="s">
        <v>81</v>
      </c>
    </row>
    <row r="736" spans="1:2">
      <c r="A736" s="239" t="s">
        <v>754</v>
      </c>
      <c r="B736" s="239" t="s">
        <v>81</v>
      </c>
    </row>
    <row r="737" spans="1:2">
      <c r="A737" s="239" t="s">
        <v>755</v>
      </c>
      <c r="B737" s="239" t="s">
        <v>81</v>
      </c>
    </row>
    <row r="738" spans="1:2">
      <c r="A738" s="239" t="s">
        <v>756</v>
      </c>
      <c r="B738" s="239" t="s">
        <v>81</v>
      </c>
    </row>
    <row r="739" spans="1:2">
      <c r="A739" s="239" t="s">
        <v>757</v>
      </c>
      <c r="B739" s="239" t="s">
        <v>81</v>
      </c>
    </row>
    <row r="740" spans="1:2">
      <c r="A740" s="239" t="s">
        <v>758</v>
      </c>
      <c r="B740" s="239" t="s">
        <v>81</v>
      </c>
    </row>
    <row r="741" spans="1:2">
      <c r="A741" s="239" t="s">
        <v>759</v>
      </c>
      <c r="B741" s="239" t="s">
        <v>81</v>
      </c>
    </row>
    <row r="742" spans="1:2">
      <c r="A742" s="239" t="s">
        <v>760</v>
      </c>
      <c r="B742" s="239" t="s">
        <v>81</v>
      </c>
    </row>
    <row r="743" spans="1:2">
      <c r="A743" s="239" t="s">
        <v>761</v>
      </c>
      <c r="B743" s="239" t="s">
        <v>81</v>
      </c>
    </row>
    <row r="744" spans="1:2">
      <c r="A744" s="239" t="s">
        <v>762</v>
      </c>
      <c r="B744" s="239" t="s">
        <v>81</v>
      </c>
    </row>
    <row r="745" spans="1:2">
      <c r="A745" s="239" t="s">
        <v>763</v>
      </c>
      <c r="B745" s="239" t="s">
        <v>81</v>
      </c>
    </row>
    <row r="746" spans="1:2">
      <c r="A746" s="239" t="s">
        <v>764</v>
      </c>
      <c r="B746" s="239" t="s">
        <v>81</v>
      </c>
    </row>
    <row r="747" spans="1:2">
      <c r="A747" s="239" t="s">
        <v>765</v>
      </c>
      <c r="B747" s="239" t="s">
        <v>81</v>
      </c>
    </row>
    <row r="748" spans="1:2">
      <c r="A748" s="239" t="s">
        <v>766</v>
      </c>
      <c r="B748" s="239" t="s">
        <v>81</v>
      </c>
    </row>
    <row r="749" spans="1:2">
      <c r="A749" s="239" t="s">
        <v>767</v>
      </c>
      <c r="B749" s="239" t="s">
        <v>81</v>
      </c>
    </row>
    <row r="750" spans="1:2">
      <c r="A750" s="239" t="s">
        <v>768</v>
      </c>
      <c r="B750" s="239" t="s">
        <v>81</v>
      </c>
    </row>
    <row r="751" spans="1:2">
      <c r="A751" s="239" t="s">
        <v>769</v>
      </c>
      <c r="B751" s="239" t="s">
        <v>81</v>
      </c>
    </row>
    <row r="752" spans="1:2">
      <c r="A752" s="239" t="s">
        <v>770</v>
      </c>
      <c r="B752" s="239" t="s">
        <v>81</v>
      </c>
    </row>
    <row r="753" spans="1:2">
      <c r="A753" s="239" t="s">
        <v>771</v>
      </c>
      <c r="B753" s="239" t="s">
        <v>81</v>
      </c>
    </row>
    <row r="754" spans="1:2">
      <c r="A754" s="239" t="s">
        <v>772</v>
      </c>
      <c r="B754" s="239" t="s">
        <v>81</v>
      </c>
    </row>
    <row r="755" spans="1:2">
      <c r="A755" s="239" t="s">
        <v>773</v>
      </c>
      <c r="B755" s="239" t="s">
        <v>81</v>
      </c>
    </row>
    <row r="756" spans="1:2">
      <c r="A756" s="239" t="s">
        <v>774</v>
      </c>
      <c r="B756" s="239" t="s">
        <v>81</v>
      </c>
    </row>
    <row r="757" spans="1:2">
      <c r="A757" s="239" t="s">
        <v>775</v>
      </c>
      <c r="B757" s="239" t="s">
        <v>81</v>
      </c>
    </row>
    <row r="758" spans="1:2">
      <c r="A758" s="239" t="s">
        <v>776</v>
      </c>
      <c r="B758" s="239" t="s">
        <v>81</v>
      </c>
    </row>
    <row r="759" spans="1:2">
      <c r="A759" s="239" t="s">
        <v>777</v>
      </c>
      <c r="B759" s="239" t="s">
        <v>81</v>
      </c>
    </row>
    <row r="760" spans="1:2">
      <c r="A760" s="239" t="s">
        <v>778</v>
      </c>
      <c r="B760" s="239" t="s">
        <v>81</v>
      </c>
    </row>
    <row r="761" spans="1:2">
      <c r="A761" s="239" t="s">
        <v>779</v>
      </c>
      <c r="B761" s="239" t="s">
        <v>81</v>
      </c>
    </row>
    <row r="762" spans="1:2">
      <c r="A762" s="239" t="s">
        <v>780</v>
      </c>
      <c r="B762" s="239" t="s">
        <v>81</v>
      </c>
    </row>
    <row r="763" spans="1:2">
      <c r="A763" s="239" t="s">
        <v>781</v>
      </c>
      <c r="B763" s="239" t="s">
        <v>81</v>
      </c>
    </row>
    <row r="764" spans="1:2">
      <c r="A764" s="239" t="s">
        <v>782</v>
      </c>
      <c r="B764" s="239" t="s">
        <v>81</v>
      </c>
    </row>
    <row r="765" spans="1:2">
      <c r="A765" s="239" t="s">
        <v>783</v>
      </c>
      <c r="B765" s="239" t="s">
        <v>81</v>
      </c>
    </row>
    <row r="766" spans="1:2">
      <c r="A766" s="239" t="s">
        <v>784</v>
      </c>
      <c r="B766" s="239" t="s">
        <v>81</v>
      </c>
    </row>
    <row r="767" spans="1:2">
      <c r="A767" s="239" t="s">
        <v>785</v>
      </c>
      <c r="B767" s="239" t="s">
        <v>81</v>
      </c>
    </row>
    <row r="768" spans="1:2">
      <c r="A768" s="239" t="s">
        <v>786</v>
      </c>
      <c r="B768" s="239" t="s">
        <v>81</v>
      </c>
    </row>
    <row r="769" spans="1:2">
      <c r="A769" s="239" t="s">
        <v>787</v>
      </c>
      <c r="B769" s="239" t="s">
        <v>81</v>
      </c>
    </row>
    <row r="770" spans="1:2">
      <c r="A770" s="239" t="s">
        <v>788</v>
      </c>
      <c r="B770" s="239" t="s">
        <v>81</v>
      </c>
    </row>
    <row r="771" spans="1:2" s="241" customFormat="1" ht="15">
      <c r="A771" s="241" t="s">
        <v>3171</v>
      </c>
      <c r="B771" s="239" t="s">
        <v>157</v>
      </c>
    </row>
    <row r="772" spans="1:2" s="241" customFormat="1" ht="15">
      <c r="A772" s="241" t="s">
        <v>3172</v>
      </c>
      <c r="B772" s="239" t="s">
        <v>157</v>
      </c>
    </row>
    <row r="773" spans="1:2" s="241" customFormat="1" ht="15">
      <c r="A773" s="241" t="s">
        <v>3173</v>
      </c>
      <c r="B773" s="239" t="s">
        <v>157</v>
      </c>
    </row>
    <row r="774" spans="1:2">
      <c r="A774" s="239" t="s">
        <v>789</v>
      </c>
      <c r="B774" s="239" t="s">
        <v>157</v>
      </c>
    </row>
    <row r="775" spans="1:2">
      <c r="A775" s="239" t="s">
        <v>790</v>
      </c>
      <c r="B775" s="239" t="s">
        <v>157</v>
      </c>
    </row>
    <row r="776" spans="1:2">
      <c r="A776" s="239" t="s">
        <v>791</v>
      </c>
      <c r="B776" s="239" t="s">
        <v>157</v>
      </c>
    </row>
    <row r="777" spans="1:2">
      <c r="A777" s="239" t="s">
        <v>792</v>
      </c>
      <c r="B777" s="239" t="s">
        <v>157</v>
      </c>
    </row>
    <row r="778" spans="1:2">
      <c r="A778" s="239" t="s">
        <v>793</v>
      </c>
      <c r="B778" s="239" t="s">
        <v>157</v>
      </c>
    </row>
    <row r="779" spans="1:2">
      <c r="A779" s="239" t="s">
        <v>794</v>
      </c>
      <c r="B779" s="239" t="s">
        <v>157</v>
      </c>
    </row>
    <row r="780" spans="1:2">
      <c r="A780" s="239" t="s">
        <v>795</v>
      </c>
      <c r="B780" s="239" t="s">
        <v>157</v>
      </c>
    </row>
    <row r="781" spans="1:2">
      <c r="A781" s="239" t="s">
        <v>796</v>
      </c>
      <c r="B781" s="239" t="s">
        <v>157</v>
      </c>
    </row>
    <row r="782" spans="1:2">
      <c r="A782" s="239" t="s">
        <v>797</v>
      </c>
      <c r="B782" s="239" t="s">
        <v>157</v>
      </c>
    </row>
    <row r="783" spans="1:2">
      <c r="A783" s="239" t="s">
        <v>798</v>
      </c>
      <c r="B783" s="239" t="s">
        <v>157</v>
      </c>
    </row>
    <row r="784" spans="1:2">
      <c r="A784" s="239" t="s">
        <v>799</v>
      </c>
      <c r="B784" s="239" t="s">
        <v>157</v>
      </c>
    </row>
    <row r="785" spans="1:2">
      <c r="A785" s="239" t="s">
        <v>800</v>
      </c>
      <c r="B785" s="239" t="s">
        <v>157</v>
      </c>
    </row>
    <row r="786" spans="1:2">
      <c r="A786" s="239" t="s">
        <v>801</v>
      </c>
      <c r="B786" s="239" t="s">
        <v>157</v>
      </c>
    </row>
    <row r="787" spans="1:2">
      <c r="A787" s="239" t="s">
        <v>802</v>
      </c>
      <c r="B787" s="239" t="s">
        <v>157</v>
      </c>
    </row>
    <row r="788" spans="1:2">
      <c r="A788" s="239" t="s">
        <v>803</v>
      </c>
      <c r="B788" s="239" t="s">
        <v>157</v>
      </c>
    </row>
    <row r="789" spans="1:2">
      <c r="A789" s="239" t="s">
        <v>804</v>
      </c>
      <c r="B789" s="239" t="s">
        <v>157</v>
      </c>
    </row>
    <row r="790" spans="1:2">
      <c r="A790" s="239" t="s">
        <v>805</v>
      </c>
      <c r="B790" s="239" t="s">
        <v>157</v>
      </c>
    </row>
    <row r="791" spans="1:2">
      <c r="A791" s="239" t="s">
        <v>806</v>
      </c>
      <c r="B791" s="239" t="s">
        <v>157</v>
      </c>
    </row>
    <row r="792" spans="1:2">
      <c r="A792" s="239" t="s">
        <v>807</v>
      </c>
      <c r="B792" s="239" t="s">
        <v>157</v>
      </c>
    </row>
    <row r="793" spans="1:2">
      <c r="A793" s="239" t="s">
        <v>808</v>
      </c>
      <c r="B793" s="239" t="s">
        <v>157</v>
      </c>
    </row>
    <row r="794" spans="1:2">
      <c r="A794" s="239" t="s">
        <v>809</v>
      </c>
      <c r="B794" s="239" t="s">
        <v>157</v>
      </c>
    </row>
    <row r="795" spans="1:2">
      <c r="A795" s="239" t="s">
        <v>810</v>
      </c>
      <c r="B795" s="239" t="s">
        <v>157</v>
      </c>
    </row>
    <row r="796" spans="1:2">
      <c r="A796" s="239" t="s">
        <v>811</v>
      </c>
      <c r="B796" s="239" t="s">
        <v>157</v>
      </c>
    </row>
    <row r="797" spans="1:2">
      <c r="A797" s="239" t="s">
        <v>812</v>
      </c>
      <c r="B797" s="239" t="s">
        <v>157</v>
      </c>
    </row>
    <row r="798" spans="1:2">
      <c r="A798" s="239" t="s">
        <v>813</v>
      </c>
      <c r="B798" s="239" t="s">
        <v>157</v>
      </c>
    </row>
    <row r="799" spans="1:2">
      <c r="A799" s="239" t="s">
        <v>814</v>
      </c>
      <c r="B799" s="239" t="s">
        <v>157</v>
      </c>
    </row>
    <row r="800" spans="1:2">
      <c r="A800" s="239" t="s">
        <v>815</v>
      </c>
      <c r="B800" s="239" t="s">
        <v>157</v>
      </c>
    </row>
    <row r="801" spans="1:2">
      <c r="A801" s="239" t="s">
        <v>816</v>
      </c>
      <c r="B801" s="239" t="s">
        <v>157</v>
      </c>
    </row>
    <row r="802" spans="1:2">
      <c r="A802" s="239" t="s">
        <v>817</v>
      </c>
      <c r="B802" s="239" t="s">
        <v>157</v>
      </c>
    </row>
    <row r="803" spans="1:2">
      <c r="A803" s="239" t="s">
        <v>818</v>
      </c>
      <c r="B803" s="239" t="s">
        <v>157</v>
      </c>
    </row>
    <row r="804" spans="1:2">
      <c r="A804" s="239" t="s">
        <v>819</v>
      </c>
      <c r="B804" s="239" t="s">
        <v>157</v>
      </c>
    </row>
    <row r="805" spans="1:2">
      <c r="A805" s="239" t="s">
        <v>820</v>
      </c>
      <c r="B805" s="239" t="s">
        <v>157</v>
      </c>
    </row>
    <row r="806" spans="1:2">
      <c r="A806" s="239" t="s">
        <v>821</v>
      </c>
      <c r="B806" s="239" t="s">
        <v>157</v>
      </c>
    </row>
    <row r="807" spans="1:2">
      <c r="A807" s="239" t="s">
        <v>822</v>
      </c>
      <c r="B807" s="239" t="s">
        <v>157</v>
      </c>
    </row>
    <row r="808" spans="1:2">
      <c r="A808" s="239" t="s">
        <v>823</v>
      </c>
      <c r="B808" s="239" t="s">
        <v>157</v>
      </c>
    </row>
    <row r="809" spans="1:2">
      <c r="A809" s="239" t="s">
        <v>824</v>
      </c>
      <c r="B809" s="239" t="s">
        <v>157</v>
      </c>
    </row>
    <row r="810" spans="1:2">
      <c r="A810" s="239" t="s">
        <v>825</v>
      </c>
      <c r="B810" s="239" t="s">
        <v>157</v>
      </c>
    </row>
    <row r="811" spans="1:2">
      <c r="A811" s="239" t="s">
        <v>826</v>
      </c>
      <c r="B811" s="239" t="s">
        <v>157</v>
      </c>
    </row>
    <row r="812" spans="1:2">
      <c r="A812" s="239" t="s">
        <v>827</v>
      </c>
      <c r="B812" s="239" t="s">
        <v>157</v>
      </c>
    </row>
    <row r="813" spans="1:2">
      <c r="A813" s="239" t="s">
        <v>828</v>
      </c>
      <c r="B813" s="239" t="s">
        <v>157</v>
      </c>
    </row>
    <row r="814" spans="1:2">
      <c r="A814" s="239" t="s">
        <v>829</v>
      </c>
      <c r="B814" s="239" t="s">
        <v>157</v>
      </c>
    </row>
    <row r="815" spans="1:2">
      <c r="A815" s="239" t="s">
        <v>830</v>
      </c>
      <c r="B815" s="239" t="s">
        <v>157</v>
      </c>
    </row>
    <row r="816" spans="1:2">
      <c r="A816" s="239" t="s">
        <v>831</v>
      </c>
      <c r="B816" s="239" t="s">
        <v>157</v>
      </c>
    </row>
    <row r="817" spans="1:2">
      <c r="A817" s="239" t="s">
        <v>832</v>
      </c>
      <c r="B817" s="239" t="s">
        <v>157</v>
      </c>
    </row>
    <row r="818" spans="1:2">
      <c r="A818" s="239" t="s">
        <v>833</v>
      </c>
      <c r="B818" s="239" t="s">
        <v>157</v>
      </c>
    </row>
    <row r="819" spans="1:2">
      <c r="A819" s="239" t="s">
        <v>834</v>
      </c>
      <c r="B819" s="239" t="s">
        <v>157</v>
      </c>
    </row>
    <row r="820" spans="1:2">
      <c r="A820" s="239" t="s">
        <v>835</v>
      </c>
      <c r="B820" s="239" t="s">
        <v>157</v>
      </c>
    </row>
    <row r="821" spans="1:2">
      <c r="A821" s="239" t="s">
        <v>836</v>
      </c>
      <c r="B821" s="239" t="s">
        <v>157</v>
      </c>
    </row>
    <row r="822" spans="1:2">
      <c r="A822" s="239" t="s">
        <v>837</v>
      </c>
      <c r="B822" s="239" t="s">
        <v>157</v>
      </c>
    </row>
    <row r="823" spans="1:2">
      <c r="A823" s="239" t="s">
        <v>838</v>
      </c>
      <c r="B823" s="239" t="s">
        <v>157</v>
      </c>
    </row>
    <row r="824" spans="1:2">
      <c r="A824" s="239" t="s">
        <v>839</v>
      </c>
      <c r="B824" s="239" t="s">
        <v>157</v>
      </c>
    </row>
    <row r="825" spans="1:2">
      <c r="A825" s="239" t="s">
        <v>840</v>
      </c>
      <c r="B825" s="239" t="s">
        <v>157</v>
      </c>
    </row>
    <row r="826" spans="1:2">
      <c r="A826" s="239" t="s">
        <v>841</v>
      </c>
      <c r="B826" s="239" t="s">
        <v>157</v>
      </c>
    </row>
    <row r="827" spans="1:2">
      <c r="A827" s="239" t="s">
        <v>842</v>
      </c>
      <c r="B827" s="239" t="s">
        <v>157</v>
      </c>
    </row>
    <row r="828" spans="1:2">
      <c r="A828" s="239" t="s">
        <v>843</v>
      </c>
      <c r="B828" s="239" t="s">
        <v>157</v>
      </c>
    </row>
    <row r="829" spans="1:2">
      <c r="A829" s="239" t="s">
        <v>844</v>
      </c>
      <c r="B829" s="239" t="s">
        <v>157</v>
      </c>
    </row>
    <row r="830" spans="1:2">
      <c r="A830" s="239" t="s">
        <v>845</v>
      </c>
      <c r="B830" s="239" t="s">
        <v>157</v>
      </c>
    </row>
    <row r="831" spans="1:2">
      <c r="A831" s="239" t="s">
        <v>846</v>
      </c>
      <c r="B831" s="239" t="s">
        <v>157</v>
      </c>
    </row>
    <row r="832" spans="1:2">
      <c r="A832" s="239" t="s">
        <v>847</v>
      </c>
      <c r="B832" s="239" t="s">
        <v>157</v>
      </c>
    </row>
    <row r="833" spans="1:2">
      <c r="A833" s="239" t="s">
        <v>848</v>
      </c>
      <c r="B833" s="239" t="s">
        <v>157</v>
      </c>
    </row>
    <row r="834" spans="1:2">
      <c r="A834" s="239" t="s">
        <v>849</v>
      </c>
      <c r="B834" s="239" t="s">
        <v>157</v>
      </c>
    </row>
    <row r="835" spans="1:2">
      <c r="A835" s="239" t="s">
        <v>850</v>
      </c>
      <c r="B835" s="239" t="s">
        <v>157</v>
      </c>
    </row>
    <row r="836" spans="1:2">
      <c r="A836" s="239" t="s">
        <v>851</v>
      </c>
      <c r="B836" s="239" t="s">
        <v>157</v>
      </c>
    </row>
    <row r="837" spans="1:2">
      <c r="A837" s="239" t="s">
        <v>852</v>
      </c>
      <c r="B837" s="239" t="s">
        <v>157</v>
      </c>
    </row>
    <row r="838" spans="1:2">
      <c r="A838" s="239" t="s">
        <v>853</v>
      </c>
      <c r="B838" s="239" t="s">
        <v>157</v>
      </c>
    </row>
    <row r="839" spans="1:2">
      <c r="A839" s="239" t="s">
        <v>854</v>
      </c>
      <c r="B839" s="239" t="s">
        <v>157</v>
      </c>
    </row>
    <row r="840" spans="1:2">
      <c r="A840" s="239" t="s">
        <v>855</v>
      </c>
      <c r="B840" s="239" t="s">
        <v>157</v>
      </c>
    </row>
    <row r="841" spans="1:2">
      <c r="A841" s="239" t="s">
        <v>856</v>
      </c>
      <c r="B841" s="239" t="s">
        <v>157</v>
      </c>
    </row>
    <row r="842" spans="1:2">
      <c r="A842" s="239" t="s">
        <v>857</v>
      </c>
      <c r="B842" s="239" t="s">
        <v>157</v>
      </c>
    </row>
    <row r="843" spans="1:2">
      <c r="A843" s="239" t="s">
        <v>858</v>
      </c>
      <c r="B843" s="239" t="s">
        <v>157</v>
      </c>
    </row>
    <row r="844" spans="1:2">
      <c r="A844" s="239" t="s">
        <v>859</v>
      </c>
      <c r="B844" s="239" t="s">
        <v>157</v>
      </c>
    </row>
    <row r="845" spans="1:2">
      <c r="A845" s="239" t="s">
        <v>860</v>
      </c>
      <c r="B845" s="239" t="s">
        <v>157</v>
      </c>
    </row>
    <row r="846" spans="1:2">
      <c r="A846" s="239" t="s">
        <v>861</v>
      </c>
      <c r="B846" s="239" t="s">
        <v>157</v>
      </c>
    </row>
    <row r="847" spans="1:2">
      <c r="A847" s="239" t="s">
        <v>862</v>
      </c>
      <c r="B847" s="239" t="s">
        <v>157</v>
      </c>
    </row>
    <row r="848" spans="1:2">
      <c r="A848" s="239" t="s">
        <v>863</v>
      </c>
      <c r="B848" s="239" t="s">
        <v>157</v>
      </c>
    </row>
    <row r="849" spans="1:2">
      <c r="A849" s="239" t="s">
        <v>864</v>
      </c>
      <c r="B849" s="239" t="s">
        <v>157</v>
      </c>
    </row>
    <row r="850" spans="1:2">
      <c r="A850" s="239" t="s">
        <v>865</v>
      </c>
      <c r="B850" s="239" t="s">
        <v>157</v>
      </c>
    </row>
    <row r="851" spans="1:2">
      <c r="A851" s="239" t="s">
        <v>866</v>
      </c>
      <c r="B851" s="239" t="s">
        <v>157</v>
      </c>
    </row>
    <row r="852" spans="1:2">
      <c r="A852" s="239" t="s">
        <v>867</v>
      </c>
      <c r="B852" s="239" t="s">
        <v>157</v>
      </c>
    </row>
    <row r="853" spans="1:2">
      <c r="A853" s="239" t="s">
        <v>868</v>
      </c>
      <c r="B853" s="239" t="s">
        <v>157</v>
      </c>
    </row>
    <row r="854" spans="1:2">
      <c r="A854" s="239" t="s">
        <v>869</v>
      </c>
      <c r="B854" s="239" t="s">
        <v>157</v>
      </c>
    </row>
    <row r="855" spans="1:2">
      <c r="A855" s="239" t="s">
        <v>870</v>
      </c>
      <c r="B855" s="239" t="s">
        <v>157</v>
      </c>
    </row>
    <row r="856" spans="1:2">
      <c r="A856" s="239" t="s">
        <v>871</v>
      </c>
      <c r="B856" s="239" t="s">
        <v>157</v>
      </c>
    </row>
    <row r="857" spans="1:2">
      <c r="A857" s="239" t="s">
        <v>872</v>
      </c>
      <c r="B857" s="239" t="s">
        <v>157</v>
      </c>
    </row>
    <row r="858" spans="1:2">
      <c r="A858" s="239" t="s">
        <v>873</v>
      </c>
      <c r="B858" s="239" t="s">
        <v>157</v>
      </c>
    </row>
    <row r="859" spans="1:2">
      <c r="A859" s="239" t="s">
        <v>874</v>
      </c>
      <c r="B859" s="239" t="s">
        <v>157</v>
      </c>
    </row>
    <row r="860" spans="1:2">
      <c r="A860" s="239" t="s">
        <v>875</v>
      </c>
      <c r="B860" s="239" t="s">
        <v>157</v>
      </c>
    </row>
    <row r="861" spans="1:2">
      <c r="A861" s="239" t="s">
        <v>876</v>
      </c>
      <c r="B861" s="239" t="s">
        <v>157</v>
      </c>
    </row>
    <row r="862" spans="1:2">
      <c r="A862" s="239" t="s">
        <v>877</v>
      </c>
      <c r="B862" s="239" t="s">
        <v>157</v>
      </c>
    </row>
    <row r="863" spans="1:2">
      <c r="A863" s="239" t="s">
        <v>878</v>
      </c>
      <c r="B863" s="239" t="s">
        <v>157</v>
      </c>
    </row>
    <row r="864" spans="1:2">
      <c r="A864" s="239" t="s">
        <v>879</v>
      </c>
      <c r="B864" s="239" t="s">
        <v>157</v>
      </c>
    </row>
    <row r="865" spans="1:2">
      <c r="A865" s="239" t="s">
        <v>880</v>
      </c>
      <c r="B865" s="239" t="s">
        <v>157</v>
      </c>
    </row>
    <row r="866" spans="1:2">
      <c r="A866" s="239" t="s">
        <v>881</v>
      </c>
      <c r="B866" s="239" t="s">
        <v>157</v>
      </c>
    </row>
    <row r="867" spans="1:2">
      <c r="A867" s="239" t="s">
        <v>882</v>
      </c>
      <c r="B867" s="239" t="s">
        <v>157</v>
      </c>
    </row>
    <row r="868" spans="1:2">
      <c r="A868" s="239" t="s">
        <v>883</v>
      </c>
      <c r="B868" s="239" t="s">
        <v>157</v>
      </c>
    </row>
    <row r="869" spans="1:2">
      <c r="A869" s="239" t="s">
        <v>884</v>
      </c>
      <c r="B869" s="239" t="s">
        <v>157</v>
      </c>
    </row>
    <row r="870" spans="1:2">
      <c r="A870" s="239" t="s">
        <v>885</v>
      </c>
      <c r="B870" s="239" t="s">
        <v>157</v>
      </c>
    </row>
    <row r="871" spans="1:2">
      <c r="A871" s="239" t="s">
        <v>886</v>
      </c>
      <c r="B871" s="239" t="s">
        <v>157</v>
      </c>
    </row>
    <row r="872" spans="1:2">
      <c r="A872" s="239" t="s">
        <v>887</v>
      </c>
      <c r="B872" s="239" t="s">
        <v>157</v>
      </c>
    </row>
    <row r="873" spans="1:2">
      <c r="A873" s="239" t="s">
        <v>888</v>
      </c>
      <c r="B873" s="239" t="s">
        <v>157</v>
      </c>
    </row>
    <row r="874" spans="1:2">
      <c r="A874" s="239" t="s">
        <v>889</v>
      </c>
      <c r="B874" s="239" t="s">
        <v>157</v>
      </c>
    </row>
    <row r="875" spans="1:2">
      <c r="A875" s="239" t="s">
        <v>890</v>
      </c>
      <c r="B875" s="239" t="s">
        <v>157</v>
      </c>
    </row>
    <row r="876" spans="1:2">
      <c r="A876" s="239" t="s">
        <v>891</v>
      </c>
      <c r="B876" s="239" t="s">
        <v>157</v>
      </c>
    </row>
    <row r="877" spans="1:2">
      <c r="A877" s="239" t="s">
        <v>892</v>
      </c>
      <c r="B877" s="239" t="s">
        <v>157</v>
      </c>
    </row>
    <row r="878" spans="1:2">
      <c r="A878" s="239" t="s">
        <v>893</v>
      </c>
      <c r="B878" s="239" t="s">
        <v>157</v>
      </c>
    </row>
    <row r="879" spans="1:2">
      <c r="A879" s="239" t="s">
        <v>894</v>
      </c>
      <c r="B879" s="239" t="s">
        <v>157</v>
      </c>
    </row>
    <row r="880" spans="1:2">
      <c r="A880" s="239" t="s">
        <v>895</v>
      </c>
      <c r="B880" s="239" t="s">
        <v>157</v>
      </c>
    </row>
    <row r="881" spans="1:2">
      <c r="A881" s="239" t="s">
        <v>896</v>
      </c>
      <c r="B881" s="239" t="s">
        <v>157</v>
      </c>
    </row>
    <row r="882" spans="1:2">
      <c r="A882" s="239" t="s">
        <v>897</v>
      </c>
      <c r="B882" s="239" t="s">
        <v>157</v>
      </c>
    </row>
    <row r="883" spans="1:2">
      <c r="A883" s="239" t="s">
        <v>898</v>
      </c>
      <c r="B883" s="239" t="s">
        <v>157</v>
      </c>
    </row>
    <row r="884" spans="1:2">
      <c r="A884" s="239" t="s">
        <v>899</v>
      </c>
      <c r="B884" s="239" t="s">
        <v>157</v>
      </c>
    </row>
    <row r="885" spans="1:2">
      <c r="A885" s="239" t="s">
        <v>900</v>
      </c>
      <c r="B885" s="239" t="s">
        <v>157</v>
      </c>
    </row>
    <row r="886" spans="1:2">
      <c r="A886" s="239" t="s">
        <v>901</v>
      </c>
      <c r="B886" s="239" t="s">
        <v>157</v>
      </c>
    </row>
    <row r="887" spans="1:2">
      <c r="A887" s="239" t="s">
        <v>902</v>
      </c>
      <c r="B887" s="239" t="s">
        <v>157</v>
      </c>
    </row>
    <row r="888" spans="1:2">
      <c r="A888" s="239" t="s">
        <v>903</v>
      </c>
      <c r="B888" s="239" t="s">
        <v>157</v>
      </c>
    </row>
    <row r="889" spans="1:2">
      <c r="A889" s="239" t="s">
        <v>904</v>
      </c>
      <c r="B889" s="239" t="s">
        <v>157</v>
      </c>
    </row>
    <row r="890" spans="1:2">
      <c r="A890" s="239" t="s">
        <v>905</v>
      </c>
      <c r="B890" s="239" t="s">
        <v>157</v>
      </c>
    </row>
    <row r="891" spans="1:2">
      <c r="A891" s="239" t="s">
        <v>906</v>
      </c>
      <c r="B891" s="239" t="s">
        <v>157</v>
      </c>
    </row>
    <row r="892" spans="1:2">
      <c r="A892" s="239" t="s">
        <v>907</v>
      </c>
      <c r="B892" s="239" t="s">
        <v>157</v>
      </c>
    </row>
    <row r="893" spans="1:2">
      <c r="A893" s="239" t="s">
        <v>908</v>
      </c>
      <c r="B893" s="239" t="s">
        <v>157</v>
      </c>
    </row>
    <row r="894" spans="1:2">
      <c r="A894" s="239" t="s">
        <v>909</v>
      </c>
      <c r="B894" s="239" t="s">
        <v>157</v>
      </c>
    </row>
    <row r="895" spans="1:2">
      <c r="A895" s="239" t="s">
        <v>910</v>
      </c>
      <c r="B895" s="239" t="s">
        <v>157</v>
      </c>
    </row>
    <row r="896" spans="1:2">
      <c r="A896" s="239" t="s">
        <v>911</v>
      </c>
      <c r="B896" s="239" t="s">
        <v>157</v>
      </c>
    </row>
    <row r="897" spans="1:2">
      <c r="A897" s="239" t="s">
        <v>912</v>
      </c>
      <c r="B897" s="239" t="s">
        <v>157</v>
      </c>
    </row>
    <row r="898" spans="1:2">
      <c r="A898" s="239" t="s">
        <v>913</v>
      </c>
      <c r="B898" s="239" t="s">
        <v>157</v>
      </c>
    </row>
    <row r="899" spans="1:2">
      <c r="A899" s="239" t="s">
        <v>914</v>
      </c>
      <c r="B899" s="239" t="s">
        <v>157</v>
      </c>
    </row>
    <row r="900" spans="1:2">
      <c r="A900" s="239" t="s">
        <v>915</v>
      </c>
      <c r="B900" s="239" t="s">
        <v>157</v>
      </c>
    </row>
    <row r="901" spans="1:2">
      <c r="A901" s="239" t="s">
        <v>916</v>
      </c>
      <c r="B901" s="239" t="s">
        <v>917</v>
      </c>
    </row>
    <row r="902" spans="1:2">
      <c r="A902" s="239" t="s">
        <v>918</v>
      </c>
      <c r="B902" s="239" t="s">
        <v>917</v>
      </c>
    </row>
    <row r="903" spans="1:2">
      <c r="A903" s="239" t="s">
        <v>919</v>
      </c>
      <c r="B903" s="239" t="s">
        <v>917</v>
      </c>
    </row>
    <row r="904" spans="1:2">
      <c r="A904" s="239" t="s">
        <v>920</v>
      </c>
      <c r="B904" s="239" t="s">
        <v>917</v>
      </c>
    </row>
    <row r="905" spans="1:2">
      <c r="A905" s="239" t="s">
        <v>921</v>
      </c>
      <c r="B905" s="239" t="s">
        <v>917</v>
      </c>
    </row>
    <row r="906" spans="1:2">
      <c r="A906" s="239" t="s">
        <v>922</v>
      </c>
      <c r="B906" s="239" t="s">
        <v>917</v>
      </c>
    </row>
    <row r="907" spans="1:2">
      <c r="A907" s="239" t="s">
        <v>923</v>
      </c>
      <c r="B907" s="239" t="s">
        <v>917</v>
      </c>
    </row>
    <row r="908" spans="1:2">
      <c r="A908" s="239" t="s">
        <v>924</v>
      </c>
      <c r="B908" s="239" t="s">
        <v>917</v>
      </c>
    </row>
    <row r="909" spans="1:2">
      <c r="A909" s="239" t="s">
        <v>925</v>
      </c>
      <c r="B909" s="239" t="s">
        <v>917</v>
      </c>
    </row>
    <row r="910" spans="1:2">
      <c r="A910" s="239" t="s">
        <v>926</v>
      </c>
      <c r="B910" s="239" t="s">
        <v>917</v>
      </c>
    </row>
    <row r="911" spans="1:2">
      <c r="A911" s="239" t="s">
        <v>927</v>
      </c>
      <c r="B911" s="239" t="s">
        <v>917</v>
      </c>
    </row>
    <row r="912" spans="1:2">
      <c r="A912" s="239" t="s">
        <v>928</v>
      </c>
      <c r="B912" s="239" t="s">
        <v>917</v>
      </c>
    </row>
    <row r="913" spans="1:2">
      <c r="A913" s="239" t="s">
        <v>929</v>
      </c>
      <c r="B913" s="239" t="s">
        <v>917</v>
      </c>
    </row>
    <row r="914" spans="1:2">
      <c r="A914" s="239" t="s">
        <v>930</v>
      </c>
      <c r="B914" s="239" t="s">
        <v>917</v>
      </c>
    </row>
    <row r="915" spans="1:2">
      <c r="A915" s="239" t="s">
        <v>931</v>
      </c>
      <c r="B915" s="239" t="s">
        <v>917</v>
      </c>
    </row>
    <row r="916" spans="1:2">
      <c r="A916" s="239" t="s">
        <v>932</v>
      </c>
      <c r="B916" s="239" t="s">
        <v>917</v>
      </c>
    </row>
    <row r="917" spans="1:2">
      <c r="A917" s="239" t="s">
        <v>933</v>
      </c>
      <c r="B917" s="239" t="s">
        <v>917</v>
      </c>
    </row>
    <row r="918" spans="1:2">
      <c r="A918" s="239" t="s">
        <v>934</v>
      </c>
      <c r="B918" s="239" t="s">
        <v>917</v>
      </c>
    </row>
    <row r="919" spans="1:2">
      <c r="A919" s="239" t="s">
        <v>935</v>
      </c>
      <c r="B919" s="239" t="s">
        <v>917</v>
      </c>
    </row>
    <row r="920" spans="1:2">
      <c r="A920" s="239" t="s">
        <v>936</v>
      </c>
      <c r="B920" s="239" t="s">
        <v>917</v>
      </c>
    </row>
    <row r="921" spans="1:2">
      <c r="A921" s="239" t="s">
        <v>937</v>
      </c>
      <c r="B921" s="239" t="s">
        <v>917</v>
      </c>
    </row>
    <row r="922" spans="1:2">
      <c r="A922" s="239" t="s">
        <v>938</v>
      </c>
      <c r="B922" s="239" t="s">
        <v>917</v>
      </c>
    </row>
    <row r="923" spans="1:2">
      <c r="A923" s="239" t="s">
        <v>939</v>
      </c>
      <c r="B923" s="239" t="s">
        <v>917</v>
      </c>
    </row>
    <row r="924" spans="1:2">
      <c r="A924" s="239" t="s">
        <v>940</v>
      </c>
      <c r="B924" s="239" t="s">
        <v>917</v>
      </c>
    </row>
    <row r="925" spans="1:2">
      <c r="A925" s="239" t="s">
        <v>941</v>
      </c>
      <c r="B925" s="239" t="s">
        <v>917</v>
      </c>
    </row>
    <row r="926" spans="1:2">
      <c r="A926" s="239" t="s">
        <v>942</v>
      </c>
      <c r="B926" s="239" t="s">
        <v>917</v>
      </c>
    </row>
    <row r="927" spans="1:2">
      <c r="A927" s="239" t="s">
        <v>943</v>
      </c>
      <c r="B927" s="239" t="s">
        <v>917</v>
      </c>
    </row>
    <row r="928" spans="1:2">
      <c r="A928" s="239" t="s">
        <v>944</v>
      </c>
      <c r="B928" s="239" t="s">
        <v>917</v>
      </c>
    </row>
    <row r="929" spans="1:2">
      <c r="A929" s="239" t="s">
        <v>945</v>
      </c>
      <c r="B929" s="239" t="s">
        <v>917</v>
      </c>
    </row>
    <row r="930" spans="1:2">
      <c r="A930" s="239" t="s">
        <v>946</v>
      </c>
      <c r="B930" s="239" t="s">
        <v>917</v>
      </c>
    </row>
    <row r="931" spans="1:2">
      <c r="A931" s="239" t="s">
        <v>947</v>
      </c>
      <c r="B931" s="239" t="s">
        <v>917</v>
      </c>
    </row>
    <row r="932" spans="1:2">
      <c r="A932" s="239" t="s">
        <v>948</v>
      </c>
      <c r="B932" s="239" t="s">
        <v>917</v>
      </c>
    </row>
    <row r="933" spans="1:2">
      <c r="A933" s="239" t="s">
        <v>949</v>
      </c>
      <c r="B933" s="239" t="s">
        <v>917</v>
      </c>
    </row>
    <row r="934" spans="1:2">
      <c r="A934" s="239" t="s">
        <v>950</v>
      </c>
      <c r="B934" s="239" t="s">
        <v>917</v>
      </c>
    </row>
    <row r="935" spans="1:2">
      <c r="A935" s="239" t="s">
        <v>951</v>
      </c>
      <c r="B935" s="239" t="s">
        <v>917</v>
      </c>
    </row>
    <row r="936" spans="1:2">
      <c r="A936" s="239" t="s">
        <v>952</v>
      </c>
      <c r="B936" s="239" t="s">
        <v>917</v>
      </c>
    </row>
    <row r="937" spans="1:2">
      <c r="A937" s="239" t="s">
        <v>953</v>
      </c>
      <c r="B937" s="239" t="s">
        <v>917</v>
      </c>
    </row>
    <row r="938" spans="1:2">
      <c r="A938" s="239" t="s">
        <v>954</v>
      </c>
      <c r="B938" s="239" t="s">
        <v>917</v>
      </c>
    </row>
    <row r="939" spans="1:2">
      <c r="A939" s="239" t="s">
        <v>955</v>
      </c>
      <c r="B939" s="239" t="s">
        <v>917</v>
      </c>
    </row>
    <row r="940" spans="1:2">
      <c r="A940" s="239" t="s">
        <v>956</v>
      </c>
      <c r="B940" s="239" t="s">
        <v>917</v>
      </c>
    </row>
    <row r="941" spans="1:2">
      <c r="A941" s="239" t="s">
        <v>957</v>
      </c>
      <c r="B941" s="239" t="s">
        <v>917</v>
      </c>
    </row>
    <row r="942" spans="1:2">
      <c r="A942" s="239" t="s">
        <v>958</v>
      </c>
      <c r="B942" s="239" t="s">
        <v>917</v>
      </c>
    </row>
    <row r="943" spans="1:2">
      <c r="A943" s="239" t="s">
        <v>959</v>
      </c>
      <c r="B943" s="239" t="s">
        <v>917</v>
      </c>
    </row>
    <row r="944" spans="1:2">
      <c r="A944" s="239" t="s">
        <v>960</v>
      </c>
      <c r="B944" s="239" t="s">
        <v>917</v>
      </c>
    </row>
    <row r="945" spans="1:2">
      <c r="A945" s="239" t="s">
        <v>961</v>
      </c>
      <c r="B945" s="239" t="s">
        <v>917</v>
      </c>
    </row>
    <row r="946" spans="1:2">
      <c r="A946" s="239" t="s">
        <v>962</v>
      </c>
      <c r="B946" s="239" t="s">
        <v>917</v>
      </c>
    </row>
    <row r="947" spans="1:2">
      <c r="A947" s="239" t="s">
        <v>963</v>
      </c>
      <c r="B947" s="239" t="s">
        <v>917</v>
      </c>
    </row>
    <row r="948" spans="1:2">
      <c r="A948" s="239" t="s">
        <v>964</v>
      </c>
      <c r="B948" s="239" t="s">
        <v>917</v>
      </c>
    </row>
    <row r="949" spans="1:2">
      <c r="A949" s="239" t="s">
        <v>965</v>
      </c>
      <c r="B949" s="239" t="s">
        <v>917</v>
      </c>
    </row>
    <row r="950" spans="1:2">
      <c r="A950" s="239" t="s">
        <v>966</v>
      </c>
      <c r="B950" s="239" t="s">
        <v>917</v>
      </c>
    </row>
    <row r="951" spans="1:2">
      <c r="A951" s="239" t="s">
        <v>967</v>
      </c>
      <c r="B951" s="239" t="s">
        <v>917</v>
      </c>
    </row>
    <row r="952" spans="1:2">
      <c r="A952" s="239" t="s">
        <v>968</v>
      </c>
      <c r="B952" s="239" t="s">
        <v>917</v>
      </c>
    </row>
    <row r="953" spans="1:2">
      <c r="A953" s="239" t="s">
        <v>969</v>
      </c>
      <c r="B953" s="239" t="s">
        <v>917</v>
      </c>
    </row>
    <row r="954" spans="1:2">
      <c r="A954" s="239" t="s">
        <v>970</v>
      </c>
      <c r="B954" s="239" t="s">
        <v>917</v>
      </c>
    </row>
    <row r="955" spans="1:2">
      <c r="A955" s="239" t="s">
        <v>971</v>
      </c>
      <c r="B955" s="239" t="s">
        <v>917</v>
      </c>
    </row>
    <row r="956" spans="1:2">
      <c r="A956" s="239" t="s">
        <v>972</v>
      </c>
      <c r="B956" s="239" t="s">
        <v>917</v>
      </c>
    </row>
    <row r="957" spans="1:2">
      <c r="A957" s="239" t="s">
        <v>973</v>
      </c>
      <c r="B957" s="239" t="s">
        <v>917</v>
      </c>
    </row>
    <row r="958" spans="1:2">
      <c r="A958" s="239" t="s">
        <v>974</v>
      </c>
      <c r="B958" s="239" t="s">
        <v>917</v>
      </c>
    </row>
    <row r="959" spans="1:2">
      <c r="A959" s="239" t="s">
        <v>975</v>
      </c>
      <c r="B959" s="239" t="s">
        <v>917</v>
      </c>
    </row>
    <row r="960" spans="1:2">
      <c r="A960" s="239" t="s">
        <v>976</v>
      </c>
      <c r="B960" s="239" t="s">
        <v>917</v>
      </c>
    </row>
    <row r="961" spans="1:2">
      <c r="A961" s="239" t="s">
        <v>977</v>
      </c>
      <c r="B961" s="239" t="s">
        <v>917</v>
      </c>
    </row>
    <row r="962" spans="1:2">
      <c r="A962" s="239" t="s">
        <v>978</v>
      </c>
      <c r="B962" s="239" t="s">
        <v>917</v>
      </c>
    </row>
    <row r="963" spans="1:2">
      <c r="A963" s="239" t="s">
        <v>979</v>
      </c>
      <c r="B963" s="239" t="s">
        <v>917</v>
      </c>
    </row>
    <row r="964" spans="1:2">
      <c r="A964" s="239" t="s">
        <v>980</v>
      </c>
      <c r="B964" s="239" t="s">
        <v>917</v>
      </c>
    </row>
    <row r="965" spans="1:2">
      <c r="A965" s="239" t="s">
        <v>981</v>
      </c>
      <c r="B965" s="239" t="s">
        <v>917</v>
      </c>
    </row>
    <row r="966" spans="1:2">
      <c r="A966" s="239" t="s">
        <v>982</v>
      </c>
      <c r="B966" s="239" t="s">
        <v>917</v>
      </c>
    </row>
    <row r="967" spans="1:2">
      <c r="A967" s="239" t="s">
        <v>983</v>
      </c>
      <c r="B967" s="239" t="s">
        <v>917</v>
      </c>
    </row>
    <row r="968" spans="1:2">
      <c r="A968" s="239" t="s">
        <v>984</v>
      </c>
      <c r="B968" s="239" t="s">
        <v>917</v>
      </c>
    </row>
    <row r="969" spans="1:2">
      <c r="A969" s="239" t="s">
        <v>985</v>
      </c>
      <c r="B969" s="239" t="s">
        <v>917</v>
      </c>
    </row>
    <row r="970" spans="1:2">
      <c r="A970" s="239" t="s">
        <v>986</v>
      </c>
      <c r="B970" s="239" t="s">
        <v>917</v>
      </c>
    </row>
    <row r="971" spans="1:2">
      <c r="A971" s="239" t="s">
        <v>987</v>
      </c>
      <c r="B971" s="239" t="s">
        <v>81</v>
      </c>
    </row>
    <row r="972" spans="1:2">
      <c r="A972" s="239" t="s">
        <v>988</v>
      </c>
      <c r="B972" s="239" t="s">
        <v>81</v>
      </c>
    </row>
    <row r="973" spans="1:2">
      <c r="A973" s="239" t="s">
        <v>989</v>
      </c>
      <c r="B973" s="239" t="s">
        <v>81</v>
      </c>
    </row>
    <row r="974" spans="1:2">
      <c r="A974" s="239" t="s">
        <v>990</v>
      </c>
      <c r="B974" s="239" t="s">
        <v>81</v>
      </c>
    </row>
    <row r="975" spans="1:2">
      <c r="A975" s="239" t="s">
        <v>991</v>
      </c>
      <c r="B975" s="239" t="s">
        <v>81</v>
      </c>
    </row>
    <row r="976" spans="1:2">
      <c r="A976" s="239" t="s">
        <v>992</v>
      </c>
      <c r="B976" s="239" t="s">
        <v>81</v>
      </c>
    </row>
    <row r="977" spans="1:2">
      <c r="A977" s="239" t="s">
        <v>993</v>
      </c>
      <c r="B977" s="239" t="s">
        <v>81</v>
      </c>
    </row>
    <row r="978" spans="1:2">
      <c r="A978" s="239" t="s">
        <v>994</v>
      </c>
      <c r="B978" s="239" t="s">
        <v>81</v>
      </c>
    </row>
    <row r="979" spans="1:2">
      <c r="A979" s="239" t="s">
        <v>995</v>
      </c>
      <c r="B979" s="239" t="s">
        <v>81</v>
      </c>
    </row>
    <row r="980" spans="1:2">
      <c r="A980" s="239" t="s">
        <v>996</v>
      </c>
      <c r="B980" s="239" t="s">
        <v>81</v>
      </c>
    </row>
    <row r="981" spans="1:2">
      <c r="A981" s="239" t="s">
        <v>997</v>
      </c>
      <c r="B981" s="239" t="s">
        <v>81</v>
      </c>
    </row>
    <row r="982" spans="1:2">
      <c r="A982" s="239" t="s">
        <v>998</v>
      </c>
      <c r="B982" s="239" t="s">
        <v>81</v>
      </c>
    </row>
    <row r="983" spans="1:2">
      <c r="A983" s="239" t="s">
        <v>999</v>
      </c>
      <c r="B983" s="239" t="s">
        <v>81</v>
      </c>
    </row>
    <row r="984" spans="1:2">
      <c r="A984" s="239" t="s">
        <v>1000</v>
      </c>
      <c r="B984" s="239" t="s">
        <v>81</v>
      </c>
    </row>
    <row r="985" spans="1:2">
      <c r="A985" s="239" t="s">
        <v>1001</v>
      </c>
      <c r="B985" s="239" t="s">
        <v>81</v>
      </c>
    </row>
    <row r="986" spans="1:2">
      <c r="A986" s="239" t="s">
        <v>1002</v>
      </c>
      <c r="B986" s="239" t="s">
        <v>81</v>
      </c>
    </row>
    <row r="987" spans="1:2">
      <c r="A987" s="239" t="s">
        <v>1003</v>
      </c>
      <c r="B987" s="239" t="s">
        <v>81</v>
      </c>
    </row>
    <row r="988" spans="1:2">
      <c r="A988" s="239" t="s">
        <v>1004</v>
      </c>
      <c r="B988" s="239" t="s">
        <v>81</v>
      </c>
    </row>
    <row r="989" spans="1:2">
      <c r="A989" s="239" t="s">
        <v>1005</v>
      </c>
      <c r="B989" s="239" t="s">
        <v>81</v>
      </c>
    </row>
    <row r="990" spans="1:2">
      <c r="A990" s="239" t="s">
        <v>1006</v>
      </c>
      <c r="B990" s="239" t="s">
        <v>81</v>
      </c>
    </row>
    <row r="991" spans="1:2">
      <c r="A991" s="239" t="s">
        <v>1007</v>
      </c>
      <c r="B991" s="239" t="s">
        <v>81</v>
      </c>
    </row>
    <row r="992" spans="1:2">
      <c r="A992" s="239" t="s">
        <v>1008</v>
      </c>
      <c r="B992" s="239" t="s">
        <v>81</v>
      </c>
    </row>
    <row r="993" spans="1:2">
      <c r="A993" s="239" t="s">
        <v>1009</v>
      </c>
      <c r="B993" s="239" t="s">
        <v>81</v>
      </c>
    </row>
    <row r="994" spans="1:2">
      <c r="A994" s="239" t="s">
        <v>1010</v>
      </c>
      <c r="B994" s="239" t="s">
        <v>81</v>
      </c>
    </row>
    <row r="995" spans="1:2">
      <c r="A995" s="239" t="s">
        <v>1011</v>
      </c>
      <c r="B995" s="239" t="s">
        <v>81</v>
      </c>
    </row>
    <row r="996" spans="1:2">
      <c r="A996" s="239" t="s">
        <v>1012</v>
      </c>
      <c r="B996" s="239" t="s">
        <v>81</v>
      </c>
    </row>
    <row r="997" spans="1:2">
      <c r="A997" s="239" t="s">
        <v>1013</v>
      </c>
      <c r="B997" s="239" t="s">
        <v>81</v>
      </c>
    </row>
    <row r="998" spans="1:2">
      <c r="A998" s="239" t="s">
        <v>1014</v>
      </c>
      <c r="B998" s="239" t="s">
        <v>81</v>
      </c>
    </row>
    <row r="999" spans="1:2">
      <c r="A999" s="239" t="s">
        <v>1015</v>
      </c>
      <c r="B999" s="239" t="s">
        <v>81</v>
      </c>
    </row>
    <row r="1000" spans="1:2">
      <c r="A1000" s="239" t="s">
        <v>1016</v>
      </c>
      <c r="B1000" s="239" t="s">
        <v>81</v>
      </c>
    </row>
    <row r="1001" spans="1:2">
      <c r="A1001" s="239" t="s">
        <v>1017</v>
      </c>
      <c r="B1001" s="239" t="s">
        <v>81</v>
      </c>
    </row>
    <row r="1002" spans="1:2">
      <c r="A1002" s="239" t="s">
        <v>1018</v>
      </c>
      <c r="B1002" s="239" t="s">
        <v>81</v>
      </c>
    </row>
    <row r="1003" spans="1:2">
      <c r="A1003" s="239" t="s">
        <v>1019</v>
      </c>
      <c r="B1003" s="239" t="s">
        <v>81</v>
      </c>
    </row>
    <row r="1004" spans="1:2">
      <c r="A1004" s="239" t="s">
        <v>1020</v>
      </c>
      <c r="B1004" s="239" t="s">
        <v>81</v>
      </c>
    </row>
    <row r="1005" spans="1:2">
      <c r="A1005" s="239" t="s">
        <v>1021</v>
      </c>
      <c r="B1005" s="239" t="s">
        <v>81</v>
      </c>
    </row>
    <row r="1006" spans="1:2">
      <c r="A1006" s="239" t="s">
        <v>1022</v>
      </c>
      <c r="B1006" s="239" t="s">
        <v>81</v>
      </c>
    </row>
    <row r="1007" spans="1:2">
      <c r="A1007" s="239" t="s">
        <v>1023</v>
      </c>
      <c r="B1007" s="239" t="s">
        <v>81</v>
      </c>
    </row>
    <row r="1008" spans="1:2">
      <c r="A1008" s="239" t="s">
        <v>1024</v>
      </c>
      <c r="B1008" s="239" t="s">
        <v>81</v>
      </c>
    </row>
    <row r="1009" spans="1:2">
      <c r="A1009" s="239" t="s">
        <v>1025</v>
      </c>
      <c r="B1009" s="239" t="s">
        <v>81</v>
      </c>
    </row>
    <row r="1010" spans="1:2">
      <c r="A1010" s="239" t="s">
        <v>1026</v>
      </c>
      <c r="B1010" s="239" t="s">
        <v>81</v>
      </c>
    </row>
    <row r="1011" spans="1:2">
      <c r="A1011" s="239" t="s">
        <v>1027</v>
      </c>
      <c r="B1011" s="239" t="s">
        <v>81</v>
      </c>
    </row>
    <row r="1012" spans="1:2">
      <c r="A1012" s="239" t="s">
        <v>1028</v>
      </c>
      <c r="B1012" s="239" t="s">
        <v>81</v>
      </c>
    </row>
    <row r="1013" spans="1:2">
      <c r="A1013" s="239" t="s">
        <v>1029</v>
      </c>
      <c r="B1013" s="239" t="s">
        <v>81</v>
      </c>
    </row>
    <row r="1014" spans="1:2">
      <c r="A1014" s="239" t="s">
        <v>1030</v>
      </c>
      <c r="B1014" s="239" t="s">
        <v>81</v>
      </c>
    </row>
    <row r="1015" spans="1:2">
      <c r="A1015" s="239" t="s">
        <v>1031</v>
      </c>
      <c r="B1015" s="239" t="s">
        <v>81</v>
      </c>
    </row>
    <row r="1016" spans="1:2">
      <c r="A1016" s="239" t="s">
        <v>1032</v>
      </c>
      <c r="B1016" s="239" t="s">
        <v>81</v>
      </c>
    </row>
    <row r="1017" spans="1:2">
      <c r="A1017" s="239" t="s">
        <v>1033</v>
      </c>
      <c r="B1017" s="239" t="s">
        <v>81</v>
      </c>
    </row>
    <row r="1018" spans="1:2">
      <c r="A1018" s="239" t="s">
        <v>1034</v>
      </c>
      <c r="B1018" s="239" t="s">
        <v>81</v>
      </c>
    </row>
    <row r="1019" spans="1:2">
      <c r="A1019" s="239" t="s">
        <v>1035</v>
      </c>
      <c r="B1019" s="239" t="s">
        <v>81</v>
      </c>
    </row>
    <row r="1020" spans="1:2">
      <c r="A1020" s="239" t="s">
        <v>1036</v>
      </c>
      <c r="B1020" s="239" t="s">
        <v>81</v>
      </c>
    </row>
    <row r="1021" spans="1:2">
      <c r="A1021" s="239" t="s">
        <v>1037</v>
      </c>
      <c r="B1021" s="239" t="s">
        <v>81</v>
      </c>
    </row>
    <row r="1022" spans="1:2">
      <c r="A1022" s="239" t="s">
        <v>1038</v>
      </c>
      <c r="B1022" s="239" t="s">
        <v>81</v>
      </c>
    </row>
    <row r="1023" spans="1:2">
      <c r="A1023" s="239" t="s">
        <v>1039</v>
      </c>
      <c r="B1023" s="239" t="s">
        <v>81</v>
      </c>
    </row>
    <row r="1024" spans="1:2">
      <c r="A1024" s="239" t="s">
        <v>1040</v>
      </c>
      <c r="B1024" s="239" t="s">
        <v>81</v>
      </c>
    </row>
    <row r="1025" spans="1:2">
      <c r="A1025" s="239" t="s">
        <v>1041</v>
      </c>
      <c r="B1025" s="239" t="s">
        <v>81</v>
      </c>
    </row>
    <row r="1026" spans="1:2">
      <c r="A1026" s="239" t="s">
        <v>1042</v>
      </c>
      <c r="B1026" s="239" t="s">
        <v>81</v>
      </c>
    </row>
    <row r="1027" spans="1:2">
      <c r="A1027" s="239" t="s">
        <v>1043</v>
      </c>
      <c r="B1027" s="239" t="s">
        <v>81</v>
      </c>
    </row>
    <row r="1028" spans="1:2">
      <c r="A1028" s="239" t="s">
        <v>1044</v>
      </c>
      <c r="B1028" s="239" t="s">
        <v>81</v>
      </c>
    </row>
    <row r="1029" spans="1:2">
      <c r="A1029" s="239" t="s">
        <v>1045</v>
      </c>
      <c r="B1029" s="239" t="s">
        <v>81</v>
      </c>
    </row>
    <row r="1030" spans="1:2">
      <c r="A1030" s="239" t="s">
        <v>1046</v>
      </c>
      <c r="B1030" s="239" t="s">
        <v>81</v>
      </c>
    </row>
    <row r="1031" spans="1:2">
      <c r="A1031" s="239" t="s">
        <v>1047</v>
      </c>
      <c r="B1031" s="239" t="s">
        <v>127</v>
      </c>
    </row>
    <row r="1032" spans="1:2">
      <c r="A1032" s="239" t="s">
        <v>1048</v>
      </c>
      <c r="B1032" s="239" t="s">
        <v>127</v>
      </c>
    </row>
    <row r="1033" spans="1:2">
      <c r="A1033" s="239" t="s">
        <v>1049</v>
      </c>
      <c r="B1033" s="239" t="s">
        <v>127</v>
      </c>
    </row>
    <row r="1034" spans="1:2">
      <c r="A1034" s="239" t="s">
        <v>1050</v>
      </c>
      <c r="B1034" s="239" t="s">
        <v>127</v>
      </c>
    </row>
    <row r="1035" spans="1:2">
      <c r="A1035" s="239" t="s">
        <v>1051</v>
      </c>
      <c r="B1035" s="239" t="s">
        <v>127</v>
      </c>
    </row>
    <row r="1036" spans="1:2">
      <c r="A1036" s="239" t="s">
        <v>1052</v>
      </c>
      <c r="B1036" s="239" t="s">
        <v>127</v>
      </c>
    </row>
    <row r="1037" spans="1:2">
      <c r="A1037" s="239" t="s">
        <v>1053</v>
      </c>
      <c r="B1037" s="239" t="s">
        <v>127</v>
      </c>
    </row>
    <row r="1038" spans="1:2">
      <c r="A1038" s="239" t="s">
        <v>1054</v>
      </c>
      <c r="B1038" s="239" t="s">
        <v>127</v>
      </c>
    </row>
    <row r="1039" spans="1:2">
      <c r="A1039" s="239" t="s">
        <v>1055</v>
      </c>
      <c r="B1039" s="239" t="s">
        <v>127</v>
      </c>
    </row>
    <row r="1040" spans="1:2">
      <c r="A1040" s="239" t="s">
        <v>1056</v>
      </c>
      <c r="B1040" s="239" t="s">
        <v>127</v>
      </c>
    </row>
    <row r="1041" spans="1:2">
      <c r="A1041" s="239" t="s">
        <v>1057</v>
      </c>
      <c r="B1041" s="239" t="s">
        <v>127</v>
      </c>
    </row>
    <row r="1042" spans="1:2">
      <c r="A1042" s="239" t="s">
        <v>1058</v>
      </c>
      <c r="B1042" s="239" t="s">
        <v>127</v>
      </c>
    </row>
    <row r="1043" spans="1:2">
      <c r="A1043" s="239" t="s">
        <v>1059</v>
      </c>
      <c r="B1043" s="239" t="s">
        <v>127</v>
      </c>
    </row>
    <row r="1044" spans="1:2">
      <c r="A1044" s="239" t="s">
        <v>1060</v>
      </c>
      <c r="B1044" s="239" t="s">
        <v>127</v>
      </c>
    </row>
    <row r="1045" spans="1:2">
      <c r="A1045" s="239" t="s">
        <v>1061</v>
      </c>
      <c r="B1045" s="239" t="s">
        <v>127</v>
      </c>
    </row>
    <row r="1046" spans="1:2">
      <c r="A1046" s="239" t="s">
        <v>1062</v>
      </c>
      <c r="B1046" s="239" t="s">
        <v>127</v>
      </c>
    </row>
    <row r="1047" spans="1:2">
      <c r="A1047" s="239" t="s">
        <v>1063</v>
      </c>
      <c r="B1047" s="239" t="s">
        <v>127</v>
      </c>
    </row>
    <row r="1048" spans="1:2">
      <c r="A1048" s="239" t="s">
        <v>1064</v>
      </c>
      <c r="B1048" s="239" t="s">
        <v>127</v>
      </c>
    </row>
    <row r="1049" spans="1:2">
      <c r="A1049" s="239" t="s">
        <v>1065</v>
      </c>
      <c r="B1049" s="239" t="s">
        <v>127</v>
      </c>
    </row>
    <row r="1050" spans="1:2">
      <c r="A1050" s="239" t="s">
        <v>1066</v>
      </c>
      <c r="B1050" s="239" t="s">
        <v>127</v>
      </c>
    </row>
    <row r="1051" spans="1:2">
      <c r="A1051" s="239" t="s">
        <v>1067</v>
      </c>
      <c r="B1051" s="239" t="s">
        <v>127</v>
      </c>
    </row>
    <row r="1052" spans="1:2">
      <c r="A1052" s="239" t="s">
        <v>1068</v>
      </c>
      <c r="B1052" s="239" t="s">
        <v>127</v>
      </c>
    </row>
    <row r="1053" spans="1:2">
      <c r="A1053" s="239" t="s">
        <v>1069</v>
      </c>
      <c r="B1053" s="239" t="s">
        <v>127</v>
      </c>
    </row>
    <row r="1054" spans="1:2">
      <c r="A1054" s="239" t="s">
        <v>1070</v>
      </c>
      <c r="B1054" s="239" t="s">
        <v>127</v>
      </c>
    </row>
    <row r="1055" spans="1:2">
      <c r="A1055" s="239" t="s">
        <v>1071</v>
      </c>
      <c r="B1055" s="239" t="s">
        <v>127</v>
      </c>
    </row>
    <row r="1056" spans="1:2">
      <c r="A1056" s="239" t="s">
        <v>1072</v>
      </c>
      <c r="B1056" s="239" t="s">
        <v>127</v>
      </c>
    </row>
    <row r="1057" spans="1:2">
      <c r="A1057" s="239" t="s">
        <v>1073</v>
      </c>
      <c r="B1057" s="239" t="s">
        <v>917</v>
      </c>
    </row>
    <row r="1058" spans="1:2">
      <c r="A1058" s="239" t="s">
        <v>1074</v>
      </c>
      <c r="B1058" s="239" t="s">
        <v>917</v>
      </c>
    </row>
    <row r="1059" spans="1:2">
      <c r="A1059" s="239" t="s">
        <v>1075</v>
      </c>
      <c r="B1059" s="239" t="s">
        <v>917</v>
      </c>
    </row>
    <row r="1060" spans="1:2">
      <c r="A1060" s="239" t="s">
        <v>1076</v>
      </c>
      <c r="B1060" s="239" t="s">
        <v>917</v>
      </c>
    </row>
    <row r="1061" spans="1:2">
      <c r="A1061" s="239" t="s">
        <v>1077</v>
      </c>
      <c r="B1061" s="239" t="s">
        <v>917</v>
      </c>
    </row>
    <row r="1062" spans="1:2">
      <c r="A1062" s="239" t="s">
        <v>1078</v>
      </c>
      <c r="B1062" s="239" t="s">
        <v>917</v>
      </c>
    </row>
    <row r="1063" spans="1:2">
      <c r="A1063" s="239" t="s">
        <v>1079</v>
      </c>
      <c r="B1063" s="239" t="s">
        <v>917</v>
      </c>
    </row>
    <row r="1064" spans="1:2">
      <c r="A1064" s="239" t="s">
        <v>1080</v>
      </c>
      <c r="B1064" s="239" t="s">
        <v>917</v>
      </c>
    </row>
    <row r="1065" spans="1:2">
      <c r="A1065" s="239" t="s">
        <v>1081</v>
      </c>
      <c r="B1065" s="239" t="s">
        <v>917</v>
      </c>
    </row>
    <row r="1066" spans="1:2">
      <c r="A1066" s="239" t="s">
        <v>1082</v>
      </c>
      <c r="B1066" s="239" t="s">
        <v>917</v>
      </c>
    </row>
    <row r="1067" spans="1:2">
      <c r="A1067" s="239" t="s">
        <v>1083</v>
      </c>
      <c r="B1067" s="239" t="s">
        <v>917</v>
      </c>
    </row>
    <row r="1068" spans="1:2">
      <c r="A1068" s="239" t="s">
        <v>1084</v>
      </c>
      <c r="B1068" s="239" t="s">
        <v>917</v>
      </c>
    </row>
    <row r="1069" spans="1:2">
      <c r="A1069" s="239" t="s">
        <v>1085</v>
      </c>
      <c r="B1069" s="239" t="s">
        <v>917</v>
      </c>
    </row>
    <row r="1070" spans="1:2">
      <c r="A1070" s="239" t="s">
        <v>1086</v>
      </c>
      <c r="B1070" s="239" t="s">
        <v>917</v>
      </c>
    </row>
    <row r="1071" spans="1:2">
      <c r="A1071" s="239" t="s">
        <v>1087</v>
      </c>
      <c r="B1071" s="239" t="s">
        <v>917</v>
      </c>
    </row>
    <row r="1072" spans="1:2">
      <c r="A1072" s="239" t="s">
        <v>1088</v>
      </c>
      <c r="B1072" s="239" t="s">
        <v>917</v>
      </c>
    </row>
    <row r="1073" spans="1:2">
      <c r="A1073" s="239" t="s">
        <v>1089</v>
      </c>
      <c r="B1073" s="239" t="s">
        <v>917</v>
      </c>
    </row>
    <row r="1074" spans="1:2">
      <c r="A1074" s="239" t="s">
        <v>1090</v>
      </c>
      <c r="B1074" s="239" t="s">
        <v>917</v>
      </c>
    </row>
    <row r="1075" spans="1:2">
      <c r="A1075" s="239" t="s">
        <v>1091</v>
      </c>
      <c r="B1075" s="239" t="s">
        <v>917</v>
      </c>
    </row>
    <row r="1076" spans="1:2">
      <c r="A1076" s="239" t="s">
        <v>1092</v>
      </c>
      <c r="B1076" s="239" t="s">
        <v>917</v>
      </c>
    </row>
    <row r="1077" spans="1:2">
      <c r="A1077" s="239" t="s">
        <v>1093</v>
      </c>
      <c r="B1077" s="239" t="s">
        <v>917</v>
      </c>
    </row>
    <row r="1078" spans="1:2">
      <c r="A1078" s="239" t="s">
        <v>1094</v>
      </c>
      <c r="B1078" s="239" t="s">
        <v>917</v>
      </c>
    </row>
    <row r="1079" spans="1:2">
      <c r="A1079" s="239" t="s">
        <v>1095</v>
      </c>
      <c r="B1079" s="239" t="s">
        <v>917</v>
      </c>
    </row>
    <row r="1080" spans="1:2">
      <c r="A1080" s="239" t="s">
        <v>1096</v>
      </c>
      <c r="B1080" s="239" t="s">
        <v>917</v>
      </c>
    </row>
    <row r="1081" spans="1:2">
      <c r="A1081" s="239" t="s">
        <v>1097</v>
      </c>
      <c r="B1081" s="239" t="s">
        <v>917</v>
      </c>
    </row>
    <row r="1082" spans="1:2">
      <c r="A1082" s="239" t="s">
        <v>1098</v>
      </c>
      <c r="B1082" s="239" t="s">
        <v>917</v>
      </c>
    </row>
    <row r="1083" spans="1:2">
      <c r="A1083" s="239" t="s">
        <v>1099</v>
      </c>
      <c r="B1083" s="239" t="s">
        <v>917</v>
      </c>
    </row>
    <row r="1084" spans="1:2">
      <c r="A1084" s="239" t="s">
        <v>1100</v>
      </c>
      <c r="B1084" s="239" t="s">
        <v>917</v>
      </c>
    </row>
    <row r="1085" spans="1:2">
      <c r="A1085" s="239" t="s">
        <v>3155</v>
      </c>
      <c r="B1085" s="239" t="s">
        <v>125</v>
      </c>
    </row>
    <row r="1086" spans="1:2">
      <c r="A1086" s="239" t="s">
        <v>3156</v>
      </c>
      <c r="B1086" s="239" t="s">
        <v>125</v>
      </c>
    </row>
    <row r="1087" spans="1:2">
      <c r="A1087" s="239" t="s">
        <v>3157</v>
      </c>
      <c r="B1087" s="239" t="s">
        <v>125</v>
      </c>
    </row>
    <row r="1088" spans="1:2">
      <c r="A1088" s="239" t="s">
        <v>3158</v>
      </c>
      <c r="B1088" s="239" t="s">
        <v>125</v>
      </c>
    </row>
    <row r="1089" spans="1:2">
      <c r="A1089" s="239" t="s">
        <v>3174</v>
      </c>
      <c r="B1089" s="239" t="s">
        <v>98</v>
      </c>
    </row>
    <row r="1090" spans="1:2">
      <c r="A1090" s="239" t="s">
        <v>1101</v>
      </c>
      <c r="B1090" s="239" t="s">
        <v>98</v>
      </c>
    </row>
    <row r="1091" spans="1:2">
      <c r="A1091" s="239" t="s">
        <v>1102</v>
      </c>
      <c r="B1091" s="239" t="s">
        <v>98</v>
      </c>
    </row>
    <row r="1092" spans="1:2">
      <c r="A1092" s="239" t="s">
        <v>1103</v>
      </c>
      <c r="B1092" s="239" t="s">
        <v>98</v>
      </c>
    </row>
    <row r="1093" spans="1:2">
      <c r="A1093" s="239" t="s">
        <v>1104</v>
      </c>
      <c r="B1093" s="239" t="s">
        <v>98</v>
      </c>
    </row>
    <row r="1094" spans="1:2">
      <c r="A1094" s="239" t="s">
        <v>1105</v>
      </c>
      <c r="B1094" s="239" t="s">
        <v>98</v>
      </c>
    </row>
    <row r="1095" spans="1:2">
      <c r="A1095" s="239" t="s">
        <v>1106</v>
      </c>
      <c r="B1095" s="239" t="s">
        <v>98</v>
      </c>
    </row>
    <row r="1096" spans="1:2">
      <c r="A1096" s="239" t="s">
        <v>1107</v>
      </c>
      <c r="B1096" s="239" t="s">
        <v>98</v>
      </c>
    </row>
    <row r="1097" spans="1:2">
      <c r="A1097" s="239" t="s">
        <v>1108</v>
      </c>
      <c r="B1097" s="239" t="s">
        <v>98</v>
      </c>
    </row>
    <row r="1098" spans="1:2">
      <c r="A1098" s="239" t="s">
        <v>1109</v>
      </c>
      <c r="B1098" s="239" t="s">
        <v>98</v>
      </c>
    </row>
    <row r="1099" spans="1:2">
      <c r="A1099" s="239" t="s">
        <v>1110</v>
      </c>
      <c r="B1099" s="239" t="s">
        <v>98</v>
      </c>
    </row>
    <row r="1100" spans="1:2">
      <c r="A1100" s="239" t="s">
        <v>1111</v>
      </c>
      <c r="B1100" s="239" t="s">
        <v>98</v>
      </c>
    </row>
    <row r="1101" spans="1:2">
      <c r="A1101" s="239" t="s">
        <v>1112</v>
      </c>
      <c r="B1101" s="239" t="s">
        <v>98</v>
      </c>
    </row>
    <row r="1102" spans="1:2">
      <c r="A1102" s="239" t="s">
        <v>1113</v>
      </c>
      <c r="B1102" s="239" t="s">
        <v>98</v>
      </c>
    </row>
    <row r="1103" spans="1:2">
      <c r="A1103" s="239" t="s">
        <v>1114</v>
      </c>
      <c r="B1103" s="239" t="s">
        <v>98</v>
      </c>
    </row>
    <row r="1104" spans="1:2">
      <c r="A1104" s="239" t="s">
        <v>1115</v>
      </c>
      <c r="B1104" s="239" t="s">
        <v>98</v>
      </c>
    </row>
    <row r="1105" spans="1:2">
      <c r="A1105" s="239" t="s">
        <v>1116</v>
      </c>
      <c r="B1105" s="239" t="s">
        <v>98</v>
      </c>
    </row>
    <row r="1106" spans="1:2">
      <c r="A1106" s="239" t="s">
        <v>1117</v>
      </c>
      <c r="B1106" s="239" t="s">
        <v>98</v>
      </c>
    </row>
    <row r="1107" spans="1:2">
      <c r="A1107" s="239" t="s">
        <v>1118</v>
      </c>
      <c r="B1107" s="239" t="s">
        <v>98</v>
      </c>
    </row>
    <row r="1108" spans="1:2">
      <c r="A1108" s="239" t="s">
        <v>1119</v>
      </c>
      <c r="B1108" s="239" t="s">
        <v>98</v>
      </c>
    </row>
    <row r="1109" spans="1:2">
      <c r="A1109" s="239" t="s">
        <v>1120</v>
      </c>
      <c r="B1109" s="239" t="s">
        <v>98</v>
      </c>
    </row>
    <row r="1110" spans="1:2">
      <c r="A1110" s="239" t="s">
        <v>1121</v>
      </c>
      <c r="B1110" s="239" t="s">
        <v>98</v>
      </c>
    </row>
    <row r="1111" spans="1:2">
      <c r="A1111" s="239" t="s">
        <v>1122</v>
      </c>
      <c r="B1111" s="239" t="s">
        <v>98</v>
      </c>
    </row>
    <row r="1112" spans="1:2">
      <c r="A1112" s="239" t="s">
        <v>1123</v>
      </c>
      <c r="B1112" s="239" t="s">
        <v>98</v>
      </c>
    </row>
    <row r="1113" spans="1:2">
      <c r="A1113" s="239" t="s">
        <v>1124</v>
      </c>
      <c r="B1113" s="239" t="s">
        <v>98</v>
      </c>
    </row>
    <row r="1114" spans="1:2">
      <c r="A1114" s="239" t="s">
        <v>1125</v>
      </c>
      <c r="B1114" s="239" t="s">
        <v>98</v>
      </c>
    </row>
    <row r="1115" spans="1:2">
      <c r="A1115" s="239" t="s">
        <v>1126</v>
      </c>
      <c r="B1115" s="239" t="s">
        <v>98</v>
      </c>
    </row>
    <row r="1116" spans="1:2">
      <c r="A1116" s="239" t="s">
        <v>1127</v>
      </c>
      <c r="B1116" s="239" t="s">
        <v>98</v>
      </c>
    </row>
    <row r="1117" spans="1:2">
      <c r="A1117" s="239" t="s">
        <v>1128</v>
      </c>
      <c r="B1117" s="239" t="s">
        <v>98</v>
      </c>
    </row>
    <row r="1118" spans="1:2">
      <c r="A1118" s="239" t="s">
        <v>1129</v>
      </c>
      <c r="B1118" s="239" t="s">
        <v>98</v>
      </c>
    </row>
    <row r="1119" spans="1:2">
      <c r="A1119" s="239" t="s">
        <v>1130</v>
      </c>
      <c r="B1119" s="239" t="s">
        <v>98</v>
      </c>
    </row>
    <row r="1120" spans="1:2">
      <c r="A1120" s="239" t="s">
        <v>1131</v>
      </c>
      <c r="B1120" s="239" t="s">
        <v>98</v>
      </c>
    </row>
    <row r="1121" spans="1:2">
      <c r="A1121" s="239" t="s">
        <v>1132</v>
      </c>
      <c r="B1121" s="239" t="s">
        <v>98</v>
      </c>
    </row>
    <row r="1122" spans="1:2">
      <c r="A1122" s="239" t="s">
        <v>1133</v>
      </c>
      <c r="B1122" s="239" t="s">
        <v>98</v>
      </c>
    </row>
    <row r="1123" spans="1:2">
      <c r="A1123" s="239" t="s">
        <v>1134</v>
      </c>
      <c r="B1123" s="239" t="s">
        <v>98</v>
      </c>
    </row>
    <row r="1124" spans="1:2">
      <c r="A1124" s="239" t="s">
        <v>1135</v>
      </c>
      <c r="B1124" s="239" t="s">
        <v>98</v>
      </c>
    </row>
    <row r="1125" spans="1:2">
      <c r="A1125" s="239" t="s">
        <v>1136</v>
      </c>
      <c r="B1125" s="239" t="s">
        <v>98</v>
      </c>
    </row>
    <row r="1126" spans="1:2">
      <c r="A1126" s="239" t="s">
        <v>1137</v>
      </c>
      <c r="B1126" s="239" t="s">
        <v>98</v>
      </c>
    </row>
    <row r="1127" spans="1:2">
      <c r="A1127" s="239" t="s">
        <v>1138</v>
      </c>
      <c r="B1127" s="239" t="s">
        <v>98</v>
      </c>
    </row>
    <row r="1128" spans="1:2">
      <c r="A1128" s="239" t="s">
        <v>1139</v>
      </c>
      <c r="B1128" s="239" t="s">
        <v>98</v>
      </c>
    </row>
    <row r="1129" spans="1:2">
      <c r="A1129" s="239" t="s">
        <v>1140</v>
      </c>
      <c r="B1129" s="239" t="s">
        <v>98</v>
      </c>
    </row>
    <row r="1130" spans="1:2">
      <c r="A1130" s="239" t="s">
        <v>1141</v>
      </c>
      <c r="B1130" s="239" t="s">
        <v>98</v>
      </c>
    </row>
    <row r="1131" spans="1:2">
      <c r="A1131" s="239" t="s">
        <v>1142</v>
      </c>
      <c r="B1131" s="239" t="s">
        <v>98</v>
      </c>
    </row>
    <row r="1132" spans="1:2">
      <c r="A1132" s="239" t="s">
        <v>1143</v>
      </c>
      <c r="B1132" s="239" t="s">
        <v>98</v>
      </c>
    </row>
    <row r="1133" spans="1:2">
      <c r="A1133" s="239" t="s">
        <v>1144</v>
      </c>
      <c r="B1133" s="239" t="s">
        <v>98</v>
      </c>
    </row>
    <row r="1134" spans="1:2">
      <c r="A1134" s="239" t="s">
        <v>1145</v>
      </c>
      <c r="B1134" s="239" t="s">
        <v>98</v>
      </c>
    </row>
    <row r="1135" spans="1:2">
      <c r="A1135" s="239" t="s">
        <v>1146</v>
      </c>
      <c r="B1135" s="239" t="s">
        <v>98</v>
      </c>
    </row>
    <row r="1136" spans="1:2">
      <c r="A1136" s="239" t="s">
        <v>1147</v>
      </c>
      <c r="B1136" s="239" t="s">
        <v>98</v>
      </c>
    </row>
    <row r="1137" spans="1:2">
      <c r="A1137" s="239" t="s">
        <v>1148</v>
      </c>
      <c r="B1137" s="239" t="s">
        <v>98</v>
      </c>
    </row>
    <row r="1138" spans="1:2">
      <c r="A1138" s="239" t="s">
        <v>1149</v>
      </c>
      <c r="B1138" s="239" t="s">
        <v>98</v>
      </c>
    </row>
    <row r="1139" spans="1:2">
      <c r="A1139" s="239" t="s">
        <v>1150</v>
      </c>
      <c r="B1139" s="239" t="s">
        <v>98</v>
      </c>
    </row>
    <row r="1140" spans="1:2">
      <c r="A1140" s="239" t="s">
        <v>1151</v>
      </c>
      <c r="B1140" s="239" t="s">
        <v>98</v>
      </c>
    </row>
    <row r="1141" spans="1:2">
      <c r="A1141" s="239" t="s">
        <v>1152</v>
      </c>
      <c r="B1141" s="239" t="s">
        <v>98</v>
      </c>
    </row>
    <row r="1142" spans="1:2">
      <c r="A1142" s="239" t="s">
        <v>1153</v>
      </c>
      <c r="B1142" s="239" t="s">
        <v>98</v>
      </c>
    </row>
    <row r="1143" spans="1:2">
      <c r="A1143" s="239" t="s">
        <v>1154</v>
      </c>
      <c r="B1143" s="239" t="s">
        <v>98</v>
      </c>
    </row>
    <row r="1144" spans="1:2">
      <c r="A1144" s="239" t="s">
        <v>1155</v>
      </c>
      <c r="B1144" s="239" t="s">
        <v>98</v>
      </c>
    </row>
    <row r="1145" spans="1:2">
      <c r="A1145" s="239" t="s">
        <v>1156</v>
      </c>
      <c r="B1145" s="239" t="s">
        <v>98</v>
      </c>
    </row>
    <row r="1146" spans="1:2">
      <c r="A1146" s="239" t="s">
        <v>1157</v>
      </c>
      <c r="B1146" s="239" t="s">
        <v>98</v>
      </c>
    </row>
    <row r="1147" spans="1:2">
      <c r="A1147" s="239" t="s">
        <v>1158</v>
      </c>
      <c r="B1147" s="239" t="s">
        <v>98</v>
      </c>
    </row>
    <row r="1148" spans="1:2">
      <c r="A1148" s="239" t="s">
        <v>1159</v>
      </c>
      <c r="B1148" s="239" t="s">
        <v>98</v>
      </c>
    </row>
    <row r="1149" spans="1:2">
      <c r="A1149" s="239" t="s">
        <v>1160</v>
      </c>
      <c r="B1149" s="239" t="s">
        <v>98</v>
      </c>
    </row>
    <row r="1150" spans="1:2">
      <c r="A1150" s="239" t="s">
        <v>1161</v>
      </c>
      <c r="B1150" s="239" t="s">
        <v>98</v>
      </c>
    </row>
    <row r="1151" spans="1:2">
      <c r="A1151" s="239" t="s">
        <v>1162</v>
      </c>
      <c r="B1151" s="239" t="s">
        <v>98</v>
      </c>
    </row>
    <row r="1152" spans="1:2">
      <c r="A1152" s="239" t="s">
        <v>1163</v>
      </c>
      <c r="B1152" s="239" t="s">
        <v>98</v>
      </c>
    </row>
    <row r="1153" spans="1:2">
      <c r="A1153" s="239" t="s">
        <v>1164</v>
      </c>
      <c r="B1153" s="239" t="s">
        <v>98</v>
      </c>
    </row>
    <row r="1154" spans="1:2">
      <c r="A1154" s="239" t="s">
        <v>1165</v>
      </c>
      <c r="B1154" s="239" t="s">
        <v>98</v>
      </c>
    </row>
    <row r="1155" spans="1:2">
      <c r="A1155" s="239" t="s">
        <v>1166</v>
      </c>
      <c r="B1155" s="239" t="s">
        <v>98</v>
      </c>
    </row>
    <row r="1156" spans="1:2">
      <c r="A1156" s="239" t="s">
        <v>1167</v>
      </c>
      <c r="B1156" s="239" t="s">
        <v>98</v>
      </c>
    </row>
    <row r="1157" spans="1:2">
      <c r="A1157" s="239" t="s">
        <v>1168</v>
      </c>
      <c r="B1157" s="239" t="s">
        <v>98</v>
      </c>
    </row>
    <row r="1158" spans="1:2">
      <c r="A1158" s="239" t="s">
        <v>1169</v>
      </c>
      <c r="B1158" s="239" t="s">
        <v>98</v>
      </c>
    </row>
    <row r="1159" spans="1:2">
      <c r="A1159" s="239" t="s">
        <v>1170</v>
      </c>
      <c r="B1159" s="239" t="s">
        <v>98</v>
      </c>
    </row>
    <row r="1160" spans="1:2">
      <c r="A1160" s="239" t="s">
        <v>1171</v>
      </c>
      <c r="B1160" s="239" t="s">
        <v>98</v>
      </c>
    </row>
    <row r="1161" spans="1:2">
      <c r="A1161" s="239" t="s">
        <v>1172</v>
      </c>
      <c r="B1161" s="239" t="s">
        <v>98</v>
      </c>
    </row>
    <row r="1162" spans="1:2">
      <c r="A1162" s="239" t="s">
        <v>1173</v>
      </c>
      <c r="B1162" s="239" t="s">
        <v>98</v>
      </c>
    </row>
    <row r="1163" spans="1:2">
      <c r="A1163" s="239" t="s">
        <v>1174</v>
      </c>
      <c r="B1163" s="239" t="s">
        <v>98</v>
      </c>
    </row>
    <row r="1164" spans="1:2">
      <c r="A1164" s="239" t="s">
        <v>1175</v>
      </c>
      <c r="B1164" s="239" t="s">
        <v>98</v>
      </c>
    </row>
    <row r="1165" spans="1:2">
      <c r="A1165" s="239" t="s">
        <v>1176</v>
      </c>
      <c r="B1165" s="239" t="s">
        <v>98</v>
      </c>
    </row>
    <row r="1166" spans="1:2">
      <c r="A1166" s="239" t="s">
        <v>1177</v>
      </c>
      <c r="B1166" s="239" t="s">
        <v>98</v>
      </c>
    </row>
    <row r="1167" spans="1:2">
      <c r="A1167" s="239" t="s">
        <v>1178</v>
      </c>
      <c r="B1167" s="239" t="s">
        <v>98</v>
      </c>
    </row>
    <row r="1168" spans="1:2">
      <c r="A1168" s="239" t="s">
        <v>1179</v>
      </c>
      <c r="B1168" s="239" t="s">
        <v>98</v>
      </c>
    </row>
    <row r="1169" spans="1:2">
      <c r="A1169" s="239" t="s">
        <v>1180</v>
      </c>
      <c r="B1169" s="239" t="s">
        <v>98</v>
      </c>
    </row>
    <row r="1170" spans="1:2">
      <c r="A1170" s="239" t="s">
        <v>1181</v>
      </c>
      <c r="B1170" s="239" t="s">
        <v>98</v>
      </c>
    </row>
    <row r="1171" spans="1:2">
      <c r="A1171" s="239" t="s">
        <v>1182</v>
      </c>
      <c r="B1171" s="239" t="s">
        <v>98</v>
      </c>
    </row>
    <row r="1172" spans="1:2">
      <c r="A1172" s="239" t="s">
        <v>1183</v>
      </c>
      <c r="B1172" s="239" t="s">
        <v>98</v>
      </c>
    </row>
    <row r="1173" spans="1:2">
      <c r="A1173" s="239" t="s">
        <v>1184</v>
      </c>
      <c r="B1173" s="239" t="s">
        <v>98</v>
      </c>
    </row>
    <row r="1174" spans="1:2">
      <c r="A1174" s="239" t="s">
        <v>1185</v>
      </c>
      <c r="B1174" s="239" t="s">
        <v>98</v>
      </c>
    </row>
    <row r="1175" spans="1:2">
      <c r="A1175" s="239" t="s">
        <v>1186</v>
      </c>
      <c r="B1175" s="239" t="s">
        <v>98</v>
      </c>
    </row>
    <row r="1176" spans="1:2">
      <c r="A1176" s="239" t="s">
        <v>1187</v>
      </c>
      <c r="B1176" s="239" t="s">
        <v>98</v>
      </c>
    </row>
    <row r="1177" spans="1:2">
      <c r="A1177" s="239" t="s">
        <v>1188</v>
      </c>
      <c r="B1177" s="239" t="s">
        <v>98</v>
      </c>
    </row>
    <row r="1178" spans="1:2">
      <c r="A1178" s="239" t="s">
        <v>1189</v>
      </c>
      <c r="B1178" s="239" t="s">
        <v>98</v>
      </c>
    </row>
    <row r="1179" spans="1:2">
      <c r="A1179" s="239" t="s">
        <v>1190</v>
      </c>
      <c r="B1179" s="239" t="s">
        <v>98</v>
      </c>
    </row>
    <row r="1180" spans="1:2">
      <c r="A1180" s="239" t="s">
        <v>1191</v>
      </c>
      <c r="B1180" s="239" t="s">
        <v>98</v>
      </c>
    </row>
    <row r="1181" spans="1:2">
      <c r="A1181" s="239" t="s">
        <v>1192</v>
      </c>
      <c r="B1181" s="239" t="s">
        <v>98</v>
      </c>
    </row>
    <row r="1182" spans="1:2">
      <c r="A1182" s="239" t="s">
        <v>1193</v>
      </c>
      <c r="B1182" s="239" t="s">
        <v>125</v>
      </c>
    </row>
    <row r="1183" spans="1:2">
      <c r="A1183" s="239" t="s">
        <v>1194</v>
      </c>
      <c r="B1183" s="239" t="s">
        <v>125</v>
      </c>
    </row>
    <row r="1184" spans="1:2">
      <c r="A1184" s="239" t="s">
        <v>1195</v>
      </c>
      <c r="B1184" s="239" t="s">
        <v>535</v>
      </c>
    </row>
    <row r="1185" spans="1:2">
      <c r="A1185" s="239" t="s">
        <v>1196</v>
      </c>
      <c r="B1185" s="239" t="s">
        <v>535</v>
      </c>
    </row>
    <row r="1186" spans="1:2">
      <c r="A1186" s="239" t="s">
        <v>1197</v>
      </c>
      <c r="B1186" s="239" t="s">
        <v>535</v>
      </c>
    </row>
    <row r="1187" spans="1:2">
      <c r="A1187" s="239" t="s">
        <v>1198</v>
      </c>
      <c r="B1187" s="239" t="s">
        <v>535</v>
      </c>
    </row>
    <row r="1188" spans="1:2">
      <c r="A1188" s="239" t="s">
        <v>1199</v>
      </c>
      <c r="B1188" s="239" t="s">
        <v>535</v>
      </c>
    </row>
    <row r="1189" spans="1:2">
      <c r="A1189" s="239" t="s">
        <v>1200</v>
      </c>
      <c r="B1189" s="239" t="s">
        <v>535</v>
      </c>
    </row>
    <row r="1190" spans="1:2">
      <c r="A1190" s="239" t="s">
        <v>1201</v>
      </c>
      <c r="B1190" s="239" t="s">
        <v>535</v>
      </c>
    </row>
    <row r="1191" spans="1:2">
      <c r="A1191" s="239" t="s">
        <v>1202</v>
      </c>
      <c r="B1191" s="239" t="s">
        <v>535</v>
      </c>
    </row>
    <row r="1192" spans="1:2">
      <c r="A1192" s="239" t="s">
        <v>1203</v>
      </c>
      <c r="B1192" s="239" t="s">
        <v>535</v>
      </c>
    </row>
    <row r="1193" spans="1:2">
      <c r="A1193" s="239" t="s">
        <v>1204</v>
      </c>
      <c r="B1193" s="239" t="s">
        <v>535</v>
      </c>
    </row>
    <row r="1194" spans="1:2">
      <c r="A1194" s="239" t="s">
        <v>1205</v>
      </c>
      <c r="B1194" s="239" t="s">
        <v>535</v>
      </c>
    </row>
    <row r="1195" spans="1:2">
      <c r="A1195" s="239" t="s">
        <v>1206</v>
      </c>
      <c r="B1195" s="239" t="s">
        <v>535</v>
      </c>
    </row>
    <row r="1196" spans="1:2">
      <c r="A1196" s="239" t="s">
        <v>1207</v>
      </c>
      <c r="B1196" s="239" t="s">
        <v>535</v>
      </c>
    </row>
    <row r="1197" spans="1:2">
      <c r="A1197" s="239" t="s">
        <v>1208</v>
      </c>
      <c r="B1197" s="239" t="s">
        <v>535</v>
      </c>
    </row>
    <row r="1198" spans="1:2">
      <c r="A1198" s="239" t="s">
        <v>1209</v>
      </c>
      <c r="B1198" s="239" t="s">
        <v>535</v>
      </c>
    </row>
    <row r="1199" spans="1:2">
      <c r="A1199" s="239" t="s">
        <v>1210</v>
      </c>
      <c r="B1199" s="239" t="s">
        <v>535</v>
      </c>
    </row>
    <row r="1200" spans="1:2">
      <c r="A1200" s="239" t="s">
        <v>1211</v>
      </c>
      <c r="B1200" s="239" t="s">
        <v>535</v>
      </c>
    </row>
    <row r="1201" spans="1:2">
      <c r="A1201" s="239" t="s">
        <v>1212</v>
      </c>
      <c r="B1201" s="239" t="s">
        <v>535</v>
      </c>
    </row>
    <row r="1202" spans="1:2">
      <c r="A1202" s="239" t="s">
        <v>1213</v>
      </c>
      <c r="B1202" s="239" t="s">
        <v>535</v>
      </c>
    </row>
    <row r="1203" spans="1:2">
      <c r="A1203" s="239" t="s">
        <v>1214</v>
      </c>
      <c r="B1203" s="239" t="s">
        <v>535</v>
      </c>
    </row>
    <row r="1204" spans="1:2">
      <c r="A1204" s="239" t="s">
        <v>1215</v>
      </c>
      <c r="B1204" s="239" t="s">
        <v>535</v>
      </c>
    </row>
    <row r="1205" spans="1:2">
      <c r="A1205" s="239" t="s">
        <v>1216</v>
      </c>
      <c r="B1205" s="239" t="s">
        <v>535</v>
      </c>
    </row>
    <row r="1206" spans="1:2">
      <c r="A1206" s="239" t="s">
        <v>1217</v>
      </c>
      <c r="B1206" s="239" t="s">
        <v>535</v>
      </c>
    </row>
    <row r="1207" spans="1:2">
      <c r="A1207" s="239" t="s">
        <v>1218</v>
      </c>
      <c r="B1207" s="239" t="s">
        <v>535</v>
      </c>
    </row>
    <row r="1208" spans="1:2">
      <c r="A1208" s="239" t="s">
        <v>1219</v>
      </c>
      <c r="B1208" s="239" t="s">
        <v>535</v>
      </c>
    </row>
    <row r="1209" spans="1:2">
      <c r="A1209" s="239" t="s">
        <v>1220</v>
      </c>
      <c r="B1209" s="239" t="s">
        <v>535</v>
      </c>
    </row>
    <row r="1210" spans="1:2">
      <c r="A1210" s="239" t="s">
        <v>1221</v>
      </c>
      <c r="B1210" s="239" t="s">
        <v>535</v>
      </c>
    </row>
    <row r="1211" spans="1:2">
      <c r="A1211" s="239" t="s">
        <v>1222</v>
      </c>
      <c r="B1211" s="239" t="s">
        <v>535</v>
      </c>
    </row>
    <row r="1212" spans="1:2">
      <c r="A1212" s="239" t="s">
        <v>1223</v>
      </c>
      <c r="B1212" s="239" t="s">
        <v>535</v>
      </c>
    </row>
    <row r="1213" spans="1:2">
      <c r="A1213" s="239" t="s">
        <v>1224</v>
      </c>
      <c r="B1213" s="239" t="s">
        <v>535</v>
      </c>
    </row>
    <row r="1214" spans="1:2">
      <c r="A1214" s="239" t="s">
        <v>1225</v>
      </c>
      <c r="B1214" s="239" t="s">
        <v>917</v>
      </c>
    </row>
    <row r="1215" spans="1:2">
      <c r="A1215" s="239" t="s">
        <v>1226</v>
      </c>
      <c r="B1215" s="239" t="s">
        <v>917</v>
      </c>
    </row>
    <row r="1216" spans="1:2">
      <c r="A1216" s="239" t="s">
        <v>1227</v>
      </c>
      <c r="B1216" s="239" t="s">
        <v>917</v>
      </c>
    </row>
    <row r="1217" spans="1:2">
      <c r="A1217" s="239" t="s">
        <v>1228</v>
      </c>
      <c r="B1217" s="239" t="s">
        <v>917</v>
      </c>
    </row>
    <row r="1218" spans="1:2">
      <c r="A1218" s="239" t="s">
        <v>1229</v>
      </c>
      <c r="B1218" s="239" t="s">
        <v>917</v>
      </c>
    </row>
    <row r="1219" spans="1:2">
      <c r="A1219" s="239" t="s">
        <v>1230</v>
      </c>
      <c r="B1219" s="239" t="s">
        <v>917</v>
      </c>
    </row>
    <row r="1220" spans="1:2">
      <c r="A1220" s="239" t="s">
        <v>1231</v>
      </c>
      <c r="B1220" s="239" t="s">
        <v>917</v>
      </c>
    </row>
    <row r="1221" spans="1:2">
      <c r="A1221" s="239" t="s">
        <v>1232</v>
      </c>
      <c r="B1221" s="239" t="s">
        <v>917</v>
      </c>
    </row>
    <row r="1222" spans="1:2">
      <c r="A1222" s="239" t="s">
        <v>1233</v>
      </c>
      <c r="B1222" s="239" t="s">
        <v>917</v>
      </c>
    </row>
    <row r="1223" spans="1:2">
      <c r="A1223" s="239" t="s">
        <v>1234</v>
      </c>
      <c r="B1223" s="239" t="s">
        <v>917</v>
      </c>
    </row>
    <row r="1224" spans="1:2">
      <c r="A1224" s="239" t="s">
        <v>1235</v>
      </c>
      <c r="B1224" s="239" t="s">
        <v>917</v>
      </c>
    </row>
    <row r="1225" spans="1:2">
      <c r="A1225" s="239" t="s">
        <v>1236</v>
      </c>
      <c r="B1225" s="239" t="s">
        <v>917</v>
      </c>
    </row>
    <row r="1226" spans="1:2">
      <c r="A1226" s="239" t="s">
        <v>1237</v>
      </c>
      <c r="B1226" s="239" t="s">
        <v>917</v>
      </c>
    </row>
    <row r="1227" spans="1:2">
      <c r="A1227" s="239" t="s">
        <v>1238</v>
      </c>
      <c r="B1227" s="239" t="s">
        <v>917</v>
      </c>
    </row>
    <row r="1228" spans="1:2">
      <c r="A1228" s="239" t="s">
        <v>1239</v>
      </c>
      <c r="B1228" s="239" t="s">
        <v>917</v>
      </c>
    </row>
    <row r="1229" spans="1:2">
      <c r="A1229" s="239" t="s">
        <v>1240</v>
      </c>
      <c r="B1229" s="239" t="s">
        <v>917</v>
      </c>
    </row>
    <row r="1230" spans="1:2">
      <c r="A1230" s="239" t="s">
        <v>1241</v>
      </c>
      <c r="B1230" s="239" t="s">
        <v>917</v>
      </c>
    </row>
    <row r="1231" spans="1:2">
      <c r="A1231" s="239" t="s">
        <v>1242</v>
      </c>
      <c r="B1231" s="239" t="s">
        <v>917</v>
      </c>
    </row>
    <row r="1232" spans="1:2">
      <c r="A1232" s="239" t="s">
        <v>1243</v>
      </c>
      <c r="B1232" s="239" t="s">
        <v>917</v>
      </c>
    </row>
    <row r="1233" spans="1:2">
      <c r="A1233" s="239" t="s">
        <v>1244</v>
      </c>
      <c r="B1233" s="239" t="s">
        <v>917</v>
      </c>
    </row>
    <row r="1234" spans="1:2">
      <c r="A1234" s="239" t="s">
        <v>1245</v>
      </c>
      <c r="B1234" s="239" t="s">
        <v>917</v>
      </c>
    </row>
    <row r="1235" spans="1:2">
      <c r="A1235" s="239" t="s">
        <v>1246</v>
      </c>
      <c r="B1235" s="239" t="s">
        <v>917</v>
      </c>
    </row>
    <row r="1236" spans="1:2">
      <c r="A1236" s="239" t="s">
        <v>1247</v>
      </c>
      <c r="B1236" s="239" t="s">
        <v>917</v>
      </c>
    </row>
    <row r="1237" spans="1:2">
      <c r="A1237" s="239" t="s">
        <v>1248</v>
      </c>
      <c r="B1237" s="239" t="s">
        <v>917</v>
      </c>
    </row>
    <row r="1238" spans="1:2">
      <c r="A1238" s="239" t="s">
        <v>1249</v>
      </c>
      <c r="B1238" s="239" t="s">
        <v>917</v>
      </c>
    </row>
    <row r="1239" spans="1:2">
      <c r="A1239" s="239" t="s">
        <v>1250</v>
      </c>
      <c r="B1239" s="239" t="s">
        <v>917</v>
      </c>
    </row>
    <row r="1240" spans="1:2">
      <c r="A1240" s="239" t="s">
        <v>1251</v>
      </c>
      <c r="B1240" s="239" t="s">
        <v>917</v>
      </c>
    </row>
    <row r="1241" spans="1:2">
      <c r="A1241" s="239" t="s">
        <v>1252</v>
      </c>
      <c r="B1241" s="239" t="s">
        <v>917</v>
      </c>
    </row>
    <row r="1242" spans="1:2">
      <c r="A1242" s="239" t="s">
        <v>1253</v>
      </c>
      <c r="B1242" s="239" t="s">
        <v>917</v>
      </c>
    </row>
    <row r="1243" spans="1:2">
      <c r="A1243" s="239" t="s">
        <v>1254</v>
      </c>
      <c r="B1243" s="239" t="s">
        <v>917</v>
      </c>
    </row>
    <row r="1244" spans="1:2">
      <c r="A1244" s="239" t="s">
        <v>1255</v>
      </c>
      <c r="B1244" s="239" t="s">
        <v>917</v>
      </c>
    </row>
    <row r="1245" spans="1:2">
      <c r="A1245" s="239" t="s">
        <v>1256</v>
      </c>
      <c r="B1245" s="239" t="s">
        <v>917</v>
      </c>
    </row>
    <row r="1246" spans="1:2">
      <c r="A1246" s="239" t="s">
        <v>1257</v>
      </c>
      <c r="B1246" s="239" t="s">
        <v>917</v>
      </c>
    </row>
    <row r="1247" spans="1:2">
      <c r="A1247" s="239" t="s">
        <v>1258</v>
      </c>
      <c r="B1247" s="239" t="s">
        <v>917</v>
      </c>
    </row>
    <row r="1248" spans="1:2">
      <c r="A1248" s="239" t="s">
        <v>1259</v>
      </c>
      <c r="B1248" s="239" t="s">
        <v>917</v>
      </c>
    </row>
    <row r="1249" spans="1:2">
      <c r="A1249" s="239" t="s">
        <v>1260</v>
      </c>
      <c r="B1249" s="239" t="s">
        <v>917</v>
      </c>
    </row>
    <row r="1250" spans="1:2">
      <c r="A1250" s="239" t="s">
        <v>1261</v>
      </c>
      <c r="B1250" s="239" t="s">
        <v>917</v>
      </c>
    </row>
    <row r="1251" spans="1:2">
      <c r="A1251" s="239" t="s">
        <v>1262</v>
      </c>
      <c r="B1251" s="239" t="s">
        <v>917</v>
      </c>
    </row>
    <row r="1252" spans="1:2">
      <c r="A1252" s="239" t="s">
        <v>1263</v>
      </c>
      <c r="B1252" s="239" t="s">
        <v>917</v>
      </c>
    </row>
    <row r="1253" spans="1:2">
      <c r="A1253" s="239" t="s">
        <v>1264</v>
      </c>
      <c r="B1253" s="239" t="s">
        <v>917</v>
      </c>
    </row>
    <row r="1254" spans="1:2">
      <c r="A1254" s="239" t="s">
        <v>1265</v>
      </c>
      <c r="B1254" s="239" t="s">
        <v>917</v>
      </c>
    </row>
    <row r="1255" spans="1:2">
      <c r="A1255" s="239" t="s">
        <v>1266</v>
      </c>
      <c r="B1255" s="239" t="s">
        <v>917</v>
      </c>
    </row>
    <row r="1256" spans="1:2">
      <c r="A1256" s="239" t="s">
        <v>1267</v>
      </c>
      <c r="B1256" s="239" t="s">
        <v>917</v>
      </c>
    </row>
    <row r="1257" spans="1:2">
      <c r="A1257" s="239" t="s">
        <v>1268</v>
      </c>
      <c r="B1257" s="239" t="s">
        <v>917</v>
      </c>
    </row>
    <row r="1258" spans="1:2">
      <c r="A1258" s="239" t="s">
        <v>1269</v>
      </c>
      <c r="B1258" s="239" t="s">
        <v>917</v>
      </c>
    </row>
    <row r="1259" spans="1:2">
      <c r="A1259" s="239" t="s">
        <v>1270</v>
      </c>
      <c r="B1259" s="239" t="s">
        <v>917</v>
      </c>
    </row>
    <row r="1260" spans="1:2">
      <c r="A1260" s="239" t="s">
        <v>1271</v>
      </c>
      <c r="B1260" s="239" t="s">
        <v>917</v>
      </c>
    </row>
    <row r="1261" spans="1:2">
      <c r="A1261" s="239" t="s">
        <v>1272</v>
      </c>
      <c r="B1261" s="239" t="s">
        <v>917</v>
      </c>
    </row>
    <row r="1262" spans="1:2">
      <c r="A1262" s="239" t="s">
        <v>1273</v>
      </c>
      <c r="B1262" s="239" t="s">
        <v>917</v>
      </c>
    </row>
    <row r="1263" spans="1:2" s="241" customFormat="1" ht="15">
      <c r="A1263" s="241" t="s">
        <v>3242</v>
      </c>
      <c r="B1263" s="242" t="s">
        <v>3189</v>
      </c>
    </row>
    <row r="1264" spans="1:2" s="241" customFormat="1" ht="15">
      <c r="A1264" s="241" t="s">
        <v>3243</v>
      </c>
      <c r="B1264" s="242" t="s">
        <v>3189</v>
      </c>
    </row>
    <row r="1265" spans="1:2" s="241" customFormat="1" ht="15">
      <c r="A1265" s="241" t="s">
        <v>3244</v>
      </c>
      <c r="B1265" s="242" t="s">
        <v>3189</v>
      </c>
    </row>
    <row r="1266" spans="1:2" s="241" customFormat="1" ht="15">
      <c r="A1266" s="241" t="s">
        <v>3245</v>
      </c>
      <c r="B1266" s="242" t="s">
        <v>3189</v>
      </c>
    </row>
    <row r="1267" spans="1:2">
      <c r="A1267" s="239" t="s">
        <v>1274</v>
      </c>
      <c r="B1267" s="239" t="s">
        <v>535</v>
      </c>
    </row>
    <row r="1268" spans="1:2">
      <c r="A1268" s="239" t="s">
        <v>1275</v>
      </c>
      <c r="B1268" s="239" t="s">
        <v>535</v>
      </c>
    </row>
    <row r="1269" spans="1:2">
      <c r="A1269" s="239" t="s">
        <v>1276</v>
      </c>
      <c r="B1269" s="239" t="s">
        <v>535</v>
      </c>
    </row>
    <row r="1270" spans="1:2">
      <c r="A1270" s="239" t="s">
        <v>1277</v>
      </c>
      <c r="B1270" s="239" t="s">
        <v>535</v>
      </c>
    </row>
    <row r="1271" spans="1:2">
      <c r="A1271" s="239" t="s">
        <v>1278</v>
      </c>
      <c r="B1271" s="239" t="s">
        <v>535</v>
      </c>
    </row>
    <row r="1272" spans="1:2">
      <c r="A1272" s="239" t="s">
        <v>1279</v>
      </c>
      <c r="B1272" s="239" t="s">
        <v>535</v>
      </c>
    </row>
    <row r="1273" spans="1:2">
      <c r="A1273" s="239" t="s">
        <v>1280</v>
      </c>
      <c r="B1273" s="239" t="s">
        <v>535</v>
      </c>
    </row>
    <row r="1274" spans="1:2">
      <c r="A1274" s="239" t="s">
        <v>1281</v>
      </c>
      <c r="B1274" s="239" t="s">
        <v>535</v>
      </c>
    </row>
    <row r="1275" spans="1:2">
      <c r="A1275" s="239" t="s">
        <v>1282</v>
      </c>
      <c r="B1275" s="239" t="s">
        <v>535</v>
      </c>
    </row>
    <row r="1276" spans="1:2">
      <c r="A1276" s="239" t="s">
        <v>1283</v>
      </c>
      <c r="B1276" s="239" t="s">
        <v>535</v>
      </c>
    </row>
    <row r="1277" spans="1:2">
      <c r="A1277" s="239" t="s">
        <v>1284</v>
      </c>
      <c r="B1277" s="239" t="s">
        <v>535</v>
      </c>
    </row>
    <row r="1278" spans="1:2">
      <c r="A1278" s="239" t="s">
        <v>1285</v>
      </c>
      <c r="B1278" s="239" t="s">
        <v>535</v>
      </c>
    </row>
    <row r="1279" spans="1:2">
      <c r="A1279" s="239" t="s">
        <v>1286</v>
      </c>
      <c r="B1279" s="239" t="s">
        <v>535</v>
      </c>
    </row>
    <row r="1280" spans="1:2">
      <c r="A1280" s="239" t="s">
        <v>1287</v>
      </c>
      <c r="B1280" s="239" t="s">
        <v>535</v>
      </c>
    </row>
    <row r="1281" spans="1:2">
      <c r="A1281" s="239" t="s">
        <v>1288</v>
      </c>
      <c r="B1281" s="239" t="s">
        <v>535</v>
      </c>
    </row>
    <row r="1282" spans="1:2">
      <c r="A1282" s="239" t="s">
        <v>1289</v>
      </c>
      <c r="B1282" s="239" t="s">
        <v>535</v>
      </c>
    </row>
    <row r="1283" spans="1:2">
      <c r="A1283" s="239" t="s">
        <v>1290</v>
      </c>
      <c r="B1283" s="239" t="s">
        <v>535</v>
      </c>
    </row>
    <row r="1284" spans="1:2">
      <c r="A1284" s="239" t="s">
        <v>1291</v>
      </c>
      <c r="B1284" s="239" t="s">
        <v>535</v>
      </c>
    </row>
    <row r="1285" spans="1:2">
      <c r="A1285" s="239" t="s">
        <v>1292</v>
      </c>
      <c r="B1285" s="239" t="s">
        <v>535</v>
      </c>
    </row>
    <row r="1286" spans="1:2">
      <c r="A1286" s="239" t="s">
        <v>1293</v>
      </c>
      <c r="B1286" s="239" t="s">
        <v>535</v>
      </c>
    </row>
    <row r="1287" spans="1:2">
      <c r="A1287" s="239" t="s">
        <v>1294</v>
      </c>
      <c r="B1287" s="239" t="s">
        <v>535</v>
      </c>
    </row>
    <row r="1288" spans="1:2">
      <c r="A1288" s="239" t="s">
        <v>1295</v>
      </c>
      <c r="B1288" s="239" t="s">
        <v>535</v>
      </c>
    </row>
    <row r="1289" spans="1:2">
      <c r="A1289" s="239" t="s">
        <v>1296</v>
      </c>
      <c r="B1289" s="239" t="s">
        <v>535</v>
      </c>
    </row>
    <row r="1290" spans="1:2">
      <c r="A1290" s="239" t="s">
        <v>1297</v>
      </c>
      <c r="B1290" s="239" t="s">
        <v>535</v>
      </c>
    </row>
    <row r="1291" spans="1:2">
      <c r="A1291" s="239" t="s">
        <v>1298</v>
      </c>
      <c r="B1291" s="239" t="s">
        <v>535</v>
      </c>
    </row>
    <row r="1292" spans="1:2">
      <c r="A1292" s="239" t="s">
        <v>1299</v>
      </c>
      <c r="B1292" s="239" t="s">
        <v>535</v>
      </c>
    </row>
    <row r="1293" spans="1:2">
      <c r="A1293" s="239" t="s">
        <v>1300</v>
      </c>
      <c r="B1293" s="239" t="s">
        <v>535</v>
      </c>
    </row>
    <row r="1294" spans="1:2">
      <c r="A1294" s="239" t="s">
        <v>1301</v>
      </c>
      <c r="B1294" s="239" t="s">
        <v>535</v>
      </c>
    </row>
    <row r="1295" spans="1:2">
      <c r="A1295" s="239" t="s">
        <v>1302</v>
      </c>
      <c r="B1295" s="239" t="s">
        <v>535</v>
      </c>
    </row>
    <row r="1296" spans="1:2">
      <c r="A1296" s="239" t="s">
        <v>1303</v>
      </c>
      <c r="B1296" s="239" t="s">
        <v>535</v>
      </c>
    </row>
    <row r="1297" spans="1:2">
      <c r="A1297" s="239" t="s">
        <v>1304</v>
      </c>
      <c r="B1297" s="239" t="s">
        <v>535</v>
      </c>
    </row>
    <row r="1298" spans="1:2">
      <c r="A1298" s="239" t="s">
        <v>1305</v>
      </c>
      <c r="B1298" s="239" t="s">
        <v>535</v>
      </c>
    </row>
    <row r="1299" spans="1:2">
      <c r="A1299" s="239" t="s">
        <v>1306</v>
      </c>
      <c r="B1299" s="239" t="s">
        <v>535</v>
      </c>
    </row>
    <row r="1300" spans="1:2">
      <c r="A1300" s="239" t="s">
        <v>1307</v>
      </c>
      <c r="B1300" s="239" t="s">
        <v>535</v>
      </c>
    </row>
    <row r="1301" spans="1:2">
      <c r="A1301" s="239" t="s">
        <v>1308</v>
      </c>
      <c r="B1301" s="239" t="s">
        <v>535</v>
      </c>
    </row>
    <row r="1302" spans="1:2">
      <c r="A1302" s="239" t="s">
        <v>1309</v>
      </c>
      <c r="B1302" s="239" t="s">
        <v>535</v>
      </c>
    </row>
    <row r="1303" spans="1:2">
      <c r="A1303" s="239" t="s">
        <v>1310</v>
      </c>
      <c r="B1303" s="239" t="s">
        <v>535</v>
      </c>
    </row>
    <row r="1304" spans="1:2">
      <c r="A1304" s="239" t="s">
        <v>1311</v>
      </c>
      <c r="B1304" s="239" t="s">
        <v>535</v>
      </c>
    </row>
    <row r="1305" spans="1:2">
      <c r="A1305" s="239" t="s">
        <v>1312</v>
      </c>
      <c r="B1305" s="239" t="s">
        <v>535</v>
      </c>
    </row>
    <row r="1306" spans="1:2">
      <c r="A1306" s="239" t="s">
        <v>1313</v>
      </c>
      <c r="B1306" s="239" t="s">
        <v>535</v>
      </c>
    </row>
    <row r="1307" spans="1:2">
      <c r="A1307" s="239" t="s">
        <v>1314</v>
      </c>
      <c r="B1307" s="239" t="s">
        <v>535</v>
      </c>
    </row>
    <row r="1308" spans="1:2">
      <c r="A1308" s="239" t="s">
        <v>1315</v>
      </c>
      <c r="B1308" s="239" t="s">
        <v>535</v>
      </c>
    </row>
    <row r="1309" spans="1:2">
      <c r="A1309" s="239" t="s">
        <v>1316</v>
      </c>
      <c r="B1309" s="239" t="s">
        <v>535</v>
      </c>
    </row>
    <row r="1310" spans="1:2">
      <c r="A1310" s="239" t="s">
        <v>1317</v>
      </c>
      <c r="B1310" s="239" t="s">
        <v>535</v>
      </c>
    </row>
    <row r="1311" spans="1:2">
      <c r="A1311" s="239" t="s">
        <v>1318</v>
      </c>
      <c r="B1311" s="239" t="s">
        <v>535</v>
      </c>
    </row>
    <row r="1312" spans="1:2">
      <c r="A1312" s="239" t="s">
        <v>1319</v>
      </c>
      <c r="B1312" s="239" t="s">
        <v>535</v>
      </c>
    </row>
    <row r="1313" spans="1:2">
      <c r="A1313" s="239" t="s">
        <v>1320</v>
      </c>
      <c r="B1313" s="239" t="s">
        <v>535</v>
      </c>
    </row>
    <row r="1314" spans="1:2">
      <c r="A1314" s="239" t="s">
        <v>1321</v>
      </c>
      <c r="B1314" s="239" t="s">
        <v>535</v>
      </c>
    </row>
    <row r="1315" spans="1:2">
      <c r="A1315" s="239" t="s">
        <v>1322</v>
      </c>
      <c r="B1315" s="239" t="s">
        <v>535</v>
      </c>
    </row>
    <row r="1316" spans="1:2">
      <c r="A1316" s="239" t="s">
        <v>1323</v>
      </c>
      <c r="B1316" s="239" t="s">
        <v>535</v>
      </c>
    </row>
    <row r="1317" spans="1:2">
      <c r="A1317" s="239" t="s">
        <v>1324</v>
      </c>
      <c r="B1317" s="239" t="s">
        <v>535</v>
      </c>
    </row>
    <row r="1318" spans="1:2">
      <c r="A1318" s="239" t="s">
        <v>1325</v>
      </c>
      <c r="B1318" s="239" t="s">
        <v>535</v>
      </c>
    </row>
    <row r="1319" spans="1:2">
      <c r="A1319" s="239" t="s">
        <v>1326</v>
      </c>
      <c r="B1319" s="239" t="s">
        <v>535</v>
      </c>
    </row>
    <row r="1320" spans="1:2">
      <c r="A1320" s="239" t="s">
        <v>1327</v>
      </c>
      <c r="B1320" s="239" t="s">
        <v>535</v>
      </c>
    </row>
    <row r="1321" spans="1:2">
      <c r="A1321" s="239" t="s">
        <v>1328</v>
      </c>
      <c r="B1321" s="239" t="s">
        <v>535</v>
      </c>
    </row>
    <row r="1322" spans="1:2">
      <c r="A1322" s="239" t="s">
        <v>1329</v>
      </c>
      <c r="B1322" s="239" t="s">
        <v>535</v>
      </c>
    </row>
    <row r="1323" spans="1:2">
      <c r="A1323" s="239" t="s">
        <v>1330</v>
      </c>
      <c r="B1323" s="239" t="s">
        <v>535</v>
      </c>
    </row>
    <row r="1324" spans="1:2">
      <c r="A1324" s="239" t="s">
        <v>1331</v>
      </c>
      <c r="B1324" s="239" t="s">
        <v>535</v>
      </c>
    </row>
    <row r="1325" spans="1:2">
      <c r="A1325" s="239" t="s">
        <v>1332</v>
      </c>
      <c r="B1325" s="239" t="s">
        <v>535</v>
      </c>
    </row>
    <row r="1326" spans="1:2">
      <c r="A1326" s="239" t="s">
        <v>1333</v>
      </c>
      <c r="B1326" s="239" t="s">
        <v>535</v>
      </c>
    </row>
    <row r="1327" spans="1:2">
      <c r="A1327" s="239" t="s">
        <v>1334</v>
      </c>
      <c r="B1327" s="239" t="s">
        <v>535</v>
      </c>
    </row>
    <row r="1328" spans="1:2">
      <c r="A1328" s="239" t="s">
        <v>1335</v>
      </c>
      <c r="B1328" s="239" t="s">
        <v>535</v>
      </c>
    </row>
    <row r="1329" spans="1:2">
      <c r="A1329" s="239" t="s">
        <v>1336</v>
      </c>
      <c r="B1329" s="239" t="s">
        <v>535</v>
      </c>
    </row>
    <row r="1330" spans="1:2">
      <c r="A1330" s="239" t="s">
        <v>1337</v>
      </c>
      <c r="B1330" s="239" t="s">
        <v>535</v>
      </c>
    </row>
    <row r="1331" spans="1:2">
      <c r="A1331" s="239" t="s">
        <v>1338</v>
      </c>
      <c r="B1331" s="239" t="s">
        <v>535</v>
      </c>
    </row>
    <row r="1332" spans="1:2">
      <c r="A1332" s="239" t="s">
        <v>1339</v>
      </c>
      <c r="B1332" s="239" t="s">
        <v>535</v>
      </c>
    </row>
    <row r="1333" spans="1:2">
      <c r="A1333" s="239" t="s">
        <v>1340</v>
      </c>
      <c r="B1333" s="239" t="s">
        <v>535</v>
      </c>
    </row>
    <row r="1334" spans="1:2">
      <c r="A1334" s="239" t="s">
        <v>1341</v>
      </c>
      <c r="B1334" s="239" t="s">
        <v>535</v>
      </c>
    </row>
    <row r="1335" spans="1:2">
      <c r="A1335" s="239" t="s">
        <v>1342</v>
      </c>
      <c r="B1335" s="239" t="s">
        <v>535</v>
      </c>
    </row>
    <row r="1336" spans="1:2">
      <c r="A1336" s="239" t="s">
        <v>1343</v>
      </c>
      <c r="B1336" s="239" t="s">
        <v>535</v>
      </c>
    </row>
    <row r="1337" spans="1:2">
      <c r="A1337" s="239" t="s">
        <v>1344</v>
      </c>
      <c r="B1337" s="239" t="s">
        <v>535</v>
      </c>
    </row>
    <row r="1338" spans="1:2">
      <c r="A1338" s="239" t="s">
        <v>1345</v>
      </c>
      <c r="B1338" s="239" t="s">
        <v>535</v>
      </c>
    </row>
    <row r="1339" spans="1:2">
      <c r="A1339" s="239" t="s">
        <v>1346</v>
      </c>
      <c r="B1339" s="239" t="s">
        <v>535</v>
      </c>
    </row>
    <row r="1340" spans="1:2">
      <c r="A1340" s="239" t="s">
        <v>1347</v>
      </c>
      <c r="B1340" s="239" t="s">
        <v>535</v>
      </c>
    </row>
    <row r="1341" spans="1:2">
      <c r="A1341" s="239" t="s">
        <v>1348</v>
      </c>
      <c r="B1341" s="239" t="s">
        <v>535</v>
      </c>
    </row>
    <row r="1342" spans="1:2">
      <c r="A1342" s="239" t="s">
        <v>1349</v>
      </c>
      <c r="B1342" s="239" t="s">
        <v>535</v>
      </c>
    </row>
    <row r="1343" spans="1:2">
      <c r="A1343" s="239" t="s">
        <v>1350</v>
      </c>
      <c r="B1343" s="239" t="s">
        <v>535</v>
      </c>
    </row>
    <row r="1344" spans="1:2">
      <c r="A1344" s="239" t="s">
        <v>1351</v>
      </c>
      <c r="B1344" s="239" t="s">
        <v>535</v>
      </c>
    </row>
    <row r="1345" spans="1:2">
      <c r="A1345" s="239" t="s">
        <v>1352</v>
      </c>
      <c r="B1345" s="239" t="s">
        <v>535</v>
      </c>
    </row>
    <row r="1346" spans="1:2">
      <c r="A1346" s="239" t="s">
        <v>1353</v>
      </c>
      <c r="B1346" s="239" t="s">
        <v>535</v>
      </c>
    </row>
    <row r="1347" spans="1:2">
      <c r="A1347" s="239" t="s">
        <v>1354</v>
      </c>
      <c r="B1347" s="239" t="s">
        <v>535</v>
      </c>
    </row>
    <row r="1348" spans="1:2">
      <c r="A1348" s="239" t="s">
        <v>1355</v>
      </c>
      <c r="B1348" s="239" t="s">
        <v>535</v>
      </c>
    </row>
    <row r="1349" spans="1:2">
      <c r="A1349" s="239" t="s">
        <v>1356</v>
      </c>
      <c r="B1349" s="239" t="s">
        <v>535</v>
      </c>
    </row>
    <row r="1350" spans="1:2">
      <c r="A1350" s="239" t="s">
        <v>1357</v>
      </c>
      <c r="B1350" s="239" t="s">
        <v>535</v>
      </c>
    </row>
    <row r="1351" spans="1:2">
      <c r="A1351" s="239" t="s">
        <v>1358</v>
      </c>
      <c r="B1351" s="239" t="s">
        <v>535</v>
      </c>
    </row>
    <row r="1352" spans="1:2">
      <c r="A1352" s="239" t="s">
        <v>1359</v>
      </c>
      <c r="B1352" s="239" t="s">
        <v>535</v>
      </c>
    </row>
    <row r="1353" spans="1:2">
      <c r="A1353" s="239" t="s">
        <v>1360</v>
      </c>
      <c r="B1353" s="239" t="s">
        <v>535</v>
      </c>
    </row>
    <row r="1354" spans="1:2">
      <c r="A1354" s="239" t="s">
        <v>1361</v>
      </c>
      <c r="B1354" s="239" t="s">
        <v>535</v>
      </c>
    </row>
    <row r="1355" spans="1:2">
      <c r="A1355" s="239" t="s">
        <v>1362</v>
      </c>
      <c r="B1355" s="239" t="s">
        <v>535</v>
      </c>
    </row>
    <row r="1356" spans="1:2">
      <c r="A1356" s="239" t="s">
        <v>1363</v>
      </c>
      <c r="B1356" s="239" t="s">
        <v>535</v>
      </c>
    </row>
    <row r="1357" spans="1:2">
      <c r="A1357" s="239" t="s">
        <v>1364</v>
      </c>
      <c r="B1357" s="239" t="s">
        <v>535</v>
      </c>
    </row>
    <row r="1358" spans="1:2">
      <c r="A1358" s="239" t="s">
        <v>1365</v>
      </c>
      <c r="B1358" s="239" t="s">
        <v>535</v>
      </c>
    </row>
    <row r="1359" spans="1:2">
      <c r="A1359" s="239" t="s">
        <v>1366</v>
      </c>
      <c r="B1359" s="239" t="s">
        <v>535</v>
      </c>
    </row>
    <row r="1360" spans="1:2">
      <c r="A1360" s="239" t="s">
        <v>1367</v>
      </c>
      <c r="B1360" s="239" t="s">
        <v>535</v>
      </c>
    </row>
    <row r="1361" spans="1:2">
      <c r="A1361" s="239" t="s">
        <v>1368</v>
      </c>
      <c r="B1361" s="239" t="s">
        <v>535</v>
      </c>
    </row>
    <row r="1362" spans="1:2">
      <c r="A1362" s="239" t="s">
        <v>1369</v>
      </c>
      <c r="B1362" s="239" t="s">
        <v>535</v>
      </c>
    </row>
    <row r="1363" spans="1:2">
      <c r="A1363" s="239" t="s">
        <v>1370</v>
      </c>
      <c r="B1363" s="239" t="s">
        <v>535</v>
      </c>
    </row>
    <row r="1364" spans="1:2">
      <c r="A1364" s="239" t="s">
        <v>1371</v>
      </c>
      <c r="B1364" s="239" t="s">
        <v>535</v>
      </c>
    </row>
    <row r="1365" spans="1:2">
      <c r="A1365" s="239" t="s">
        <v>1372</v>
      </c>
      <c r="B1365" s="239" t="s">
        <v>535</v>
      </c>
    </row>
    <row r="1366" spans="1:2">
      <c r="A1366" s="239" t="s">
        <v>1373</v>
      </c>
      <c r="B1366" s="239" t="s">
        <v>535</v>
      </c>
    </row>
    <row r="1367" spans="1:2">
      <c r="A1367" s="239" t="s">
        <v>1374</v>
      </c>
      <c r="B1367" s="239" t="s">
        <v>535</v>
      </c>
    </row>
    <row r="1368" spans="1:2">
      <c r="A1368" s="239" t="s">
        <v>1375</v>
      </c>
      <c r="B1368" s="239" t="s">
        <v>535</v>
      </c>
    </row>
    <row r="1369" spans="1:2">
      <c r="A1369" s="239" t="s">
        <v>1376</v>
      </c>
      <c r="B1369" s="239" t="s">
        <v>535</v>
      </c>
    </row>
    <row r="1370" spans="1:2">
      <c r="A1370" s="239" t="s">
        <v>1377</v>
      </c>
      <c r="B1370" s="239" t="s">
        <v>535</v>
      </c>
    </row>
    <row r="1371" spans="1:2">
      <c r="A1371" s="239" t="s">
        <v>1378</v>
      </c>
      <c r="B1371" s="239" t="s">
        <v>535</v>
      </c>
    </row>
    <row r="1372" spans="1:2">
      <c r="A1372" s="239" t="s">
        <v>1379</v>
      </c>
      <c r="B1372" s="239" t="s">
        <v>535</v>
      </c>
    </row>
    <row r="1373" spans="1:2">
      <c r="A1373" s="239" t="s">
        <v>1380</v>
      </c>
      <c r="B1373" s="239" t="s">
        <v>535</v>
      </c>
    </row>
    <row r="1374" spans="1:2">
      <c r="A1374" s="239" t="s">
        <v>1381</v>
      </c>
      <c r="B1374" s="239" t="s">
        <v>535</v>
      </c>
    </row>
    <row r="1375" spans="1:2">
      <c r="A1375" s="239" t="s">
        <v>1382</v>
      </c>
      <c r="B1375" s="239" t="s">
        <v>535</v>
      </c>
    </row>
    <row r="1376" spans="1:2">
      <c r="A1376" s="239" t="s">
        <v>1383</v>
      </c>
      <c r="B1376" s="239" t="s">
        <v>535</v>
      </c>
    </row>
    <row r="1377" spans="1:2">
      <c r="A1377" s="239" t="s">
        <v>1384</v>
      </c>
      <c r="B1377" s="239" t="s">
        <v>535</v>
      </c>
    </row>
    <row r="1378" spans="1:2">
      <c r="A1378" s="239" t="s">
        <v>1385</v>
      </c>
      <c r="B1378" s="239" t="s">
        <v>535</v>
      </c>
    </row>
    <row r="1379" spans="1:2">
      <c r="A1379" s="239" t="s">
        <v>1386</v>
      </c>
      <c r="B1379" s="239" t="s">
        <v>535</v>
      </c>
    </row>
    <row r="1380" spans="1:2">
      <c r="A1380" s="239" t="s">
        <v>1387</v>
      </c>
      <c r="B1380" s="239" t="s">
        <v>535</v>
      </c>
    </row>
    <row r="1381" spans="1:2">
      <c r="A1381" s="239" t="s">
        <v>1388</v>
      </c>
      <c r="B1381" s="239" t="s">
        <v>535</v>
      </c>
    </row>
    <row r="1382" spans="1:2">
      <c r="A1382" s="239" t="s">
        <v>1389</v>
      </c>
      <c r="B1382" s="239" t="s">
        <v>535</v>
      </c>
    </row>
    <row r="1383" spans="1:2">
      <c r="A1383" s="239" t="s">
        <v>1390</v>
      </c>
      <c r="B1383" s="239" t="s">
        <v>535</v>
      </c>
    </row>
    <row r="1384" spans="1:2">
      <c r="A1384" s="239" t="s">
        <v>1391</v>
      </c>
      <c r="B1384" s="239" t="s">
        <v>535</v>
      </c>
    </row>
    <row r="1385" spans="1:2">
      <c r="A1385" s="239" t="s">
        <v>1392</v>
      </c>
      <c r="B1385" s="239" t="s">
        <v>535</v>
      </c>
    </row>
    <row r="1386" spans="1:2">
      <c r="A1386" s="239" t="s">
        <v>1393</v>
      </c>
      <c r="B1386" s="239" t="s">
        <v>535</v>
      </c>
    </row>
    <row r="1387" spans="1:2">
      <c r="A1387" s="239" t="s">
        <v>1394</v>
      </c>
      <c r="B1387" s="239" t="s">
        <v>535</v>
      </c>
    </row>
    <row r="1388" spans="1:2">
      <c r="A1388" s="239" t="s">
        <v>1395</v>
      </c>
      <c r="B1388" s="239" t="s">
        <v>535</v>
      </c>
    </row>
    <row r="1389" spans="1:2">
      <c r="A1389" s="239" t="s">
        <v>1396</v>
      </c>
      <c r="B1389" s="239" t="s">
        <v>535</v>
      </c>
    </row>
    <row r="1390" spans="1:2">
      <c r="A1390" s="239" t="s">
        <v>1397</v>
      </c>
      <c r="B1390" s="239" t="s">
        <v>535</v>
      </c>
    </row>
    <row r="1391" spans="1:2">
      <c r="A1391" s="239" t="s">
        <v>1398</v>
      </c>
      <c r="B1391" s="239" t="s">
        <v>535</v>
      </c>
    </row>
    <row r="1392" spans="1:2">
      <c r="A1392" s="239" t="s">
        <v>1399</v>
      </c>
      <c r="B1392" s="239" t="s">
        <v>535</v>
      </c>
    </row>
    <row r="1393" spans="1:2">
      <c r="A1393" s="239" t="s">
        <v>1400</v>
      </c>
      <c r="B1393" s="239" t="s">
        <v>535</v>
      </c>
    </row>
    <row r="1394" spans="1:2">
      <c r="A1394" s="239" t="s">
        <v>1401</v>
      </c>
      <c r="B1394" s="239" t="s">
        <v>535</v>
      </c>
    </row>
    <row r="1395" spans="1:2" s="241" customFormat="1" ht="15">
      <c r="A1395" s="241" t="s">
        <v>3246</v>
      </c>
      <c r="B1395" s="242" t="s">
        <v>3189</v>
      </c>
    </row>
    <row r="1396" spans="1:2" s="241" customFormat="1" ht="15">
      <c r="A1396" s="241" t="s">
        <v>3247</v>
      </c>
      <c r="B1396" s="242" t="s">
        <v>3189</v>
      </c>
    </row>
    <row r="1397" spans="1:2">
      <c r="A1397" s="239" t="s">
        <v>1402</v>
      </c>
      <c r="B1397" s="239" t="s">
        <v>127</v>
      </c>
    </row>
    <row r="1398" spans="1:2">
      <c r="A1398" s="239" t="s">
        <v>1403</v>
      </c>
      <c r="B1398" s="239" t="s">
        <v>127</v>
      </c>
    </row>
    <row r="1399" spans="1:2">
      <c r="A1399" s="239" t="s">
        <v>1404</v>
      </c>
      <c r="B1399" s="239" t="s">
        <v>127</v>
      </c>
    </row>
    <row r="1400" spans="1:2">
      <c r="A1400" s="239" t="s">
        <v>1405</v>
      </c>
      <c r="B1400" s="239" t="s">
        <v>127</v>
      </c>
    </row>
    <row r="1401" spans="1:2">
      <c r="A1401" s="239" t="s">
        <v>1406</v>
      </c>
      <c r="B1401" s="239" t="s">
        <v>127</v>
      </c>
    </row>
    <row r="1402" spans="1:2">
      <c r="A1402" s="239" t="s">
        <v>1407</v>
      </c>
      <c r="B1402" s="239" t="s">
        <v>127</v>
      </c>
    </row>
    <row r="1403" spans="1:2">
      <c r="A1403" s="239" t="s">
        <v>1408</v>
      </c>
      <c r="B1403" s="239" t="s">
        <v>127</v>
      </c>
    </row>
    <row r="1404" spans="1:2">
      <c r="A1404" s="239" t="s">
        <v>1409</v>
      </c>
      <c r="B1404" s="239" t="s">
        <v>127</v>
      </c>
    </row>
    <row r="1405" spans="1:2">
      <c r="A1405" s="239" t="s">
        <v>1410</v>
      </c>
      <c r="B1405" s="239" t="s">
        <v>127</v>
      </c>
    </row>
    <row r="1406" spans="1:2">
      <c r="A1406" s="239" t="s">
        <v>1411</v>
      </c>
      <c r="B1406" s="239" t="s">
        <v>127</v>
      </c>
    </row>
    <row r="1407" spans="1:2">
      <c r="A1407" s="239" t="s">
        <v>1412</v>
      </c>
      <c r="B1407" s="239" t="s">
        <v>127</v>
      </c>
    </row>
    <row r="1408" spans="1:2">
      <c r="A1408" s="239" t="s">
        <v>1413</v>
      </c>
      <c r="B1408" s="239" t="s">
        <v>127</v>
      </c>
    </row>
    <row r="1409" spans="1:2">
      <c r="A1409" s="239" t="s">
        <v>1414</v>
      </c>
      <c r="B1409" s="239" t="s">
        <v>127</v>
      </c>
    </row>
    <row r="1410" spans="1:2">
      <c r="A1410" s="239" t="s">
        <v>1415</v>
      </c>
      <c r="B1410" s="239" t="s">
        <v>127</v>
      </c>
    </row>
    <row r="1411" spans="1:2">
      <c r="A1411" s="239" t="s">
        <v>1416</v>
      </c>
      <c r="B1411" s="239" t="s">
        <v>127</v>
      </c>
    </row>
    <row r="1412" spans="1:2">
      <c r="A1412" s="239" t="s">
        <v>1417</v>
      </c>
      <c r="B1412" s="239" t="s">
        <v>127</v>
      </c>
    </row>
    <row r="1413" spans="1:2">
      <c r="A1413" s="239" t="s">
        <v>1418</v>
      </c>
      <c r="B1413" s="239" t="s">
        <v>127</v>
      </c>
    </row>
    <row r="1414" spans="1:2">
      <c r="A1414" s="239" t="s">
        <v>1419</v>
      </c>
      <c r="B1414" s="239" t="s">
        <v>127</v>
      </c>
    </row>
    <row r="1415" spans="1:2">
      <c r="A1415" s="239" t="s">
        <v>1420</v>
      </c>
      <c r="B1415" s="239" t="s">
        <v>127</v>
      </c>
    </row>
    <row r="1416" spans="1:2">
      <c r="A1416" s="239" t="s">
        <v>1421</v>
      </c>
      <c r="B1416" s="239" t="s">
        <v>127</v>
      </c>
    </row>
    <row r="1417" spans="1:2">
      <c r="A1417" s="239" t="s">
        <v>1422</v>
      </c>
      <c r="B1417" s="239" t="s">
        <v>98</v>
      </c>
    </row>
    <row r="1418" spans="1:2">
      <c r="A1418" s="239" t="s">
        <v>1423</v>
      </c>
      <c r="B1418" s="239" t="s">
        <v>98</v>
      </c>
    </row>
    <row r="1419" spans="1:2">
      <c r="A1419" s="239" t="s">
        <v>1424</v>
      </c>
      <c r="B1419" s="239" t="s">
        <v>98</v>
      </c>
    </row>
    <row r="1420" spans="1:2">
      <c r="A1420" s="239" t="s">
        <v>1425</v>
      </c>
      <c r="B1420" s="239" t="s">
        <v>98</v>
      </c>
    </row>
    <row r="1421" spans="1:2">
      <c r="A1421" s="239" t="s">
        <v>1426</v>
      </c>
      <c r="B1421" s="239" t="s">
        <v>98</v>
      </c>
    </row>
    <row r="1422" spans="1:2">
      <c r="A1422" s="239" t="s">
        <v>1427</v>
      </c>
      <c r="B1422" s="239" t="s">
        <v>98</v>
      </c>
    </row>
    <row r="1423" spans="1:2">
      <c r="A1423" s="239" t="s">
        <v>1428</v>
      </c>
      <c r="B1423" s="239" t="s">
        <v>98</v>
      </c>
    </row>
    <row r="1424" spans="1:2">
      <c r="A1424" s="239" t="s">
        <v>1429</v>
      </c>
      <c r="B1424" s="239" t="s">
        <v>98</v>
      </c>
    </row>
    <row r="1425" spans="1:2">
      <c r="A1425" s="239" t="s">
        <v>1430</v>
      </c>
      <c r="B1425" s="239" t="s">
        <v>98</v>
      </c>
    </row>
    <row r="1426" spans="1:2">
      <c r="A1426" s="239" t="s">
        <v>1431</v>
      </c>
      <c r="B1426" s="239" t="s">
        <v>98</v>
      </c>
    </row>
    <row r="1427" spans="1:2">
      <c r="A1427" s="239" t="s">
        <v>1432</v>
      </c>
      <c r="B1427" s="239" t="s">
        <v>98</v>
      </c>
    </row>
    <row r="1428" spans="1:2">
      <c r="A1428" s="239" t="s">
        <v>1433</v>
      </c>
      <c r="B1428" s="239" t="s">
        <v>98</v>
      </c>
    </row>
    <row r="1429" spans="1:2">
      <c r="A1429" s="239" t="s">
        <v>1434</v>
      </c>
      <c r="B1429" s="239" t="s">
        <v>98</v>
      </c>
    </row>
    <row r="1430" spans="1:2">
      <c r="A1430" s="239" t="s">
        <v>1435</v>
      </c>
      <c r="B1430" s="239" t="s">
        <v>98</v>
      </c>
    </row>
    <row r="1431" spans="1:2">
      <c r="A1431" s="239" t="s">
        <v>1436</v>
      </c>
      <c r="B1431" s="239" t="s">
        <v>98</v>
      </c>
    </row>
    <row r="1432" spans="1:2">
      <c r="A1432" s="239" t="s">
        <v>1437</v>
      </c>
      <c r="B1432" s="239" t="s">
        <v>98</v>
      </c>
    </row>
    <row r="1433" spans="1:2">
      <c r="A1433" s="239" t="s">
        <v>1438</v>
      </c>
      <c r="B1433" s="239" t="s">
        <v>98</v>
      </c>
    </row>
    <row r="1434" spans="1:2">
      <c r="A1434" s="239" t="s">
        <v>1439</v>
      </c>
      <c r="B1434" s="239" t="s">
        <v>127</v>
      </c>
    </row>
    <row r="1435" spans="1:2">
      <c r="A1435" s="239" t="s">
        <v>1440</v>
      </c>
      <c r="B1435" s="239" t="s">
        <v>127</v>
      </c>
    </row>
    <row r="1436" spans="1:2">
      <c r="A1436" s="239" t="s">
        <v>1441</v>
      </c>
      <c r="B1436" s="239" t="s">
        <v>127</v>
      </c>
    </row>
    <row r="1437" spans="1:2">
      <c r="A1437" s="239" t="s">
        <v>1442</v>
      </c>
      <c r="B1437" s="239" t="s">
        <v>127</v>
      </c>
    </row>
    <row r="1438" spans="1:2">
      <c r="A1438" s="239" t="s">
        <v>1443</v>
      </c>
      <c r="B1438" s="239" t="s">
        <v>161</v>
      </c>
    </row>
    <row r="1439" spans="1:2">
      <c r="A1439" s="239" t="s">
        <v>1444</v>
      </c>
      <c r="B1439" s="239" t="s">
        <v>161</v>
      </c>
    </row>
    <row r="1440" spans="1:2">
      <c r="A1440" s="239" t="s">
        <v>1445</v>
      </c>
      <c r="B1440" s="239" t="s">
        <v>161</v>
      </c>
    </row>
    <row r="1441" spans="1:2">
      <c r="A1441" s="239" t="s">
        <v>1446</v>
      </c>
      <c r="B1441" s="239" t="s">
        <v>161</v>
      </c>
    </row>
    <row r="1442" spans="1:2">
      <c r="A1442" s="239" t="s">
        <v>1447</v>
      </c>
      <c r="B1442" s="239" t="s">
        <v>161</v>
      </c>
    </row>
    <row r="1443" spans="1:2">
      <c r="A1443" s="239" t="s">
        <v>1448</v>
      </c>
      <c r="B1443" s="239" t="s">
        <v>161</v>
      </c>
    </row>
    <row r="1444" spans="1:2">
      <c r="A1444" s="239" t="s">
        <v>1449</v>
      </c>
      <c r="B1444" s="239" t="s">
        <v>161</v>
      </c>
    </row>
    <row r="1445" spans="1:2">
      <c r="A1445" s="239" t="s">
        <v>1450</v>
      </c>
      <c r="B1445" s="239" t="s">
        <v>161</v>
      </c>
    </row>
    <row r="1446" spans="1:2">
      <c r="A1446" s="239" t="s">
        <v>1451</v>
      </c>
      <c r="B1446" s="239" t="s">
        <v>161</v>
      </c>
    </row>
    <row r="1447" spans="1:2">
      <c r="A1447" s="239" t="s">
        <v>1452</v>
      </c>
      <c r="B1447" s="239" t="s">
        <v>161</v>
      </c>
    </row>
    <row r="1448" spans="1:2">
      <c r="A1448" s="239" t="s">
        <v>1453</v>
      </c>
      <c r="B1448" s="239" t="s">
        <v>161</v>
      </c>
    </row>
    <row r="1449" spans="1:2">
      <c r="A1449" s="239" t="s">
        <v>1454</v>
      </c>
      <c r="B1449" s="239" t="s">
        <v>161</v>
      </c>
    </row>
    <row r="1450" spans="1:2">
      <c r="A1450" s="239" t="s">
        <v>1455</v>
      </c>
      <c r="B1450" s="239" t="s">
        <v>161</v>
      </c>
    </row>
    <row r="1451" spans="1:2">
      <c r="A1451" s="239" t="s">
        <v>1456</v>
      </c>
      <c r="B1451" s="239" t="s">
        <v>161</v>
      </c>
    </row>
    <row r="1452" spans="1:2">
      <c r="A1452" s="239" t="s">
        <v>1457</v>
      </c>
      <c r="B1452" s="239" t="s">
        <v>161</v>
      </c>
    </row>
    <row r="1453" spans="1:2">
      <c r="A1453" s="239" t="s">
        <v>1458</v>
      </c>
      <c r="B1453" s="239" t="s">
        <v>161</v>
      </c>
    </row>
    <row r="1454" spans="1:2">
      <c r="A1454" s="239" t="s">
        <v>1459</v>
      </c>
      <c r="B1454" s="239" t="s">
        <v>161</v>
      </c>
    </row>
    <row r="1455" spans="1:2">
      <c r="A1455" s="239" t="s">
        <v>1460</v>
      </c>
      <c r="B1455" s="239" t="s">
        <v>161</v>
      </c>
    </row>
    <row r="1456" spans="1:2">
      <c r="A1456" s="239" t="s">
        <v>1461</v>
      </c>
      <c r="B1456" s="239" t="s">
        <v>161</v>
      </c>
    </row>
    <row r="1457" spans="1:2">
      <c r="A1457" s="239" t="s">
        <v>1462</v>
      </c>
      <c r="B1457" s="239" t="s">
        <v>161</v>
      </c>
    </row>
    <row r="1458" spans="1:2">
      <c r="A1458" s="239" t="s">
        <v>1463</v>
      </c>
      <c r="B1458" s="239" t="s">
        <v>161</v>
      </c>
    </row>
    <row r="1459" spans="1:2">
      <c r="A1459" s="239" t="s">
        <v>1464</v>
      </c>
      <c r="B1459" s="239" t="s">
        <v>161</v>
      </c>
    </row>
    <row r="1460" spans="1:2">
      <c r="A1460" s="239" t="s">
        <v>1465</v>
      </c>
      <c r="B1460" s="239" t="s">
        <v>161</v>
      </c>
    </row>
    <row r="1461" spans="1:2">
      <c r="A1461" s="239" t="s">
        <v>1466</v>
      </c>
      <c r="B1461" s="239" t="s">
        <v>161</v>
      </c>
    </row>
    <row r="1462" spans="1:2">
      <c r="A1462" s="239" t="s">
        <v>1467</v>
      </c>
      <c r="B1462" s="239" t="s">
        <v>161</v>
      </c>
    </row>
    <row r="1463" spans="1:2">
      <c r="A1463" s="239" t="s">
        <v>1468</v>
      </c>
      <c r="B1463" s="239" t="s">
        <v>161</v>
      </c>
    </row>
    <row r="1464" spans="1:2">
      <c r="A1464" s="239" t="s">
        <v>1469</v>
      </c>
      <c r="B1464" s="239" t="s">
        <v>161</v>
      </c>
    </row>
    <row r="1465" spans="1:2">
      <c r="A1465" s="239" t="s">
        <v>1470</v>
      </c>
      <c r="B1465" s="239" t="s">
        <v>161</v>
      </c>
    </row>
    <row r="1466" spans="1:2">
      <c r="A1466" s="239" t="s">
        <v>1471</v>
      </c>
      <c r="B1466" s="239" t="s">
        <v>161</v>
      </c>
    </row>
    <row r="1467" spans="1:2">
      <c r="A1467" s="239" t="s">
        <v>1472</v>
      </c>
      <c r="B1467" s="239" t="s">
        <v>161</v>
      </c>
    </row>
    <row r="1468" spans="1:2">
      <c r="A1468" s="239" t="s">
        <v>1473</v>
      </c>
      <c r="B1468" s="239" t="s">
        <v>161</v>
      </c>
    </row>
    <row r="1469" spans="1:2">
      <c r="A1469" s="239" t="s">
        <v>1474</v>
      </c>
      <c r="B1469" s="239" t="s">
        <v>161</v>
      </c>
    </row>
    <row r="1470" spans="1:2">
      <c r="A1470" s="239" t="s">
        <v>1475</v>
      </c>
      <c r="B1470" s="239" t="s">
        <v>161</v>
      </c>
    </row>
    <row r="1471" spans="1:2">
      <c r="A1471" s="239" t="s">
        <v>1476</v>
      </c>
      <c r="B1471" s="239" t="s">
        <v>161</v>
      </c>
    </row>
    <row r="1472" spans="1:2">
      <c r="A1472" s="239" t="s">
        <v>1477</v>
      </c>
      <c r="B1472" s="239" t="s">
        <v>161</v>
      </c>
    </row>
    <row r="1473" spans="1:2">
      <c r="A1473" s="239" t="s">
        <v>1478</v>
      </c>
      <c r="B1473" s="239" t="s">
        <v>161</v>
      </c>
    </row>
    <row r="1474" spans="1:2">
      <c r="A1474" s="239" t="s">
        <v>1479</v>
      </c>
      <c r="B1474" s="239" t="s">
        <v>161</v>
      </c>
    </row>
    <row r="1475" spans="1:2">
      <c r="A1475" s="239" t="s">
        <v>1480</v>
      </c>
      <c r="B1475" s="239" t="s">
        <v>161</v>
      </c>
    </row>
    <row r="1476" spans="1:2">
      <c r="A1476" s="239" t="s">
        <v>1481</v>
      </c>
      <c r="B1476" s="239" t="s">
        <v>161</v>
      </c>
    </row>
    <row r="1477" spans="1:2">
      <c r="A1477" s="239" t="s">
        <v>1482</v>
      </c>
      <c r="B1477" s="239" t="s">
        <v>161</v>
      </c>
    </row>
    <row r="1478" spans="1:2">
      <c r="A1478" s="239" t="s">
        <v>1483</v>
      </c>
      <c r="B1478" s="239" t="s">
        <v>161</v>
      </c>
    </row>
    <row r="1479" spans="1:2">
      <c r="A1479" s="239" t="s">
        <v>1484</v>
      </c>
      <c r="B1479" s="239" t="s">
        <v>161</v>
      </c>
    </row>
    <row r="1480" spans="1:2">
      <c r="A1480" s="239" t="s">
        <v>1485</v>
      </c>
      <c r="B1480" s="239" t="s">
        <v>161</v>
      </c>
    </row>
    <row r="1481" spans="1:2">
      <c r="A1481" s="239" t="s">
        <v>1486</v>
      </c>
      <c r="B1481" s="239" t="s">
        <v>161</v>
      </c>
    </row>
    <row r="1482" spans="1:2">
      <c r="A1482" s="239" t="s">
        <v>1487</v>
      </c>
      <c r="B1482" s="239" t="s">
        <v>161</v>
      </c>
    </row>
    <row r="1483" spans="1:2">
      <c r="A1483" s="239" t="s">
        <v>1488</v>
      </c>
      <c r="B1483" s="239" t="s">
        <v>161</v>
      </c>
    </row>
    <row r="1484" spans="1:2">
      <c r="A1484" s="239" t="s">
        <v>1489</v>
      </c>
      <c r="B1484" s="239" t="s">
        <v>161</v>
      </c>
    </row>
    <row r="1485" spans="1:2">
      <c r="A1485" s="239" t="s">
        <v>1490</v>
      </c>
      <c r="B1485" s="239" t="s">
        <v>161</v>
      </c>
    </row>
    <row r="1486" spans="1:2">
      <c r="A1486" s="239" t="s">
        <v>1491</v>
      </c>
      <c r="B1486" s="239" t="s">
        <v>161</v>
      </c>
    </row>
    <row r="1487" spans="1:2">
      <c r="A1487" s="239" t="s">
        <v>1492</v>
      </c>
      <c r="B1487" s="239" t="s">
        <v>161</v>
      </c>
    </row>
    <row r="1488" spans="1:2">
      <c r="A1488" s="239" t="s">
        <v>1493</v>
      </c>
      <c r="B1488" s="239" t="s">
        <v>161</v>
      </c>
    </row>
    <row r="1489" spans="1:2">
      <c r="A1489" s="239" t="s">
        <v>1494</v>
      </c>
      <c r="B1489" s="239" t="s">
        <v>161</v>
      </c>
    </row>
    <row r="1490" spans="1:2">
      <c r="A1490" s="239" t="s">
        <v>1495</v>
      </c>
      <c r="B1490" s="239" t="s">
        <v>161</v>
      </c>
    </row>
    <row r="1491" spans="1:2">
      <c r="A1491" s="239" t="s">
        <v>1496</v>
      </c>
      <c r="B1491" s="239" t="s">
        <v>161</v>
      </c>
    </row>
    <row r="1492" spans="1:2">
      <c r="A1492" s="239" t="s">
        <v>1497</v>
      </c>
      <c r="B1492" s="239" t="s">
        <v>161</v>
      </c>
    </row>
    <row r="1493" spans="1:2">
      <c r="A1493" s="239" t="s">
        <v>1498</v>
      </c>
      <c r="B1493" s="239" t="s">
        <v>161</v>
      </c>
    </row>
    <row r="1494" spans="1:2">
      <c r="A1494" s="239" t="s">
        <v>1499</v>
      </c>
      <c r="B1494" s="239" t="s">
        <v>161</v>
      </c>
    </row>
    <row r="1495" spans="1:2">
      <c r="A1495" s="239" t="s">
        <v>1500</v>
      </c>
      <c r="B1495" s="239" t="s">
        <v>161</v>
      </c>
    </row>
    <row r="1496" spans="1:2">
      <c r="A1496" s="239" t="s">
        <v>1501</v>
      </c>
      <c r="B1496" s="239" t="s">
        <v>161</v>
      </c>
    </row>
    <row r="1497" spans="1:2">
      <c r="A1497" s="239" t="s">
        <v>1502</v>
      </c>
      <c r="B1497" s="239" t="s">
        <v>161</v>
      </c>
    </row>
    <row r="1498" spans="1:2">
      <c r="A1498" s="239" t="s">
        <v>1503</v>
      </c>
      <c r="B1498" s="239" t="s">
        <v>161</v>
      </c>
    </row>
    <row r="1499" spans="1:2">
      <c r="A1499" s="239" t="s">
        <v>1504</v>
      </c>
      <c r="B1499" s="239" t="s">
        <v>161</v>
      </c>
    </row>
    <row r="1500" spans="1:2">
      <c r="A1500" s="239" t="s">
        <v>1505</v>
      </c>
      <c r="B1500" s="239" t="s">
        <v>161</v>
      </c>
    </row>
    <row r="1501" spans="1:2">
      <c r="A1501" s="239" t="s">
        <v>1506</v>
      </c>
      <c r="B1501" s="239" t="s">
        <v>161</v>
      </c>
    </row>
    <row r="1502" spans="1:2">
      <c r="A1502" s="239" t="s">
        <v>1507</v>
      </c>
      <c r="B1502" s="239" t="s">
        <v>161</v>
      </c>
    </row>
    <row r="1503" spans="1:2">
      <c r="A1503" s="239" t="s">
        <v>1508</v>
      </c>
      <c r="B1503" s="239" t="s">
        <v>161</v>
      </c>
    </row>
    <row r="1504" spans="1:2">
      <c r="A1504" s="239" t="s">
        <v>1509</v>
      </c>
      <c r="B1504" s="239" t="s">
        <v>161</v>
      </c>
    </row>
    <row r="1505" spans="1:2">
      <c r="A1505" s="239" t="s">
        <v>1510</v>
      </c>
      <c r="B1505" s="239" t="s">
        <v>161</v>
      </c>
    </row>
    <row r="1506" spans="1:2">
      <c r="A1506" s="239" t="s">
        <v>1511</v>
      </c>
      <c r="B1506" s="239" t="s">
        <v>161</v>
      </c>
    </row>
    <row r="1507" spans="1:2">
      <c r="A1507" s="239" t="s">
        <v>1512</v>
      </c>
      <c r="B1507" s="239" t="s">
        <v>161</v>
      </c>
    </row>
    <row r="1508" spans="1:2">
      <c r="A1508" s="239" t="s">
        <v>1513</v>
      </c>
      <c r="B1508" s="239" t="s">
        <v>351</v>
      </c>
    </row>
    <row r="1509" spans="1:2">
      <c r="A1509" s="239" t="s">
        <v>1514</v>
      </c>
      <c r="B1509" s="239" t="s">
        <v>351</v>
      </c>
    </row>
    <row r="1510" spans="1:2">
      <c r="A1510" s="239" t="s">
        <v>1515</v>
      </c>
      <c r="B1510" s="239" t="s">
        <v>351</v>
      </c>
    </row>
    <row r="1511" spans="1:2">
      <c r="A1511" s="239" t="s">
        <v>1516</v>
      </c>
      <c r="B1511" s="239" t="s">
        <v>351</v>
      </c>
    </row>
    <row r="1512" spans="1:2">
      <c r="A1512" s="239" t="s">
        <v>1517</v>
      </c>
      <c r="B1512" s="239" t="s">
        <v>351</v>
      </c>
    </row>
    <row r="1513" spans="1:2">
      <c r="A1513" s="239" t="s">
        <v>1518</v>
      </c>
      <c r="B1513" s="239" t="s">
        <v>351</v>
      </c>
    </row>
    <row r="1514" spans="1:2">
      <c r="A1514" s="239" t="s">
        <v>1519</v>
      </c>
      <c r="B1514" s="239" t="s">
        <v>351</v>
      </c>
    </row>
    <row r="1515" spans="1:2">
      <c r="A1515" s="239" t="s">
        <v>1520</v>
      </c>
      <c r="B1515" s="239" t="s">
        <v>351</v>
      </c>
    </row>
    <row r="1516" spans="1:2">
      <c r="A1516" s="239" t="s">
        <v>1521</v>
      </c>
      <c r="B1516" s="239" t="s">
        <v>351</v>
      </c>
    </row>
    <row r="1517" spans="1:2">
      <c r="A1517" s="239" t="s">
        <v>1522</v>
      </c>
      <c r="B1517" s="239" t="s">
        <v>351</v>
      </c>
    </row>
    <row r="1518" spans="1:2">
      <c r="A1518" s="239" t="s">
        <v>1523</v>
      </c>
      <c r="B1518" s="239" t="s">
        <v>351</v>
      </c>
    </row>
    <row r="1519" spans="1:2">
      <c r="A1519" s="239" t="s">
        <v>1524</v>
      </c>
      <c r="B1519" s="239" t="s">
        <v>351</v>
      </c>
    </row>
    <row r="1520" spans="1:2">
      <c r="A1520" s="239" t="s">
        <v>1525</v>
      </c>
      <c r="B1520" s="239" t="s">
        <v>351</v>
      </c>
    </row>
    <row r="1521" spans="1:2">
      <c r="A1521" s="239" t="s">
        <v>1526</v>
      </c>
      <c r="B1521" s="239" t="s">
        <v>351</v>
      </c>
    </row>
    <row r="1522" spans="1:2">
      <c r="A1522" s="239" t="s">
        <v>1527</v>
      </c>
      <c r="B1522" s="239" t="s">
        <v>351</v>
      </c>
    </row>
    <row r="1523" spans="1:2">
      <c r="A1523" s="239" t="s">
        <v>1528</v>
      </c>
      <c r="B1523" s="239" t="s">
        <v>351</v>
      </c>
    </row>
    <row r="1524" spans="1:2">
      <c r="A1524" s="239" t="s">
        <v>1529</v>
      </c>
      <c r="B1524" s="239" t="s">
        <v>351</v>
      </c>
    </row>
    <row r="1525" spans="1:2">
      <c r="A1525" s="239" t="s">
        <v>1530</v>
      </c>
      <c r="B1525" s="239" t="s">
        <v>351</v>
      </c>
    </row>
    <row r="1526" spans="1:2">
      <c r="A1526" s="239" t="s">
        <v>1531</v>
      </c>
      <c r="B1526" s="239" t="s">
        <v>351</v>
      </c>
    </row>
    <row r="1527" spans="1:2">
      <c r="A1527" s="239" t="s">
        <v>1532</v>
      </c>
      <c r="B1527" s="239" t="s">
        <v>351</v>
      </c>
    </row>
    <row r="1528" spans="1:2">
      <c r="A1528" s="239" t="s">
        <v>1533</v>
      </c>
      <c r="B1528" s="239" t="s">
        <v>351</v>
      </c>
    </row>
    <row r="1529" spans="1:2">
      <c r="A1529" s="239" t="s">
        <v>1534</v>
      </c>
      <c r="B1529" s="239" t="s">
        <v>351</v>
      </c>
    </row>
    <row r="1530" spans="1:2">
      <c r="A1530" s="239" t="s">
        <v>1535</v>
      </c>
      <c r="B1530" s="239" t="s">
        <v>351</v>
      </c>
    </row>
    <row r="1531" spans="1:2">
      <c r="A1531" s="239" t="s">
        <v>1536</v>
      </c>
      <c r="B1531" s="239" t="s">
        <v>351</v>
      </c>
    </row>
    <row r="1532" spans="1:2">
      <c r="A1532" s="239" t="s">
        <v>1537</v>
      </c>
      <c r="B1532" s="239" t="s">
        <v>351</v>
      </c>
    </row>
    <row r="1533" spans="1:2">
      <c r="A1533" s="239" t="s">
        <v>1538</v>
      </c>
      <c r="B1533" s="239" t="s">
        <v>351</v>
      </c>
    </row>
    <row r="1534" spans="1:2">
      <c r="A1534" s="239" t="s">
        <v>1539</v>
      </c>
      <c r="B1534" s="239" t="s">
        <v>351</v>
      </c>
    </row>
    <row r="1535" spans="1:2">
      <c r="A1535" s="239" t="s">
        <v>1540</v>
      </c>
      <c r="B1535" s="239" t="s">
        <v>351</v>
      </c>
    </row>
    <row r="1536" spans="1:2">
      <c r="A1536" s="239" t="s">
        <v>1541</v>
      </c>
      <c r="B1536" s="239" t="s">
        <v>351</v>
      </c>
    </row>
    <row r="1537" spans="1:2">
      <c r="A1537" s="239" t="s">
        <v>1542</v>
      </c>
      <c r="B1537" s="239" t="s">
        <v>351</v>
      </c>
    </row>
    <row r="1538" spans="1:2">
      <c r="A1538" s="239" t="s">
        <v>1543</v>
      </c>
      <c r="B1538" s="239" t="s">
        <v>351</v>
      </c>
    </row>
    <row r="1539" spans="1:2">
      <c r="A1539" s="239" t="s">
        <v>1544</v>
      </c>
      <c r="B1539" s="239" t="s">
        <v>351</v>
      </c>
    </row>
    <row r="1540" spans="1:2">
      <c r="A1540" s="239" t="s">
        <v>1545</v>
      </c>
      <c r="B1540" s="239" t="s">
        <v>351</v>
      </c>
    </row>
    <row r="1541" spans="1:2">
      <c r="A1541" s="239" t="s">
        <v>1546</v>
      </c>
      <c r="B1541" s="239" t="s">
        <v>351</v>
      </c>
    </row>
    <row r="1542" spans="1:2">
      <c r="A1542" s="239" t="s">
        <v>1547</v>
      </c>
      <c r="B1542" s="239" t="s">
        <v>351</v>
      </c>
    </row>
    <row r="1543" spans="1:2">
      <c r="A1543" s="239" t="s">
        <v>1548</v>
      </c>
      <c r="B1543" s="239" t="s">
        <v>351</v>
      </c>
    </row>
    <row r="1544" spans="1:2">
      <c r="A1544" s="239" t="s">
        <v>1549</v>
      </c>
      <c r="B1544" s="239" t="s">
        <v>351</v>
      </c>
    </row>
    <row r="1545" spans="1:2">
      <c r="A1545" s="239" t="s">
        <v>1550</v>
      </c>
      <c r="B1545" s="239" t="s">
        <v>351</v>
      </c>
    </row>
    <row r="1546" spans="1:2">
      <c r="A1546" s="239" t="s">
        <v>1551</v>
      </c>
      <c r="B1546" s="239" t="s">
        <v>351</v>
      </c>
    </row>
    <row r="1547" spans="1:2">
      <c r="A1547" s="239" t="s">
        <v>1552</v>
      </c>
      <c r="B1547" s="239" t="s">
        <v>98</v>
      </c>
    </row>
    <row r="1548" spans="1:2">
      <c r="A1548" s="239" t="s">
        <v>1553</v>
      </c>
      <c r="B1548" s="239" t="s">
        <v>98</v>
      </c>
    </row>
    <row r="1549" spans="1:2">
      <c r="A1549" s="239" t="s">
        <v>1554</v>
      </c>
      <c r="B1549" s="239" t="s">
        <v>98</v>
      </c>
    </row>
    <row r="1550" spans="1:2">
      <c r="A1550" s="239" t="s">
        <v>1555</v>
      </c>
      <c r="B1550" s="239" t="s">
        <v>98</v>
      </c>
    </row>
    <row r="1551" spans="1:2">
      <c r="A1551" s="239" t="s">
        <v>1556</v>
      </c>
      <c r="B1551" s="239" t="s">
        <v>98</v>
      </c>
    </row>
    <row r="1552" spans="1:2">
      <c r="A1552" s="239" t="s">
        <v>1557</v>
      </c>
      <c r="B1552" s="239" t="s">
        <v>98</v>
      </c>
    </row>
    <row r="1553" spans="1:2">
      <c r="A1553" s="239" t="s">
        <v>1558</v>
      </c>
      <c r="B1553" s="239" t="s">
        <v>98</v>
      </c>
    </row>
    <row r="1554" spans="1:2">
      <c r="A1554" s="239" t="s">
        <v>1559</v>
      </c>
      <c r="B1554" s="239" t="s">
        <v>98</v>
      </c>
    </row>
    <row r="1555" spans="1:2">
      <c r="A1555" s="239" t="s">
        <v>1560</v>
      </c>
      <c r="B1555" s="239" t="s">
        <v>98</v>
      </c>
    </row>
    <row r="1556" spans="1:2">
      <c r="A1556" s="239" t="s">
        <v>1561</v>
      </c>
      <c r="B1556" s="239" t="s">
        <v>98</v>
      </c>
    </row>
    <row r="1557" spans="1:2">
      <c r="A1557" s="239" t="s">
        <v>1562</v>
      </c>
      <c r="B1557" s="239" t="s">
        <v>98</v>
      </c>
    </row>
    <row r="1558" spans="1:2">
      <c r="A1558" s="239" t="s">
        <v>1563</v>
      </c>
      <c r="B1558" s="239" t="s">
        <v>98</v>
      </c>
    </row>
    <row r="1559" spans="1:2">
      <c r="A1559" s="239" t="s">
        <v>1564</v>
      </c>
      <c r="B1559" s="239" t="s">
        <v>98</v>
      </c>
    </row>
    <row r="1560" spans="1:2">
      <c r="A1560" s="239" t="s">
        <v>1565</v>
      </c>
      <c r="B1560" s="239" t="s">
        <v>98</v>
      </c>
    </row>
    <row r="1561" spans="1:2">
      <c r="A1561" s="239" t="s">
        <v>1566</v>
      </c>
      <c r="B1561" s="239" t="s">
        <v>535</v>
      </c>
    </row>
    <row r="1562" spans="1:2">
      <c r="A1562" s="239" t="s">
        <v>1567</v>
      </c>
      <c r="B1562" s="239" t="s">
        <v>161</v>
      </c>
    </row>
    <row r="1563" spans="1:2">
      <c r="A1563" s="239" t="s">
        <v>1568</v>
      </c>
      <c r="B1563" s="239" t="s">
        <v>161</v>
      </c>
    </row>
    <row r="1564" spans="1:2">
      <c r="A1564" s="239" t="s">
        <v>1569</v>
      </c>
      <c r="B1564" s="239" t="s">
        <v>161</v>
      </c>
    </row>
    <row r="1565" spans="1:2">
      <c r="A1565" s="239" t="s">
        <v>1570</v>
      </c>
      <c r="B1565" s="239" t="s">
        <v>161</v>
      </c>
    </row>
    <row r="1566" spans="1:2">
      <c r="A1566" s="239" t="s">
        <v>1571</v>
      </c>
      <c r="B1566" s="239" t="s">
        <v>161</v>
      </c>
    </row>
    <row r="1567" spans="1:2">
      <c r="A1567" s="239" t="s">
        <v>1572</v>
      </c>
      <c r="B1567" s="239" t="s">
        <v>161</v>
      </c>
    </row>
    <row r="1568" spans="1:2">
      <c r="A1568" s="239" t="s">
        <v>1573</v>
      </c>
      <c r="B1568" s="239" t="s">
        <v>161</v>
      </c>
    </row>
    <row r="1569" spans="1:2">
      <c r="A1569" s="239" t="s">
        <v>1574</v>
      </c>
      <c r="B1569" s="239" t="s">
        <v>161</v>
      </c>
    </row>
    <row r="1570" spans="1:2">
      <c r="A1570" s="239" t="s">
        <v>1575</v>
      </c>
      <c r="B1570" s="239" t="s">
        <v>161</v>
      </c>
    </row>
    <row r="1571" spans="1:2">
      <c r="A1571" s="239" t="s">
        <v>1576</v>
      </c>
      <c r="B1571" s="239" t="s">
        <v>161</v>
      </c>
    </row>
    <row r="1572" spans="1:2">
      <c r="A1572" s="239" t="s">
        <v>1577</v>
      </c>
      <c r="B1572" s="239" t="s">
        <v>161</v>
      </c>
    </row>
    <row r="1573" spans="1:2">
      <c r="A1573" s="239" t="s">
        <v>1578</v>
      </c>
      <c r="B1573" s="239" t="s">
        <v>161</v>
      </c>
    </row>
    <row r="1574" spans="1:2">
      <c r="A1574" s="239" t="s">
        <v>1579</v>
      </c>
      <c r="B1574" s="239" t="s">
        <v>161</v>
      </c>
    </row>
    <row r="1575" spans="1:2">
      <c r="A1575" s="239" t="s">
        <v>1580</v>
      </c>
      <c r="B1575" s="239" t="s">
        <v>161</v>
      </c>
    </row>
    <row r="1576" spans="1:2">
      <c r="A1576" s="239" t="s">
        <v>1581</v>
      </c>
      <c r="B1576" s="239" t="s">
        <v>161</v>
      </c>
    </row>
    <row r="1577" spans="1:2">
      <c r="A1577" s="239" t="s">
        <v>1582</v>
      </c>
      <c r="B1577" s="239" t="s">
        <v>161</v>
      </c>
    </row>
    <row r="1578" spans="1:2">
      <c r="A1578" s="239" t="s">
        <v>1583</v>
      </c>
      <c r="B1578" s="239" t="s">
        <v>161</v>
      </c>
    </row>
    <row r="1579" spans="1:2">
      <c r="A1579" s="239" t="s">
        <v>1584</v>
      </c>
      <c r="B1579" s="239" t="s">
        <v>161</v>
      </c>
    </row>
    <row r="1580" spans="1:2">
      <c r="A1580" s="239" t="s">
        <v>1585</v>
      </c>
      <c r="B1580" s="239" t="s">
        <v>161</v>
      </c>
    </row>
    <row r="1581" spans="1:2">
      <c r="A1581" s="239" t="s">
        <v>1586</v>
      </c>
      <c r="B1581" s="239" t="s">
        <v>161</v>
      </c>
    </row>
    <row r="1582" spans="1:2">
      <c r="A1582" s="239" t="s">
        <v>1587</v>
      </c>
      <c r="B1582" s="239" t="s">
        <v>161</v>
      </c>
    </row>
    <row r="1583" spans="1:2">
      <c r="A1583" s="239" t="s">
        <v>1588</v>
      </c>
      <c r="B1583" s="239" t="s">
        <v>161</v>
      </c>
    </row>
    <row r="1584" spans="1:2">
      <c r="A1584" s="239" t="s">
        <v>1589</v>
      </c>
      <c r="B1584" s="239" t="s">
        <v>161</v>
      </c>
    </row>
    <row r="1585" spans="1:2">
      <c r="A1585" s="239" t="s">
        <v>1590</v>
      </c>
      <c r="B1585" s="239" t="s">
        <v>161</v>
      </c>
    </row>
    <row r="1586" spans="1:2">
      <c r="A1586" s="239" t="s">
        <v>1591</v>
      </c>
      <c r="B1586" s="239" t="s">
        <v>161</v>
      </c>
    </row>
    <row r="1587" spans="1:2">
      <c r="A1587" s="239" t="s">
        <v>1592</v>
      </c>
      <c r="B1587" s="239" t="s">
        <v>161</v>
      </c>
    </row>
    <row r="1588" spans="1:2">
      <c r="A1588" s="239" t="s">
        <v>1593</v>
      </c>
      <c r="B1588" s="239" t="s">
        <v>161</v>
      </c>
    </row>
    <row r="1589" spans="1:2">
      <c r="A1589" s="239" t="s">
        <v>1594</v>
      </c>
      <c r="B1589" s="239" t="s">
        <v>161</v>
      </c>
    </row>
    <row r="1590" spans="1:2">
      <c r="A1590" s="239" t="s">
        <v>1595</v>
      </c>
      <c r="B1590" s="239" t="s">
        <v>161</v>
      </c>
    </row>
    <row r="1591" spans="1:2">
      <c r="A1591" s="239" t="s">
        <v>1596</v>
      </c>
      <c r="B1591" s="239" t="s">
        <v>161</v>
      </c>
    </row>
    <row r="1592" spans="1:2">
      <c r="A1592" s="239" t="s">
        <v>1597</v>
      </c>
      <c r="B1592" s="239" t="s">
        <v>161</v>
      </c>
    </row>
    <row r="1593" spans="1:2">
      <c r="A1593" s="239" t="s">
        <v>1598</v>
      </c>
      <c r="B1593" s="239" t="s">
        <v>161</v>
      </c>
    </row>
    <row r="1594" spans="1:2">
      <c r="A1594" s="239" t="s">
        <v>1599</v>
      </c>
      <c r="B1594" s="239" t="s">
        <v>161</v>
      </c>
    </row>
    <row r="1595" spans="1:2">
      <c r="A1595" s="239" t="s">
        <v>1600</v>
      </c>
      <c r="B1595" s="239" t="s">
        <v>161</v>
      </c>
    </row>
    <row r="1596" spans="1:2">
      <c r="A1596" s="239" t="s">
        <v>1601</v>
      </c>
      <c r="B1596" s="239" t="s">
        <v>161</v>
      </c>
    </row>
    <row r="1597" spans="1:2">
      <c r="A1597" s="239" t="s">
        <v>1602</v>
      </c>
      <c r="B1597" s="239" t="s">
        <v>161</v>
      </c>
    </row>
    <row r="1598" spans="1:2">
      <c r="A1598" s="239" t="s">
        <v>1603</v>
      </c>
      <c r="B1598" s="239" t="s">
        <v>161</v>
      </c>
    </row>
    <row r="1599" spans="1:2">
      <c r="A1599" s="239" t="s">
        <v>1604</v>
      </c>
      <c r="B1599" s="239" t="s">
        <v>161</v>
      </c>
    </row>
    <row r="1600" spans="1:2">
      <c r="A1600" s="239" t="s">
        <v>1605</v>
      </c>
      <c r="B1600" s="239" t="s">
        <v>161</v>
      </c>
    </row>
    <row r="1601" spans="1:2">
      <c r="A1601" s="239" t="s">
        <v>1606</v>
      </c>
      <c r="B1601" s="239" t="s">
        <v>161</v>
      </c>
    </row>
    <row r="1602" spans="1:2">
      <c r="A1602" s="239" t="s">
        <v>1607</v>
      </c>
      <c r="B1602" s="239" t="s">
        <v>161</v>
      </c>
    </row>
    <row r="1603" spans="1:2">
      <c r="A1603" s="239" t="s">
        <v>1608</v>
      </c>
      <c r="B1603" s="239" t="s">
        <v>161</v>
      </c>
    </row>
    <row r="1604" spans="1:2">
      <c r="A1604" s="239" t="s">
        <v>1609</v>
      </c>
      <c r="B1604" s="239" t="s">
        <v>161</v>
      </c>
    </row>
    <row r="1605" spans="1:2">
      <c r="A1605" s="239" t="s">
        <v>1610</v>
      </c>
      <c r="B1605" s="239" t="s">
        <v>161</v>
      </c>
    </row>
    <row r="1606" spans="1:2">
      <c r="A1606" s="239" t="s">
        <v>1611</v>
      </c>
      <c r="B1606" s="239" t="s">
        <v>161</v>
      </c>
    </row>
    <row r="1607" spans="1:2">
      <c r="A1607" s="239" t="s">
        <v>1612</v>
      </c>
      <c r="B1607" s="239" t="s">
        <v>161</v>
      </c>
    </row>
    <row r="1608" spans="1:2">
      <c r="A1608" s="239" t="s">
        <v>1613</v>
      </c>
      <c r="B1608" s="239" t="s">
        <v>161</v>
      </c>
    </row>
    <row r="1609" spans="1:2">
      <c r="A1609" s="239" t="s">
        <v>1614</v>
      </c>
      <c r="B1609" s="239" t="s">
        <v>161</v>
      </c>
    </row>
    <row r="1610" spans="1:2">
      <c r="A1610" s="239" t="s">
        <v>1615</v>
      </c>
      <c r="B1610" s="239" t="s">
        <v>161</v>
      </c>
    </row>
    <row r="1611" spans="1:2">
      <c r="A1611" s="239" t="s">
        <v>1616</v>
      </c>
      <c r="B1611" s="239" t="s">
        <v>161</v>
      </c>
    </row>
    <row r="1612" spans="1:2">
      <c r="A1612" s="239" t="s">
        <v>1617</v>
      </c>
      <c r="B1612" s="239" t="s">
        <v>161</v>
      </c>
    </row>
    <row r="1613" spans="1:2">
      <c r="A1613" s="239" t="s">
        <v>1618</v>
      </c>
      <c r="B1613" s="239" t="s">
        <v>161</v>
      </c>
    </row>
    <row r="1614" spans="1:2">
      <c r="A1614" s="239" t="s">
        <v>1619</v>
      </c>
      <c r="B1614" s="239" t="s">
        <v>161</v>
      </c>
    </row>
    <row r="1615" spans="1:2">
      <c r="A1615" s="239" t="s">
        <v>1620</v>
      </c>
      <c r="B1615" s="239" t="s">
        <v>161</v>
      </c>
    </row>
    <row r="1616" spans="1:2">
      <c r="A1616" s="239" t="s">
        <v>1621</v>
      </c>
      <c r="B1616" s="239" t="s">
        <v>161</v>
      </c>
    </row>
    <row r="1617" spans="1:2">
      <c r="A1617" s="239" t="s">
        <v>1622</v>
      </c>
      <c r="B1617" s="239" t="s">
        <v>161</v>
      </c>
    </row>
    <row r="1618" spans="1:2">
      <c r="A1618" s="239" t="s">
        <v>1623</v>
      </c>
      <c r="B1618" s="239" t="s">
        <v>161</v>
      </c>
    </row>
    <row r="1619" spans="1:2">
      <c r="A1619" s="239" t="s">
        <v>1624</v>
      </c>
      <c r="B1619" s="239" t="s">
        <v>161</v>
      </c>
    </row>
    <row r="1620" spans="1:2">
      <c r="A1620" s="239" t="s">
        <v>1625</v>
      </c>
      <c r="B1620" s="239" t="s">
        <v>161</v>
      </c>
    </row>
    <row r="1621" spans="1:2">
      <c r="A1621" s="239" t="s">
        <v>1626</v>
      </c>
      <c r="B1621" s="239" t="s">
        <v>161</v>
      </c>
    </row>
    <row r="1622" spans="1:2">
      <c r="A1622" s="239" t="s">
        <v>1627</v>
      </c>
      <c r="B1622" s="239" t="s">
        <v>161</v>
      </c>
    </row>
    <row r="1623" spans="1:2">
      <c r="A1623" s="239" t="s">
        <v>1628</v>
      </c>
      <c r="B1623" s="239" t="s">
        <v>161</v>
      </c>
    </row>
    <row r="1624" spans="1:2">
      <c r="A1624" s="239" t="s">
        <v>1629</v>
      </c>
      <c r="B1624" s="239" t="s">
        <v>161</v>
      </c>
    </row>
    <row r="1625" spans="1:2">
      <c r="A1625" s="239" t="s">
        <v>1630</v>
      </c>
      <c r="B1625" s="239" t="s">
        <v>161</v>
      </c>
    </row>
    <row r="1626" spans="1:2">
      <c r="A1626" s="239" t="s">
        <v>1631</v>
      </c>
      <c r="B1626" s="239" t="s">
        <v>161</v>
      </c>
    </row>
    <row r="1627" spans="1:2">
      <c r="A1627" s="239" t="s">
        <v>1632</v>
      </c>
      <c r="B1627" s="239" t="s">
        <v>161</v>
      </c>
    </row>
    <row r="1628" spans="1:2">
      <c r="A1628" s="239" t="s">
        <v>1633</v>
      </c>
      <c r="B1628" s="239" t="s">
        <v>161</v>
      </c>
    </row>
    <row r="1629" spans="1:2">
      <c r="A1629" s="239" t="s">
        <v>1634</v>
      </c>
      <c r="B1629" s="239" t="s">
        <v>161</v>
      </c>
    </row>
    <row r="1630" spans="1:2">
      <c r="A1630" s="239" t="s">
        <v>1635</v>
      </c>
      <c r="B1630" s="239" t="s">
        <v>161</v>
      </c>
    </row>
    <row r="1631" spans="1:2">
      <c r="A1631" s="239" t="s">
        <v>1636</v>
      </c>
      <c r="B1631" s="239" t="s">
        <v>161</v>
      </c>
    </row>
    <row r="1632" spans="1:2">
      <c r="A1632" s="239" t="s">
        <v>1637</v>
      </c>
      <c r="B1632" s="239" t="s">
        <v>161</v>
      </c>
    </row>
    <row r="1633" spans="1:2">
      <c r="A1633" s="239" t="s">
        <v>1638</v>
      </c>
      <c r="B1633" s="239" t="s">
        <v>535</v>
      </c>
    </row>
    <row r="1634" spans="1:2">
      <c r="A1634" s="239" t="s">
        <v>1639</v>
      </c>
      <c r="B1634" s="239" t="s">
        <v>535</v>
      </c>
    </row>
    <row r="1635" spans="1:2">
      <c r="A1635" s="239" t="s">
        <v>1640</v>
      </c>
      <c r="B1635" s="239" t="s">
        <v>535</v>
      </c>
    </row>
    <row r="1636" spans="1:2">
      <c r="A1636" s="239" t="s">
        <v>1641</v>
      </c>
      <c r="B1636" s="239" t="s">
        <v>535</v>
      </c>
    </row>
    <row r="1637" spans="1:2">
      <c r="A1637" s="239" t="s">
        <v>1642</v>
      </c>
      <c r="B1637" s="239" t="s">
        <v>535</v>
      </c>
    </row>
    <row r="1638" spans="1:2">
      <c r="A1638" s="239" t="s">
        <v>1643</v>
      </c>
      <c r="B1638" s="239" t="s">
        <v>535</v>
      </c>
    </row>
    <row r="1639" spans="1:2">
      <c r="A1639" s="239" t="s">
        <v>1644</v>
      </c>
      <c r="B1639" s="239" t="s">
        <v>535</v>
      </c>
    </row>
    <row r="1640" spans="1:2">
      <c r="A1640" s="239" t="s">
        <v>1645</v>
      </c>
      <c r="B1640" s="239" t="s">
        <v>535</v>
      </c>
    </row>
    <row r="1641" spans="1:2">
      <c r="A1641" s="239" t="s">
        <v>1646</v>
      </c>
      <c r="B1641" s="239" t="s">
        <v>535</v>
      </c>
    </row>
    <row r="1642" spans="1:2">
      <c r="A1642" s="239" t="s">
        <v>1647</v>
      </c>
      <c r="B1642" s="239" t="s">
        <v>535</v>
      </c>
    </row>
    <row r="1643" spans="1:2">
      <c r="A1643" s="239" t="s">
        <v>1648</v>
      </c>
      <c r="B1643" s="239" t="s">
        <v>535</v>
      </c>
    </row>
    <row r="1644" spans="1:2">
      <c r="A1644" s="239" t="s">
        <v>1649</v>
      </c>
      <c r="B1644" s="239" t="s">
        <v>535</v>
      </c>
    </row>
    <row r="1645" spans="1:2">
      <c r="A1645" s="239" t="s">
        <v>1650</v>
      </c>
      <c r="B1645" s="239" t="s">
        <v>535</v>
      </c>
    </row>
    <row r="1646" spans="1:2">
      <c r="A1646" s="239" t="s">
        <v>1651</v>
      </c>
      <c r="B1646" s="239" t="s">
        <v>535</v>
      </c>
    </row>
    <row r="1647" spans="1:2">
      <c r="A1647" s="239" t="s">
        <v>1652</v>
      </c>
      <c r="B1647" s="239" t="s">
        <v>535</v>
      </c>
    </row>
    <row r="1648" spans="1:2">
      <c r="A1648" s="239" t="s">
        <v>1653</v>
      </c>
      <c r="B1648" s="239" t="s">
        <v>535</v>
      </c>
    </row>
    <row r="1649" spans="1:2">
      <c r="A1649" s="239" t="s">
        <v>1654</v>
      </c>
      <c r="B1649" s="239" t="s">
        <v>535</v>
      </c>
    </row>
    <row r="1650" spans="1:2">
      <c r="A1650" s="239" t="s">
        <v>1655</v>
      </c>
      <c r="B1650" s="239" t="s">
        <v>535</v>
      </c>
    </row>
    <row r="1651" spans="1:2">
      <c r="A1651" s="239" t="s">
        <v>1656</v>
      </c>
      <c r="B1651" s="239" t="s">
        <v>535</v>
      </c>
    </row>
    <row r="1652" spans="1:2">
      <c r="A1652" s="239" t="s">
        <v>1657</v>
      </c>
      <c r="B1652" s="239" t="s">
        <v>535</v>
      </c>
    </row>
    <row r="1653" spans="1:2">
      <c r="A1653" s="239" t="s">
        <v>1658</v>
      </c>
      <c r="B1653" s="239" t="s">
        <v>535</v>
      </c>
    </row>
    <row r="1654" spans="1:2">
      <c r="A1654" s="239" t="s">
        <v>1659</v>
      </c>
      <c r="B1654" s="239" t="s">
        <v>535</v>
      </c>
    </row>
    <row r="1655" spans="1:2">
      <c r="A1655" s="239" t="s">
        <v>1660</v>
      </c>
      <c r="B1655" s="239" t="s">
        <v>535</v>
      </c>
    </row>
    <row r="1656" spans="1:2">
      <c r="A1656" s="239" t="s">
        <v>1661</v>
      </c>
      <c r="B1656" s="239" t="s">
        <v>535</v>
      </c>
    </row>
    <row r="1657" spans="1:2">
      <c r="A1657" s="239" t="s">
        <v>1662</v>
      </c>
      <c r="B1657" s="239" t="s">
        <v>535</v>
      </c>
    </row>
    <row r="1658" spans="1:2">
      <c r="A1658" s="239" t="s">
        <v>1663</v>
      </c>
      <c r="B1658" s="239" t="s">
        <v>535</v>
      </c>
    </row>
    <row r="1659" spans="1:2">
      <c r="A1659" s="239" t="s">
        <v>1664</v>
      </c>
      <c r="B1659" s="239" t="s">
        <v>535</v>
      </c>
    </row>
    <row r="1660" spans="1:2">
      <c r="A1660" s="239" t="s">
        <v>1665</v>
      </c>
      <c r="B1660" s="239" t="s">
        <v>535</v>
      </c>
    </row>
    <row r="1661" spans="1:2">
      <c r="A1661" s="239" t="s">
        <v>1666</v>
      </c>
      <c r="B1661" s="239" t="s">
        <v>535</v>
      </c>
    </row>
    <row r="1662" spans="1:2">
      <c r="A1662" s="239" t="s">
        <v>1667</v>
      </c>
      <c r="B1662" s="239" t="s">
        <v>535</v>
      </c>
    </row>
    <row r="1663" spans="1:2">
      <c r="A1663" s="239" t="s">
        <v>1668</v>
      </c>
      <c r="B1663" s="239" t="s">
        <v>535</v>
      </c>
    </row>
    <row r="1664" spans="1:2">
      <c r="A1664" s="239" t="s">
        <v>1669</v>
      </c>
      <c r="B1664" s="239" t="s">
        <v>535</v>
      </c>
    </row>
    <row r="1665" spans="1:2">
      <c r="A1665" s="239" t="s">
        <v>1670</v>
      </c>
      <c r="B1665" s="239" t="s">
        <v>535</v>
      </c>
    </row>
    <row r="1666" spans="1:2">
      <c r="A1666" s="239" t="s">
        <v>1671</v>
      </c>
      <c r="B1666" s="239" t="s">
        <v>535</v>
      </c>
    </row>
    <row r="1667" spans="1:2">
      <c r="A1667" s="239" t="s">
        <v>1672</v>
      </c>
      <c r="B1667" s="239" t="s">
        <v>535</v>
      </c>
    </row>
    <row r="1668" spans="1:2">
      <c r="A1668" s="239" t="s">
        <v>1673</v>
      </c>
      <c r="B1668" s="239" t="s">
        <v>535</v>
      </c>
    </row>
    <row r="1669" spans="1:2">
      <c r="A1669" s="239" t="s">
        <v>1674</v>
      </c>
      <c r="B1669" s="239" t="s">
        <v>535</v>
      </c>
    </row>
    <row r="1670" spans="1:2">
      <c r="A1670" s="239" t="s">
        <v>1675</v>
      </c>
      <c r="B1670" s="239" t="s">
        <v>535</v>
      </c>
    </row>
    <row r="1671" spans="1:2">
      <c r="A1671" s="239" t="s">
        <v>1676</v>
      </c>
      <c r="B1671" s="239" t="s">
        <v>535</v>
      </c>
    </row>
    <row r="1672" spans="1:2">
      <c r="A1672" s="239" t="s">
        <v>1677</v>
      </c>
      <c r="B1672" s="239" t="s">
        <v>535</v>
      </c>
    </row>
    <row r="1673" spans="1:2">
      <c r="A1673" s="239" t="s">
        <v>1678</v>
      </c>
      <c r="B1673" s="239" t="s">
        <v>535</v>
      </c>
    </row>
    <row r="1674" spans="1:2">
      <c r="A1674" s="239" t="s">
        <v>1679</v>
      </c>
      <c r="B1674" s="239" t="s">
        <v>535</v>
      </c>
    </row>
    <row r="1675" spans="1:2">
      <c r="A1675" s="239" t="s">
        <v>1680</v>
      </c>
      <c r="B1675" s="239" t="s">
        <v>535</v>
      </c>
    </row>
    <row r="1676" spans="1:2">
      <c r="A1676" s="239" t="s">
        <v>1681</v>
      </c>
      <c r="B1676" s="239" t="s">
        <v>535</v>
      </c>
    </row>
    <row r="1677" spans="1:2">
      <c r="A1677" s="239" t="s">
        <v>1682</v>
      </c>
      <c r="B1677" s="239" t="s">
        <v>535</v>
      </c>
    </row>
    <row r="1678" spans="1:2">
      <c r="A1678" s="239" t="s">
        <v>1683</v>
      </c>
      <c r="B1678" s="239" t="s">
        <v>535</v>
      </c>
    </row>
    <row r="1679" spans="1:2">
      <c r="A1679" s="239" t="s">
        <v>1684</v>
      </c>
      <c r="B1679" s="239" t="s">
        <v>535</v>
      </c>
    </row>
    <row r="1680" spans="1:2">
      <c r="A1680" s="239" t="s">
        <v>1685</v>
      </c>
      <c r="B1680" s="239" t="s">
        <v>535</v>
      </c>
    </row>
    <row r="1681" spans="1:2">
      <c r="A1681" s="239" t="s">
        <v>1686</v>
      </c>
      <c r="B1681" s="239" t="s">
        <v>535</v>
      </c>
    </row>
    <row r="1682" spans="1:2">
      <c r="A1682" s="239" t="s">
        <v>1687</v>
      </c>
      <c r="B1682" s="239" t="s">
        <v>535</v>
      </c>
    </row>
    <row r="1683" spans="1:2">
      <c r="A1683" s="239" t="s">
        <v>1688</v>
      </c>
      <c r="B1683" s="239" t="s">
        <v>535</v>
      </c>
    </row>
    <row r="1684" spans="1:2">
      <c r="A1684" s="239" t="s">
        <v>1689</v>
      </c>
      <c r="B1684" s="239" t="s">
        <v>535</v>
      </c>
    </row>
    <row r="1685" spans="1:2">
      <c r="A1685" s="239" t="s">
        <v>1690</v>
      </c>
      <c r="B1685" s="239" t="s">
        <v>535</v>
      </c>
    </row>
    <row r="1686" spans="1:2">
      <c r="A1686" s="239" t="s">
        <v>1691</v>
      </c>
      <c r="B1686" s="239" t="s">
        <v>535</v>
      </c>
    </row>
    <row r="1687" spans="1:2">
      <c r="A1687" s="239" t="s">
        <v>1692</v>
      </c>
      <c r="B1687" s="239" t="s">
        <v>535</v>
      </c>
    </row>
    <row r="1688" spans="1:2">
      <c r="A1688" s="239" t="s">
        <v>1693</v>
      </c>
      <c r="B1688" s="239" t="s">
        <v>535</v>
      </c>
    </row>
    <row r="1689" spans="1:2">
      <c r="A1689" s="239" t="s">
        <v>1694</v>
      </c>
      <c r="B1689" s="239" t="s">
        <v>535</v>
      </c>
    </row>
    <row r="1690" spans="1:2">
      <c r="A1690" s="239" t="s">
        <v>1695</v>
      </c>
      <c r="B1690" s="239" t="s">
        <v>535</v>
      </c>
    </row>
    <row r="1691" spans="1:2">
      <c r="A1691" s="239" t="s">
        <v>1696</v>
      </c>
      <c r="B1691" s="239" t="s">
        <v>535</v>
      </c>
    </row>
    <row r="1692" spans="1:2">
      <c r="A1692" s="239" t="s">
        <v>1697</v>
      </c>
      <c r="B1692" s="239" t="s">
        <v>535</v>
      </c>
    </row>
    <row r="1693" spans="1:2">
      <c r="A1693" s="239" t="s">
        <v>1698</v>
      </c>
      <c r="B1693" s="239" t="s">
        <v>535</v>
      </c>
    </row>
    <row r="1694" spans="1:2">
      <c r="A1694" s="239" t="s">
        <v>1699</v>
      </c>
      <c r="B1694" s="239" t="s">
        <v>535</v>
      </c>
    </row>
    <row r="1695" spans="1:2">
      <c r="A1695" s="239" t="s">
        <v>1700</v>
      </c>
      <c r="B1695" s="239" t="s">
        <v>535</v>
      </c>
    </row>
    <row r="1696" spans="1:2">
      <c r="A1696" s="239" t="s">
        <v>1701</v>
      </c>
      <c r="B1696" s="239" t="s">
        <v>535</v>
      </c>
    </row>
    <row r="1697" spans="1:2">
      <c r="A1697" s="239" t="s">
        <v>1702</v>
      </c>
      <c r="B1697" s="239" t="s">
        <v>535</v>
      </c>
    </row>
    <row r="1698" spans="1:2">
      <c r="A1698" s="239" t="s">
        <v>1703</v>
      </c>
      <c r="B1698" s="239" t="s">
        <v>535</v>
      </c>
    </row>
    <row r="1699" spans="1:2">
      <c r="A1699" s="239" t="s">
        <v>1704</v>
      </c>
      <c r="B1699" s="239" t="s">
        <v>535</v>
      </c>
    </row>
    <row r="1700" spans="1:2">
      <c r="A1700" s="239" t="s">
        <v>1705</v>
      </c>
      <c r="B1700" s="239" t="s">
        <v>535</v>
      </c>
    </row>
    <row r="1701" spans="1:2">
      <c r="A1701" s="239" t="s">
        <v>1706</v>
      </c>
      <c r="B1701" s="239" t="s">
        <v>535</v>
      </c>
    </row>
    <row r="1702" spans="1:2">
      <c r="A1702" s="239" t="s">
        <v>1707</v>
      </c>
      <c r="B1702" s="239" t="s">
        <v>535</v>
      </c>
    </row>
    <row r="1703" spans="1:2">
      <c r="A1703" s="239" t="s">
        <v>1708</v>
      </c>
      <c r="B1703" s="239" t="s">
        <v>535</v>
      </c>
    </row>
    <row r="1704" spans="1:2">
      <c r="A1704" s="239" t="s">
        <v>1709</v>
      </c>
      <c r="B1704" s="239" t="s">
        <v>535</v>
      </c>
    </row>
    <row r="1705" spans="1:2">
      <c r="A1705" s="239" t="s">
        <v>1710</v>
      </c>
      <c r="B1705" s="239" t="s">
        <v>535</v>
      </c>
    </row>
    <row r="1706" spans="1:2">
      <c r="A1706" s="239" t="s">
        <v>1711</v>
      </c>
      <c r="B1706" s="239" t="s">
        <v>535</v>
      </c>
    </row>
    <row r="1707" spans="1:2">
      <c r="A1707" s="239" t="s">
        <v>1712</v>
      </c>
      <c r="B1707" s="239" t="s">
        <v>535</v>
      </c>
    </row>
    <row r="1708" spans="1:2">
      <c r="A1708" s="239" t="s">
        <v>1713</v>
      </c>
      <c r="B1708" s="239" t="s">
        <v>535</v>
      </c>
    </row>
    <row r="1709" spans="1:2">
      <c r="A1709" s="239" t="s">
        <v>1714</v>
      </c>
      <c r="B1709" s="239" t="s">
        <v>535</v>
      </c>
    </row>
    <row r="1710" spans="1:2">
      <c r="A1710" s="239" t="s">
        <v>1715</v>
      </c>
      <c r="B1710" s="239" t="s">
        <v>535</v>
      </c>
    </row>
    <row r="1711" spans="1:2">
      <c r="A1711" s="239" t="s">
        <v>1716</v>
      </c>
      <c r="B1711" s="239" t="s">
        <v>535</v>
      </c>
    </row>
    <row r="1712" spans="1:2">
      <c r="A1712" s="239" t="s">
        <v>1717</v>
      </c>
      <c r="B1712" s="239" t="s">
        <v>535</v>
      </c>
    </row>
    <row r="1713" spans="1:2">
      <c r="A1713" s="239" t="s">
        <v>1718</v>
      </c>
      <c r="B1713" s="239" t="s">
        <v>535</v>
      </c>
    </row>
    <row r="1714" spans="1:2">
      <c r="A1714" s="239" t="s">
        <v>1719</v>
      </c>
      <c r="B1714" s="239" t="s">
        <v>535</v>
      </c>
    </row>
    <row r="1715" spans="1:2">
      <c r="A1715" s="239" t="s">
        <v>1720</v>
      </c>
      <c r="B1715" s="239" t="s">
        <v>535</v>
      </c>
    </row>
    <row r="1716" spans="1:2">
      <c r="A1716" s="239" t="s">
        <v>1721</v>
      </c>
      <c r="B1716" s="239" t="s">
        <v>535</v>
      </c>
    </row>
    <row r="1717" spans="1:2">
      <c r="A1717" s="239" t="s">
        <v>1722</v>
      </c>
      <c r="B1717" s="239" t="s">
        <v>535</v>
      </c>
    </row>
    <row r="1718" spans="1:2">
      <c r="A1718" s="239" t="s">
        <v>1723</v>
      </c>
      <c r="B1718" s="239" t="s">
        <v>535</v>
      </c>
    </row>
    <row r="1719" spans="1:2">
      <c r="A1719" s="239" t="s">
        <v>1724</v>
      </c>
      <c r="B1719" s="239" t="s">
        <v>535</v>
      </c>
    </row>
    <row r="1720" spans="1:2">
      <c r="A1720" s="239" t="s">
        <v>1725</v>
      </c>
      <c r="B1720" s="239" t="s">
        <v>535</v>
      </c>
    </row>
    <row r="1721" spans="1:2">
      <c r="A1721" s="239" t="s">
        <v>1726</v>
      </c>
      <c r="B1721" s="239" t="s">
        <v>535</v>
      </c>
    </row>
    <row r="1722" spans="1:2">
      <c r="A1722" s="239" t="s">
        <v>1727</v>
      </c>
      <c r="B1722" s="239" t="s">
        <v>535</v>
      </c>
    </row>
    <row r="1723" spans="1:2">
      <c r="A1723" s="239" t="s">
        <v>1728</v>
      </c>
      <c r="B1723" s="239" t="s">
        <v>535</v>
      </c>
    </row>
    <row r="1724" spans="1:2">
      <c r="A1724" s="239" t="s">
        <v>1729</v>
      </c>
      <c r="B1724" s="239" t="s">
        <v>535</v>
      </c>
    </row>
    <row r="1725" spans="1:2">
      <c r="A1725" s="239" t="s">
        <v>1730</v>
      </c>
      <c r="B1725" s="239" t="s">
        <v>535</v>
      </c>
    </row>
    <row r="1726" spans="1:2">
      <c r="A1726" s="239" t="s">
        <v>1731</v>
      </c>
      <c r="B1726" s="239" t="s">
        <v>535</v>
      </c>
    </row>
    <row r="1727" spans="1:2">
      <c r="A1727" s="239" t="s">
        <v>1732</v>
      </c>
      <c r="B1727" s="239" t="s">
        <v>535</v>
      </c>
    </row>
    <row r="1728" spans="1:2">
      <c r="A1728" s="239" t="s">
        <v>1733</v>
      </c>
      <c r="B1728" s="239" t="s">
        <v>98</v>
      </c>
    </row>
    <row r="1729" spans="1:2">
      <c r="A1729" s="239" t="s">
        <v>1734</v>
      </c>
      <c r="B1729" s="239" t="s">
        <v>98</v>
      </c>
    </row>
    <row r="1730" spans="1:2">
      <c r="A1730" s="239" t="s">
        <v>1735</v>
      </c>
      <c r="B1730" s="239" t="s">
        <v>98</v>
      </c>
    </row>
    <row r="1731" spans="1:2">
      <c r="A1731" s="239" t="s">
        <v>1736</v>
      </c>
      <c r="B1731" s="239" t="s">
        <v>98</v>
      </c>
    </row>
    <row r="1732" spans="1:2">
      <c r="A1732" s="239" t="s">
        <v>1737</v>
      </c>
      <c r="B1732" s="239" t="s">
        <v>98</v>
      </c>
    </row>
    <row r="1733" spans="1:2">
      <c r="A1733" s="239" t="s">
        <v>1738</v>
      </c>
      <c r="B1733" s="239" t="s">
        <v>127</v>
      </c>
    </row>
    <row r="1734" spans="1:2">
      <c r="A1734" s="239" t="s">
        <v>1739</v>
      </c>
      <c r="B1734" s="239" t="s">
        <v>127</v>
      </c>
    </row>
    <row r="1735" spans="1:2">
      <c r="A1735" s="239" t="s">
        <v>1740</v>
      </c>
      <c r="B1735" s="239" t="s">
        <v>127</v>
      </c>
    </row>
    <row r="1736" spans="1:2">
      <c r="A1736" s="239" t="s">
        <v>1741</v>
      </c>
      <c r="B1736" s="239" t="s">
        <v>127</v>
      </c>
    </row>
    <row r="1737" spans="1:2">
      <c r="A1737" s="239" t="s">
        <v>1742</v>
      </c>
      <c r="B1737" s="239" t="s">
        <v>127</v>
      </c>
    </row>
    <row r="1738" spans="1:2">
      <c r="A1738" s="239" t="s">
        <v>1743</v>
      </c>
      <c r="B1738" s="239" t="s">
        <v>127</v>
      </c>
    </row>
    <row r="1739" spans="1:2">
      <c r="A1739" s="239" t="s">
        <v>1744</v>
      </c>
      <c r="B1739" s="239" t="s">
        <v>127</v>
      </c>
    </row>
    <row r="1740" spans="1:2">
      <c r="A1740" s="239" t="s">
        <v>1745</v>
      </c>
      <c r="B1740" s="239" t="s">
        <v>127</v>
      </c>
    </row>
    <row r="1741" spans="1:2">
      <c r="A1741" s="239" t="s">
        <v>1746</v>
      </c>
      <c r="B1741" s="239" t="s">
        <v>127</v>
      </c>
    </row>
    <row r="1742" spans="1:2">
      <c r="A1742" s="239" t="s">
        <v>1747</v>
      </c>
      <c r="B1742" s="239" t="s">
        <v>127</v>
      </c>
    </row>
    <row r="1743" spans="1:2">
      <c r="A1743" s="239" t="s">
        <v>1748</v>
      </c>
      <c r="B1743" s="239" t="s">
        <v>127</v>
      </c>
    </row>
    <row r="1744" spans="1:2">
      <c r="A1744" s="239" t="s">
        <v>1749</v>
      </c>
      <c r="B1744" s="239" t="s">
        <v>127</v>
      </c>
    </row>
    <row r="1745" spans="1:2">
      <c r="A1745" s="239" t="s">
        <v>1750</v>
      </c>
      <c r="B1745" s="239" t="s">
        <v>127</v>
      </c>
    </row>
    <row r="1746" spans="1:2">
      <c r="A1746" s="239" t="s">
        <v>1751</v>
      </c>
      <c r="B1746" s="239" t="s">
        <v>127</v>
      </c>
    </row>
    <row r="1747" spans="1:2">
      <c r="A1747" s="239" t="s">
        <v>1752</v>
      </c>
      <c r="B1747" s="239" t="s">
        <v>127</v>
      </c>
    </row>
    <row r="1748" spans="1:2">
      <c r="A1748" s="239" t="s">
        <v>1753</v>
      </c>
      <c r="B1748" s="239" t="s">
        <v>127</v>
      </c>
    </row>
    <row r="1749" spans="1:2">
      <c r="A1749" s="239" t="s">
        <v>1754</v>
      </c>
      <c r="B1749" s="239" t="s">
        <v>127</v>
      </c>
    </row>
    <row r="1750" spans="1:2">
      <c r="A1750" s="239" t="s">
        <v>1755</v>
      </c>
      <c r="B1750" s="239" t="s">
        <v>98</v>
      </c>
    </row>
    <row r="1751" spans="1:2">
      <c r="A1751" s="239" t="s">
        <v>1756</v>
      </c>
      <c r="B1751" s="239" t="s">
        <v>98</v>
      </c>
    </row>
    <row r="1752" spans="1:2">
      <c r="A1752" s="239" t="s">
        <v>1757</v>
      </c>
      <c r="B1752" s="239" t="s">
        <v>98</v>
      </c>
    </row>
    <row r="1753" spans="1:2">
      <c r="A1753" s="239" t="s">
        <v>1758</v>
      </c>
      <c r="B1753" s="239" t="s">
        <v>98</v>
      </c>
    </row>
    <row r="1754" spans="1:2">
      <c r="A1754" s="239" t="s">
        <v>1759</v>
      </c>
      <c r="B1754" s="239" t="s">
        <v>98</v>
      </c>
    </row>
    <row r="1755" spans="1:2">
      <c r="A1755" s="239" t="s">
        <v>1760</v>
      </c>
      <c r="B1755" s="239" t="s">
        <v>98</v>
      </c>
    </row>
    <row r="1756" spans="1:2">
      <c r="A1756" s="239" t="s">
        <v>1761</v>
      </c>
      <c r="B1756" s="239" t="s">
        <v>98</v>
      </c>
    </row>
    <row r="1757" spans="1:2">
      <c r="A1757" s="239" t="s">
        <v>1762</v>
      </c>
      <c r="B1757" s="239" t="s">
        <v>98</v>
      </c>
    </row>
    <row r="1758" spans="1:2">
      <c r="A1758" s="239" t="s">
        <v>1763</v>
      </c>
      <c r="B1758" s="239" t="s">
        <v>98</v>
      </c>
    </row>
    <row r="1759" spans="1:2">
      <c r="A1759" s="239" t="s">
        <v>1764</v>
      </c>
      <c r="B1759" s="239" t="s">
        <v>98</v>
      </c>
    </row>
    <row r="1760" spans="1:2">
      <c r="A1760" s="239" t="s">
        <v>1765</v>
      </c>
      <c r="B1760" s="239" t="s">
        <v>98</v>
      </c>
    </row>
    <row r="1761" spans="1:2">
      <c r="A1761" s="239" t="s">
        <v>1766</v>
      </c>
      <c r="B1761" s="239" t="s">
        <v>98</v>
      </c>
    </row>
    <row r="1762" spans="1:2">
      <c r="A1762" s="239" t="s">
        <v>1767</v>
      </c>
      <c r="B1762" s="239" t="s">
        <v>98</v>
      </c>
    </row>
    <row r="1763" spans="1:2">
      <c r="A1763" s="239" t="s">
        <v>1768</v>
      </c>
      <c r="B1763" s="239" t="s">
        <v>98</v>
      </c>
    </row>
    <row r="1764" spans="1:2">
      <c r="A1764" s="239" t="s">
        <v>1769</v>
      </c>
      <c r="B1764" s="239" t="s">
        <v>98</v>
      </c>
    </row>
    <row r="1765" spans="1:2">
      <c r="A1765" s="239" t="s">
        <v>1770</v>
      </c>
      <c r="B1765" s="239" t="s">
        <v>98</v>
      </c>
    </row>
    <row r="1766" spans="1:2">
      <c r="A1766" s="239" t="s">
        <v>1771</v>
      </c>
      <c r="B1766" s="239" t="s">
        <v>98</v>
      </c>
    </row>
    <row r="1767" spans="1:2">
      <c r="A1767" s="239" t="s">
        <v>1772</v>
      </c>
      <c r="B1767" s="239" t="s">
        <v>98</v>
      </c>
    </row>
    <row r="1768" spans="1:2">
      <c r="A1768" s="239" t="s">
        <v>1773</v>
      </c>
      <c r="B1768" s="239" t="s">
        <v>98</v>
      </c>
    </row>
    <row r="1769" spans="1:2">
      <c r="A1769" s="239" t="s">
        <v>1774</v>
      </c>
      <c r="B1769" s="239" t="s">
        <v>98</v>
      </c>
    </row>
    <row r="1770" spans="1:2">
      <c r="A1770" s="239" t="s">
        <v>1775</v>
      </c>
      <c r="B1770" s="239" t="s">
        <v>98</v>
      </c>
    </row>
    <row r="1771" spans="1:2">
      <c r="A1771" s="239" t="s">
        <v>1776</v>
      </c>
      <c r="B1771" s="239" t="s">
        <v>98</v>
      </c>
    </row>
    <row r="1772" spans="1:2">
      <c r="A1772" s="239" t="s">
        <v>1777</v>
      </c>
      <c r="B1772" s="239" t="s">
        <v>157</v>
      </c>
    </row>
    <row r="1773" spans="1:2">
      <c r="A1773" s="239" t="s">
        <v>1778</v>
      </c>
      <c r="B1773" s="239" t="s">
        <v>157</v>
      </c>
    </row>
    <row r="1774" spans="1:2">
      <c r="A1774" s="239" t="s">
        <v>1779</v>
      </c>
      <c r="B1774" s="239" t="s">
        <v>157</v>
      </c>
    </row>
    <row r="1775" spans="1:2">
      <c r="A1775" s="239" t="s">
        <v>1780</v>
      </c>
      <c r="B1775" s="239" t="s">
        <v>157</v>
      </c>
    </row>
    <row r="1776" spans="1:2">
      <c r="A1776" s="239" t="s">
        <v>1781</v>
      </c>
      <c r="B1776" s="239" t="s">
        <v>157</v>
      </c>
    </row>
    <row r="1777" spans="1:2">
      <c r="A1777" s="239" t="s">
        <v>1782</v>
      </c>
      <c r="B1777" s="239" t="s">
        <v>157</v>
      </c>
    </row>
    <row r="1778" spans="1:2">
      <c r="A1778" s="239" t="s">
        <v>1783</v>
      </c>
      <c r="B1778" s="239" t="s">
        <v>157</v>
      </c>
    </row>
    <row r="1779" spans="1:2">
      <c r="A1779" s="239" t="s">
        <v>1784</v>
      </c>
      <c r="B1779" s="239" t="s">
        <v>157</v>
      </c>
    </row>
    <row r="1780" spans="1:2">
      <c r="A1780" s="239" t="s">
        <v>1785</v>
      </c>
      <c r="B1780" s="239" t="s">
        <v>157</v>
      </c>
    </row>
    <row r="1781" spans="1:2">
      <c r="A1781" s="239" t="s">
        <v>1786</v>
      </c>
      <c r="B1781" s="239" t="s">
        <v>157</v>
      </c>
    </row>
    <row r="1782" spans="1:2">
      <c r="A1782" s="239" t="s">
        <v>1787</v>
      </c>
      <c r="B1782" s="239" t="s">
        <v>157</v>
      </c>
    </row>
    <row r="1783" spans="1:2">
      <c r="A1783" s="239" t="s">
        <v>1788</v>
      </c>
      <c r="B1783" s="239" t="s">
        <v>157</v>
      </c>
    </row>
    <row r="1784" spans="1:2">
      <c r="A1784" s="239" t="s">
        <v>1789</v>
      </c>
      <c r="B1784" s="239" t="s">
        <v>157</v>
      </c>
    </row>
    <row r="1785" spans="1:2">
      <c r="A1785" s="239" t="s">
        <v>1790</v>
      </c>
      <c r="B1785" s="239" t="s">
        <v>157</v>
      </c>
    </row>
    <row r="1786" spans="1:2">
      <c r="A1786" s="239" t="s">
        <v>1791</v>
      </c>
      <c r="B1786" s="239" t="s">
        <v>157</v>
      </c>
    </row>
    <row r="1787" spans="1:2">
      <c r="A1787" s="239" t="s">
        <v>1792</v>
      </c>
      <c r="B1787" s="239" t="s">
        <v>157</v>
      </c>
    </row>
    <row r="1788" spans="1:2">
      <c r="A1788" s="239" t="s">
        <v>1793</v>
      </c>
      <c r="B1788" s="239" t="s">
        <v>157</v>
      </c>
    </row>
    <row r="1789" spans="1:2">
      <c r="A1789" s="239" t="s">
        <v>1794</v>
      </c>
      <c r="B1789" s="239" t="s">
        <v>157</v>
      </c>
    </row>
    <row r="1790" spans="1:2">
      <c r="A1790" s="239" t="s">
        <v>1795</v>
      </c>
      <c r="B1790" s="239" t="s">
        <v>157</v>
      </c>
    </row>
    <row r="1791" spans="1:2">
      <c r="A1791" s="239" t="s">
        <v>1796</v>
      </c>
      <c r="B1791" s="239" t="s">
        <v>157</v>
      </c>
    </row>
    <row r="1792" spans="1:2">
      <c r="A1792" s="239" t="s">
        <v>1797</v>
      </c>
      <c r="B1792" s="239" t="s">
        <v>157</v>
      </c>
    </row>
    <row r="1793" spans="1:2">
      <c r="A1793" s="239" t="s">
        <v>1798</v>
      </c>
      <c r="B1793" s="239" t="s">
        <v>157</v>
      </c>
    </row>
    <row r="1794" spans="1:2">
      <c r="A1794" s="239" t="s">
        <v>1799</v>
      </c>
      <c r="B1794" s="239" t="s">
        <v>157</v>
      </c>
    </row>
    <row r="1795" spans="1:2">
      <c r="A1795" s="239" t="s">
        <v>1800</v>
      </c>
      <c r="B1795" s="239" t="s">
        <v>157</v>
      </c>
    </row>
    <row r="1796" spans="1:2">
      <c r="A1796" s="239" t="s">
        <v>1801</v>
      </c>
      <c r="B1796" s="239" t="s">
        <v>157</v>
      </c>
    </row>
    <row r="1797" spans="1:2">
      <c r="A1797" s="239" t="s">
        <v>1802</v>
      </c>
      <c r="B1797" s="239" t="s">
        <v>157</v>
      </c>
    </row>
    <row r="1798" spans="1:2">
      <c r="A1798" s="239" t="s">
        <v>1803</v>
      </c>
      <c r="B1798" s="239" t="s">
        <v>157</v>
      </c>
    </row>
    <row r="1799" spans="1:2">
      <c r="A1799" s="239" t="s">
        <v>1804</v>
      </c>
      <c r="B1799" s="239" t="s">
        <v>157</v>
      </c>
    </row>
    <row r="1800" spans="1:2">
      <c r="A1800" s="239" t="s">
        <v>1805</v>
      </c>
      <c r="B1800" s="239" t="s">
        <v>157</v>
      </c>
    </row>
    <row r="1801" spans="1:2">
      <c r="A1801" s="239" t="s">
        <v>1806</v>
      </c>
      <c r="B1801" s="239" t="s">
        <v>157</v>
      </c>
    </row>
    <row r="1802" spans="1:2">
      <c r="A1802" s="239" t="s">
        <v>1807</v>
      </c>
      <c r="B1802" s="239" t="s">
        <v>157</v>
      </c>
    </row>
    <row r="1803" spans="1:2">
      <c r="A1803" s="239" t="s">
        <v>1808</v>
      </c>
      <c r="B1803" s="239" t="s">
        <v>157</v>
      </c>
    </row>
    <row r="1804" spans="1:2">
      <c r="A1804" s="239" t="s">
        <v>1809</v>
      </c>
      <c r="B1804" s="239" t="s">
        <v>157</v>
      </c>
    </row>
    <row r="1805" spans="1:2">
      <c r="A1805" s="239" t="s">
        <v>1810</v>
      </c>
      <c r="B1805" s="239" t="s">
        <v>157</v>
      </c>
    </row>
    <row r="1806" spans="1:2">
      <c r="A1806" s="239" t="s">
        <v>1811</v>
      </c>
      <c r="B1806" s="239" t="s">
        <v>157</v>
      </c>
    </row>
    <row r="1807" spans="1:2">
      <c r="A1807" s="239" t="s">
        <v>1812</v>
      </c>
      <c r="B1807" s="239" t="s">
        <v>157</v>
      </c>
    </row>
    <row r="1808" spans="1:2">
      <c r="A1808" s="239" t="s">
        <v>1813</v>
      </c>
      <c r="B1808" s="239" t="s">
        <v>157</v>
      </c>
    </row>
    <row r="1809" spans="1:2">
      <c r="A1809" s="239" t="s">
        <v>1814</v>
      </c>
      <c r="B1809" s="239" t="s">
        <v>157</v>
      </c>
    </row>
    <row r="1810" spans="1:2">
      <c r="A1810" s="239" t="s">
        <v>1815</v>
      </c>
      <c r="B1810" s="239" t="s">
        <v>157</v>
      </c>
    </row>
    <row r="1811" spans="1:2">
      <c r="A1811" s="239" t="s">
        <v>1816</v>
      </c>
      <c r="B1811" s="239" t="s">
        <v>535</v>
      </c>
    </row>
    <row r="1812" spans="1:2">
      <c r="A1812" s="239" t="s">
        <v>1817</v>
      </c>
      <c r="B1812" s="239" t="s">
        <v>535</v>
      </c>
    </row>
    <row r="1813" spans="1:2">
      <c r="A1813" s="239" t="s">
        <v>1818</v>
      </c>
      <c r="B1813" s="239" t="s">
        <v>535</v>
      </c>
    </row>
    <row r="1814" spans="1:2">
      <c r="A1814" s="239" t="s">
        <v>1819</v>
      </c>
      <c r="B1814" s="239" t="s">
        <v>535</v>
      </c>
    </row>
    <row r="1815" spans="1:2">
      <c r="A1815" s="239" t="s">
        <v>1820</v>
      </c>
      <c r="B1815" s="239" t="s">
        <v>535</v>
      </c>
    </row>
    <row r="1816" spans="1:2">
      <c r="A1816" s="239" t="s">
        <v>1821</v>
      </c>
      <c r="B1816" s="239" t="s">
        <v>535</v>
      </c>
    </row>
    <row r="1817" spans="1:2">
      <c r="A1817" s="239" t="s">
        <v>1822</v>
      </c>
      <c r="B1817" s="239" t="s">
        <v>535</v>
      </c>
    </row>
    <row r="1818" spans="1:2">
      <c r="A1818" s="239" t="s">
        <v>1823</v>
      </c>
      <c r="B1818" s="239" t="s">
        <v>535</v>
      </c>
    </row>
    <row r="1819" spans="1:2">
      <c r="A1819" s="239" t="s">
        <v>1824</v>
      </c>
      <c r="B1819" s="239" t="s">
        <v>535</v>
      </c>
    </row>
    <row r="1820" spans="1:2">
      <c r="A1820" s="239" t="s">
        <v>1825</v>
      </c>
      <c r="B1820" s="239" t="s">
        <v>535</v>
      </c>
    </row>
    <row r="1821" spans="1:2">
      <c r="A1821" s="239" t="s">
        <v>1826</v>
      </c>
      <c r="B1821" s="239" t="s">
        <v>535</v>
      </c>
    </row>
    <row r="1822" spans="1:2">
      <c r="A1822" s="239" t="s">
        <v>1827</v>
      </c>
      <c r="B1822" s="239" t="s">
        <v>535</v>
      </c>
    </row>
    <row r="1823" spans="1:2">
      <c r="A1823" s="239" t="s">
        <v>1828</v>
      </c>
      <c r="B1823" s="239" t="s">
        <v>535</v>
      </c>
    </row>
    <row r="1824" spans="1:2">
      <c r="A1824" s="239" t="s">
        <v>1829</v>
      </c>
      <c r="B1824" s="239" t="s">
        <v>535</v>
      </c>
    </row>
    <row r="1825" spans="1:2">
      <c r="A1825" s="239" t="s">
        <v>1830</v>
      </c>
      <c r="B1825" s="239" t="s">
        <v>535</v>
      </c>
    </row>
    <row r="1826" spans="1:2">
      <c r="A1826" s="239" t="s">
        <v>1831</v>
      </c>
      <c r="B1826" s="239" t="s">
        <v>535</v>
      </c>
    </row>
    <row r="1827" spans="1:2">
      <c r="A1827" s="239" t="s">
        <v>1832</v>
      </c>
      <c r="B1827" s="239" t="s">
        <v>535</v>
      </c>
    </row>
    <row r="1828" spans="1:2">
      <c r="A1828" s="239" t="s">
        <v>1833</v>
      </c>
      <c r="B1828" s="239" t="s">
        <v>535</v>
      </c>
    </row>
    <row r="1829" spans="1:2">
      <c r="A1829" s="239" t="s">
        <v>1834</v>
      </c>
      <c r="B1829" s="239" t="s">
        <v>535</v>
      </c>
    </row>
    <row r="1830" spans="1:2">
      <c r="A1830" s="239" t="s">
        <v>1835</v>
      </c>
      <c r="B1830" s="239" t="s">
        <v>535</v>
      </c>
    </row>
    <row r="1831" spans="1:2">
      <c r="A1831" s="239" t="s">
        <v>1836</v>
      </c>
      <c r="B1831" s="239" t="s">
        <v>535</v>
      </c>
    </row>
    <row r="1832" spans="1:2">
      <c r="A1832" s="239" t="s">
        <v>1837</v>
      </c>
      <c r="B1832" s="239" t="s">
        <v>535</v>
      </c>
    </row>
    <row r="1833" spans="1:2">
      <c r="A1833" s="239" t="s">
        <v>1838</v>
      </c>
      <c r="B1833" s="239" t="s">
        <v>535</v>
      </c>
    </row>
    <row r="1834" spans="1:2">
      <c r="A1834" s="239" t="s">
        <v>1839</v>
      </c>
      <c r="B1834" s="239" t="s">
        <v>535</v>
      </c>
    </row>
    <row r="1835" spans="1:2">
      <c r="A1835" s="239" t="s">
        <v>1840</v>
      </c>
      <c r="B1835" s="239" t="s">
        <v>535</v>
      </c>
    </row>
    <row r="1836" spans="1:2">
      <c r="A1836" s="239" t="s">
        <v>1841</v>
      </c>
      <c r="B1836" s="239" t="s">
        <v>535</v>
      </c>
    </row>
    <row r="1837" spans="1:2">
      <c r="A1837" s="239" t="s">
        <v>1842</v>
      </c>
      <c r="B1837" s="239" t="s">
        <v>535</v>
      </c>
    </row>
    <row r="1838" spans="1:2">
      <c r="A1838" s="239" t="s">
        <v>1843</v>
      </c>
      <c r="B1838" s="239" t="s">
        <v>535</v>
      </c>
    </row>
    <row r="1839" spans="1:2">
      <c r="A1839" s="239" t="s">
        <v>1844</v>
      </c>
      <c r="B1839" s="239" t="s">
        <v>535</v>
      </c>
    </row>
    <row r="1840" spans="1:2">
      <c r="A1840" s="239" t="s">
        <v>1845</v>
      </c>
      <c r="B1840" s="239" t="s">
        <v>535</v>
      </c>
    </row>
    <row r="1841" spans="1:2">
      <c r="A1841" s="239" t="s">
        <v>1846</v>
      </c>
      <c r="B1841" s="239" t="s">
        <v>535</v>
      </c>
    </row>
    <row r="1842" spans="1:2">
      <c r="A1842" s="239" t="s">
        <v>1847</v>
      </c>
      <c r="B1842" s="239" t="s">
        <v>535</v>
      </c>
    </row>
    <row r="1843" spans="1:2">
      <c r="A1843" s="239" t="s">
        <v>1848</v>
      </c>
      <c r="B1843" s="239" t="s">
        <v>535</v>
      </c>
    </row>
    <row r="1844" spans="1:2">
      <c r="A1844" s="239" t="s">
        <v>1849</v>
      </c>
      <c r="B1844" s="239" t="s">
        <v>535</v>
      </c>
    </row>
    <row r="1845" spans="1:2">
      <c r="A1845" s="239" t="s">
        <v>1850</v>
      </c>
      <c r="B1845" s="239" t="s">
        <v>535</v>
      </c>
    </row>
    <row r="1846" spans="1:2">
      <c r="A1846" s="239" t="s">
        <v>1851</v>
      </c>
      <c r="B1846" s="239" t="s">
        <v>535</v>
      </c>
    </row>
    <row r="1847" spans="1:2">
      <c r="A1847" s="239" t="s">
        <v>1852</v>
      </c>
      <c r="B1847" s="239" t="s">
        <v>535</v>
      </c>
    </row>
    <row r="1848" spans="1:2">
      <c r="A1848" s="239" t="s">
        <v>1853</v>
      </c>
      <c r="B1848" s="239" t="s">
        <v>535</v>
      </c>
    </row>
    <row r="1849" spans="1:2">
      <c r="A1849" s="239" t="s">
        <v>1854</v>
      </c>
      <c r="B1849" s="239" t="s">
        <v>535</v>
      </c>
    </row>
    <row r="1850" spans="1:2">
      <c r="A1850" s="239" t="s">
        <v>1855</v>
      </c>
      <c r="B1850" s="239" t="s">
        <v>535</v>
      </c>
    </row>
    <row r="1851" spans="1:2">
      <c r="A1851" s="239" t="s">
        <v>1856</v>
      </c>
      <c r="B1851" s="239" t="s">
        <v>535</v>
      </c>
    </row>
    <row r="1852" spans="1:2">
      <c r="A1852" s="239" t="s">
        <v>1857</v>
      </c>
      <c r="B1852" s="239" t="s">
        <v>535</v>
      </c>
    </row>
    <row r="1853" spans="1:2">
      <c r="A1853" s="239" t="s">
        <v>1858</v>
      </c>
      <c r="B1853" s="239" t="s">
        <v>535</v>
      </c>
    </row>
    <row r="1854" spans="1:2">
      <c r="A1854" s="239" t="s">
        <v>1859</v>
      </c>
      <c r="B1854" s="239" t="s">
        <v>535</v>
      </c>
    </row>
    <row r="1855" spans="1:2">
      <c r="A1855" s="239" t="s">
        <v>1860</v>
      </c>
      <c r="B1855" s="239" t="s">
        <v>535</v>
      </c>
    </row>
    <row r="1856" spans="1:2">
      <c r="A1856" s="239" t="s">
        <v>1861</v>
      </c>
      <c r="B1856" s="239" t="s">
        <v>535</v>
      </c>
    </row>
    <row r="1857" spans="1:2">
      <c r="A1857" s="239" t="s">
        <v>1862</v>
      </c>
      <c r="B1857" s="239" t="s">
        <v>535</v>
      </c>
    </row>
    <row r="1858" spans="1:2">
      <c r="A1858" s="239" t="s">
        <v>1863</v>
      </c>
      <c r="B1858" s="239" t="s">
        <v>535</v>
      </c>
    </row>
    <row r="1859" spans="1:2">
      <c r="A1859" s="239" t="s">
        <v>1864</v>
      </c>
      <c r="B1859" s="239" t="s">
        <v>535</v>
      </c>
    </row>
    <row r="1860" spans="1:2">
      <c r="A1860" s="239" t="s">
        <v>1865</v>
      </c>
      <c r="B1860" s="239" t="s">
        <v>535</v>
      </c>
    </row>
    <row r="1861" spans="1:2">
      <c r="A1861" s="239" t="s">
        <v>1866</v>
      </c>
      <c r="B1861" s="239" t="s">
        <v>535</v>
      </c>
    </row>
    <row r="1862" spans="1:2">
      <c r="A1862" s="239" t="s">
        <v>1867</v>
      </c>
      <c r="B1862" s="239" t="s">
        <v>535</v>
      </c>
    </row>
    <row r="1863" spans="1:2">
      <c r="A1863" s="239" t="s">
        <v>1868</v>
      </c>
      <c r="B1863" s="239" t="s">
        <v>535</v>
      </c>
    </row>
    <row r="1864" spans="1:2">
      <c r="A1864" s="239" t="s">
        <v>1869</v>
      </c>
      <c r="B1864" s="239" t="s">
        <v>535</v>
      </c>
    </row>
    <row r="1865" spans="1:2">
      <c r="A1865" s="239" t="s">
        <v>1870</v>
      </c>
      <c r="B1865" s="239" t="s">
        <v>535</v>
      </c>
    </row>
    <row r="1866" spans="1:2">
      <c r="A1866" s="239" t="s">
        <v>1871</v>
      </c>
      <c r="B1866" s="239" t="s">
        <v>535</v>
      </c>
    </row>
    <row r="1867" spans="1:2">
      <c r="A1867" s="239" t="s">
        <v>1872</v>
      </c>
      <c r="B1867" s="239" t="s">
        <v>535</v>
      </c>
    </row>
    <row r="1868" spans="1:2">
      <c r="A1868" s="239" t="s">
        <v>1873</v>
      </c>
      <c r="B1868" s="239" t="s">
        <v>535</v>
      </c>
    </row>
    <row r="1869" spans="1:2">
      <c r="A1869" s="239" t="s">
        <v>1874</v>
      </c>
      <c r="B1869" s="239" t="s">
        <v>535</v>
      </c>
    </row>
    <row r="1870" spans="1:2">
      <c r="A1870" s="239" t="s">
        <v>1875</v>
      </c>
      <c r="B1870" s="239" t="s">
        <v>535</v>
      </c>
    </row>
    <row r="1871" spans="1:2">
      <c r="A1871" s="239" t="s">
        <v>1876</v>
      </c>
      <c r="B1871" s="239" t="s">
        <v>535</v>
      </c>
    </row>
    <row r="1872" spans="1:2">
      <c r="A1872" s="239" t="s">
        <v>1877</v>
      </c>
      <c r="B1872" s="239" t="s">
        <v>535</v>
      </c>
    </row>
    <row r="1873" spans="1:2">
      <c r="A1873" s="239" t="s">
        <v>1878</v>
      </c>
      <c r="B1873" s="239" t="s">
        <v>535</v>
      </c>
    </row>
    <row r="1874" spans="1:2">
      <c r="A1874" s="239" t="s">
        <v>1879</v>
      </c>
      <c r="B1874" s="239" t="s">
        <v>535</v>
      </c>
    </row>
    <row r="1875" spans="1:2">
      <c r="A1875" s="239" t="s">
        <v>1880</v>
      </c>
      <c r="B1875" s="239" t="s">
        <v>535</v>
      </c>
    </row>
    <row r="1876" spans="1:2">
      <c r="A1876" s="239" t="s">
        <v>1881</v>
      </c>
      <c r="B1876" s="239" t="s">
        <v>535</v>
      </c>
    </row>
    <row r="1877" spans="1:2">
      <c r="A1877" s="239" t="s">
        <v>1882</v>
      </c>
      <c r="B1877" s="239" t="s">
        <v>535</v>
      </c>
    </row>
    <row r="1878" spans="1:2">
      <c r="A1878" s="239" t="s">
        <v>1883</v>
      </c>
      <c r="B1878" s="239" t="s">
        <v>535</v>
      </c>
    </row>
    <row r="1879" spans="1:2">
      <c r="A1879" s="239" t="s">
        <v>1884</v>
      </c>
      <c r="B1879" s="239" t="s">
        <v>535</v>
      </c>
    </row>
    <row r="1880" spans="1:2">
      <c r="A1880" s="239" t="s">
        <v>1885</v>
      </c>
      <c r="B1880" s="239" t="s">
        <v>535</v>
      </c>
    </row>
    <row r="1881" spans="1:2">
      <c r="A1881" s="239" t="s">
        <v>1886</v>
      </c>
      <c r="B1881" s="239" t="s">
        <v>535</v>
      </c>
    </row>
    <row r="1882" spans="1:2">
      <c r="A1882" s="239" t="s">
        <v>1887</v>
      </c>
      <c r="B1882" s="239" t="s">
        <v>535</v>
      </c>
    </row>
    <row r="1883" spans="1:2">
      <c r="A1883" s="239" t="s">
        <v>1888</v>
      </c>
      <c r="B1883" s="239" t="s">
        <v>535</v>
      </c>
    </row>
    <row r="1884" spans="1:2">
      <c r="A1884" s="239" t="s">
        <v>1889</v>
      </c>
      <c r="B1884" s="239" t="s">
        <v>535</v>
      </c>
    </row>
    <row r="1885" spans="1:2">
      <c r="A1885" s="239" t="s">
        <v>1890</v>
      </c>
      <c r="B1885" s="239" t="s">
        <v>535</v>
      </c>
    </row>
    <row r="1886" spans="1:2">
      <c r="A1886" s="239" t="s">
        <v>1891</v>
      </c>
      <c r="B1886" s="239" t="s">
        <v>535</v>
      </c>
    </row>
    <row r="1887" spans="1:2">
      <c r="A1887" s="239" t="s">
        <v>1892</v>
      </c>
      <c r="B1887" s="239" t="s">
        <v>535</v>
      </c>
    </row>
    <row r="1888" spans="1:2">
      <c r="A1888" s="239" t="s">
        <v>1893</v>
      </c>
      <c r="B1888" s="239" t="s">
        <v>535</v>
      </c>
    </row>
    <row r="1889" spans="1:2">
      <c r="A1889" s="239" t="s">
        <v>1894</v>
      </c>
      <c r="B1889" s="239" t="s">
        <v>535</v>
      </c>
    </row>
    <row r="1890" spans="1:2">
      <c r="A1890" s="239" t="s">
        <v>1895</v>
      </c>
      <c r="B1890" s="239" t="s">
        <v>535</v>
      </c>
    </row>
    <row r="1891" spans="1:2">
      <c r="A1891" s="239" t="s">
        <v>1896</v>
      </c>
      <c r="B1891" s="239" t="s">
        <v>535</v>
      </c>
    </row>
    <row r="1892" spans="1:2">
      <c r="A1892" s="239" t="s">
        <v>1897</v>
      </c>
      <c r="B1892" s="239" t="s">
        <v>535</v>
      </c>
    </row>
    <row r="1893" spans="1:2">
      <c r="A1893" s="239" t="s">
        <v>1898</v>
      </c>
      <c r="B1893" s="239" t="s">
        <v>535</v>
      </c>
    </row>
    <row r="1894" spans="1:2">
      <c r="A1894" s="239" t="s">
        <v>1899</v>
      </c>
      <c r="B1894" s="239" t="s">
        <v>535</v>
      </c>
    </row>
    <row r="1895" spans="1:2">
      <c r="A1895" s="239" t="s">
        <v>1900</v>
      </c>
      <c r="B1895" s="239" t="s">
        <v>535</v>
      </c>
    </row>
    <row r="1896" spans="1:2">
      <c r="A1896" s="239" t="s">
        <v>1901</v>
      </c>
      <c r="B1896" s="239" t="s">
        <v>535</v>
      </c>
    </row>
    <row r="1897" spans="1:2">
      <c r="A1897" s="239" t="s">
        <v>1902</v>
      </c>
      <c r="B1897" s="239" t="s">
        <v>535</v>
      </c>
    </row>
    <row r="1898" spans="1:2">
      <c r="A1898" s="239" t="s">
        <v>1903</v>
      </c>
      <c r="B1898" s="239" t="s">
        <v>535</v>
      </c>
    </row>
    <row r="1899" spans="1:2">
      <c r="A1899" s="239" t="s">
        <v>1904</v>
      </c>
      <c r="B1899" s="239" t="s">
        <v>535</v>
      </c>
    </row>
    <row r="1900" spans="1:2">
      <c r="A1900" s="239" t="s">
        <v>1905</v>
      </c>
      <c r="B1900" s="239" t="s">
        <v>535</v>
      </c>
    </row>
    <row r="1901" spans="1:2">
      <c r="A1901" s="239" t="s">
        <v>1906</v>
      </c>
      <c r="B1901" s="239" t="s">
        <v>535</v>
      </c>
    </row>
    <row r="1902" spans="1:2">
      <c r="A1902" s="239" t="s">
        <v>1907</v>
      </c>
      <c r="B1902" s="239" t="s">
        <v>535</v>
      </c>
    </row>
    <row r="1903" spans="1:2">
      <c r="A1903" s="239" t="s">
        <v>1908</v>
      </c>
      <c r="B1903" s="239" t="s">
        <v>535</v>
      </c>
    </row>
    <row r="1904" spans="1:2">
      <c r="A1904" s="239" t="s">
        <v>1909</v>
      </c>
      <c r="B1904" s="239" t="s">
        <v>535</v>
      </c>
    </row>
    <row r="1905" spans="1:2">
      <c r="A1905" s="239" t="s">
        <v>1910</v>
      </c>
      <c r="B1905" s="239" t="s">
        <v>535</v>
      </c>
    </row>
    <row r="1906" spans="1:2">
      <c r="A1906" s="239" t="s">
        <v>1911</v>
      </c>
      <c r="B1906" s="239" t="s">
        <v>535</v>
      </c>
    </row>
    <row r="1907" spans="1:2">
      <c r="A1907" s="239" t="s">
        <v>1912</v>
      </c>
      <c r="B1907" s="239" t="s">
        <v>535</v>
      </c>
    </row>
    <row r="1908" spans="1:2">
      <c r="A1908" s="239" t="s">
        <v>1913</v>
      </c>
      <c r="B1908" s="239" t="s">
        <v>535</v>
      </c>
    </row>
    <row r="1909" spans="1:2">
      <c r="A1909" s="239" t="s">
        <v>1914</v>
      </c>
      <c r="B1909" s="239" t="s">
        <v>535</v>
      </c>
    </row>
    <row r="1910" spans="1:2">
      <c r="A1910" s="239" t="s">
        <v>1915</v>
      </c>
      <c r="B1910" s="239" t="s">
        <v>535</v>
      </c>
    </row>
    <row r="1911" spans="1:2">
      <c r="A1911" s="239" t="s">
        <v>1916</v>
      </c>
      <c r="B1911" s="239" t="s">
        <v>535</v>
      </c>
    </row>
    <row r="1912" spans="1:2">
      <c r="A1912" s="239" t="s">
        <v>1917</v>
      </c>
      <c r="B1912" s="239" t="s">
        <v>535</v>
      </c>
    </row>
    <row r="1913" spans="1:2">
      <c r="A1913" s="239" t="s">
        <v>1918</v>
      </c>
      <c r="B1913" s="239" t="s">
        <v>535</v>
      </c>
    </row>
    <row r="1914" spans="1:2">
      <c r="A1914" s="239" t="s">
        <v>1919</v>
      </c>
      <c r="B1914" s="239" t="s">
        <v>535</v>
      </c>
    </row>
    <row r="1915" spans="1:2">
      <c r="A1915" s="239" t="s">
        <v>1920</v>
      </c>
      <c r="B1915" s="239" t="s">
        <v>535</v>
      </c>
    </row>
    <row r="1916" spans="1:2">
      <c r="A1916" s="239" t="s">
        <v>1921</v>
      </c>
      <c r="B1916" s="239" t="s">
        <v>535</v>
      </c>
    </row>
    <row r="1917" spans="1:2">
      <c r="A1917" s="239" t="s">
        <v>1922</v>
      </c>
      <c r="B1917" s="239" t="s">
        <v>535</v>
      </c>
    </row>
    <row r="1918" spans="1:2">
      <c r="A1918" s="239" t="s">
        <v>1923</v>
      </c>
      <c r="B1918" s="239" t="s">
        <v>535</v>
      </c>
    </row>
    <row r="1919" spans="1:2">
      <c r="A1919" s="239" t="s">
        <v>1924</v>
      </c>
      <c r="B1919" s="239" t="s">
        <v>535</v>
      </c>
    </row>
    <row r="1920" spans="1:2">
      <c r="A1920" s="239" t="s">
        <v>1925</v>
      </c>
      <c r="B1920" s="239" t="s">
        <v>535</v>
      </c>
    </row>
    <row r="1921" spans="1:2">
      <c r="A1921" s="239" t="s">
        <v>1926</v>
      </c>
      <c r="B1921" s="239" t="s">
        <v>535</v>
      </c>
    </row>
    <row r="1922" spans="1:2">
      <c r="A1922" s="239" t="s">
        <v>1927</v>
      </c>
      <c r="B1922" s="239" t="s">
        <v>535</v>
      </c>
    </row>
    <row r="1923" spans="1:2">
      <c r="A1923" s="239" t="s">
        <v>1928</v>
      </c>
      <c r="B1923" s="239" t="s">
        <v>535</v>
      </c>
    </row>
    <row r="1924" spans="1:2">
      <c r="A1924" s="239" t="s">
        <v>1929</v>
      </c>
      <c r="B1924" s="239" t="s">
        <v>535</v>
      </c>
    </row>
    <row r="1925" spans="1:2">
      <c r="A1925" s="239" t="s">
        <v>1930</v>
      </c>
      <c r="B1925" s="239" t="s">
        <v>535</v>
      </c>
    </row>
    <row r="1926" spans="1:2">
      <c r="A1926" s="239" t="s">
        <v>1931</v>
      </c>
      <c r="B1926" s="239" t="s">
        <v>535</v>
      </c>
    </row>
    <row r="1927" spans="1:2">
      <c r="A1927" s="239" t="s">
        <v>1932</v>
      </c>
      <c r="B1927" s="239" t="s">
        <v>535</v>
      </c>
    </row>
    <row r="1928" spans="1:2">
      <c r="A1928" s="239" t="s">
        <v>1933</v>
      </c>
      <c r="B1928" s="239" t="s">
        <v>535</v>
      </c>
    </row>
    <row r="1929" spans="1:2">
      <c r="A1929" s="239" t="s">
        <v>1934</v>
      </c>
      <c r="B1929" s="239" t="s">
        <v>535</v>
      </c>
    </row>
    <row r="1930" spans="1:2">
      <c r="A1930" s="239" t="s">
        <v>1935</v>
      </c>
      <c r="B1930" s="239" t="s">
        <v>98</v>
      </c>
    </row>
    <row r="1931" spans="1:2">
      <c r="A1931" s="239" t="s">
        <v>1936</v>
      </c>
      <c r="B1931" s="239" t="s">
        <v>98</v>
      </c>
    </row>
    <row r="1932" spans="1:2">
      <c r="A1932" s="239" t="s">
        <v>1937</v>
      </c>
      <c r="B1932" s="239" t="s">
        <v>98</v>
      </c>
    </row>
    <row r="1933" spans="1:2">
      <c r="A1933" s="239" t="s">
        <v>1938</v>
      </c>
      <c r="B1933" s="239" t="s">
        <v>98</v>
      </c>
    </row>
    <row r="1934" spans="1:2">
      <c r="A1934" s="239" t="s">
        <v>1939</v>
      </c>
      <c r="B1934" s="239" t="s">
        <v>98</v>
      </c>
    </row>
    <row r="1935" spans="1:2">
      <c r="A1935" s="239" t="s">
        <v>1940</v>
      </c>
      <c r="B1935" s="239" t="s">
        <v>98</v>
      </c>
    </row>
    <row r="1936" spans="1:2">
      <c r="A1936" s="239" t="s">
        <v>1941</v>
      </c>
      <c r="B1936" s="239" t="s">
        <v>98</v>
      </c>
    </row>
    <row r="1937" spans="1:2">
      <c r="A1937" s="239" t="s">
        <v>1942</v>
      </c>
      <c r="B1937" s="239" t="s">
        <v>98</v>
      </c>
    </row>
    <row r="1938" spans="1:2">
      <c r="A1938" s="239" t="s">
        <v>1943</v>
      </c>
      <c r="B1938" s="239" t="s">
        <v>98</v>
      </c>
    </row>
    <row r="1939" spans="1:2">
      <c r="A1939" s="239" t="s">
        <v>1944</v>
      </c>
      <c r="B1939" s="239" t="s">
        <v>98</v>
      </c>
    </row>
    <row r="1940" spans="1:2">
      <c r="A1940" s="239" t="s">
        <v>1945</v>
      </c>
      <c r="B1940" s="239" t="s">
        <v>98</v>
      </c>
    </row>
    <row r="1941" spans="1:2">
      <c r="A1941" s="239" t="s">
        <v>1946</v>
      </c>
      <c r="B1941" s="239" t="s">
        <v>98</v>
      </c>
    </row>
    <row r="1942" spans="1:2">
      <c r="A1942" s="239" t="s">
        <v>1947</v>
      </c>
      <c r="B1942" s="239" t="s">
        <v>98</v>
      </c>
    </row>
    <row r="1943" spans="1:2">
      <c r="A1943" s="239" t="s">
        <v>1948</v>
      </c>
      <c r="B1943" s="239" t="s">
        <v>98</v>
      </c>
    </row>
    <row r="1944" spans="1:2">
      <c r="A1944" s="239" t="s">
        <v>1949</v>
      </c>
      <c r="B1944" s="239" t="s">
        <v>98</v>
      </c>
    </row>
    <row r="1945" spans="1:2">
      <c r="A1945" s="239" t="s">
        <v>1950</v>
      </c>
      <c r="B1945" s="239" t="s">
        <v>98</v>
      </c>
    </row>
    <row r="1946" spans="1:2">
      <c r="A1946" s="239" t="s">
        <v>1951</v>
      </c>
      <c r="B1946" s="239" t="s">
        <v>98</v>
      </c>
    </row>
    <row r="1947" spans="1:2">
      <c r="A1947" s="239" t="s">
        <v>1952</v>
      </c>
      <c r="B1947" s="239" t="s">
        <v>98</v>
      </c>
    </row>
    <row r="1948" spans="1:2">
      <c r="A1948" s="239" t="s">
        <v>1953</v>
      </c>
      <c r="B1948" s="239" t="s">
        <v>98</v>
      </c>
    </row>
    <row r="1949" spans="1:2">
      <c r="A1949" s="239" t="s">
        <v>1954</v>
      </c>
      <c r="B1949" s="239" t="s">
        <v>98</v>
      </c>
    </row>
    <row r="1950" spans="1:2">
      <c r="A1950" s="239" t="s">
        <v>1955</v>
      </c>
      <c r="B1950" s="239" t="s">
        <v>81</v>
      </c>
    </row>
    <row r="1951" spans="1:2">
      <c r="A1951" s="239" t="s">
        <v>1956</v>
      </c>
      <c r="B1951" s="239" t="s">
        <v>81</v>
      </c>
    </row>
    <row r="1952" spans="1:2">
      <c r="A1952" s="239" t="s">
        <v>1957</v>
      </c>
      <c r="B1952" s="239" t="s">
        <v>81</v>
      </c>
    </row>
    <row r="1953" spans="1:2">
      <c r="A1953" s="239" t="s">
        <v>1958</v>
      </c>
      <c r="B1953" s="239" t="s">
        <v>81</v>
      </c>
    </row>
    <row r="1954" spans="1:2">
      <c r="A1954" s="239" t="s">
        <v>1959</v>
      </c>
      <c r="B1954" s="239" t="s">
        <v>81</v>
      </c>
    </row>
    <row r="1955" spans="1:2">
      <c r="A1955" s="239" t="s">
        <v>1960</v>
      </c>
      <c r="B1955" s="239" t="s">
        <v>81</v>
      </c>
    </row>
    <row r="1956" spans="1:2">
      <c r="A1956" s="239" t="s">
        <v>1961</v>
      </c>
      <c r="B1956" s="239" t="s">
        <v>81</v>
      </c>
    </row>
    <row r="1957" spans="1:2">
      <c r="A1957" s="239" t="s">
        <v>1962</v>
      </c>
      <c r="B1957" s="239" t="s">
        <v>81</v>
      </c>
    </row>
    <row r="1958" spans="1:2">
      <c r="A1958" s="239" t="s">
        <v>1963</v>
      </c>
      <c r="B1958" s="239" t="s">
        <v>81</v>
      </c>
    </row>
    <row r="1959" spans="1:2">
      <c r="A1959" s="239" t="s">
        <v>1964</v>
      </c>
      <c r="B1959" s="239" t="s">
        <v>81</v>
      </c>
    </row>
    <row r="1960" spans="1:2">
      <c r="A1960" s="239" t="s">
        <v>1965</v>
      </c>
      <c r="B1960" s="239" t="s">
        <v>81</v>
      </c>
    </row>
    <row r="1961" spans="1:2">
      <c r="A1961" s="239" t="s">
        <v>1966</v>
      </c>
      <c r="B1961" s="239" t="s">
        <v>81</v>
      </c>
    </row>
    <row r="1962" spans="1:2">
      <c r="A1962" s="239" t="s">
        <v>1967</v>
      </c>
      <c r="B1962" s="239" t="s">
        <v>81</v>
      </c>
    </row>
    <row r="1963" spans="1:2">
      <c r="A1963" s="239" t="s">
        <v>1968</v>
      </c>
      <c r="B1963" s="239" t="s">
        <v>81</v>
      </c>
    </row>
    <row r="1964" spans="1:2">
      <c r="A1964" s="239" t="s">
        <v>1969</v>
      </c>
      <c r="B1964" s="239" t="s">
        <v>81</v>
      </c>
    </row>
    <row r="1965" spans="1:2">
      <c r="A1965" s="239" t="s">
        <v>1970</v>
      </c>
      <c r="B1965" s="239" t="s">
        <v>81</v>
      </c>
    </row>
    <row r="1966" spans="1:2">
      <c r="A1966" s="239" t="s">
        <v>1971</v>
      </c>
      <c r="B1966" s="239" t="s">
        <v>81</v>
      </c>
    </row>
    <row r="1967" spans="1:2">
      <c r="A1967" s="239" t="s">
        <v>1972</v>
      </c>
      <c r="B1967" s="239" t="s">
        <v>81</v>
      </c>
    </row>
    <row r="1968" spans="1:2">
      <c r="A1968" s="239" t="s">
        <v>1973</v>
      </c>
      <c r="B1968" s="239" t="s">
        <v>81</v>
      </c>
    </row>
    <row r="1969" spans="1:2">
      <c r="A1969" s="239" t="s">
        <v>1974</v>
      </c>
      <c r="B1969" s="239" t="s">
        <v>81</v>
      </c>
    </row>
    <row r="1970" spans="1:2">
      <c r="A1970" s="239" t="s">
        <v>1975</v>
      </c>
      <c r="B1970" s="239" t="s">
        <v>81</v>
      </c>
    </row>
    <row r="1971" spans="1:2">
      <c r="A1971" s="239" t="s">
        <v>1976</v>
      </c>
      <c r="B1971" s="239" t="s">
        <v>81</v>
      </c>
    </row>
    <row r="1972" spans="1:2">
      <c r="A1972" s="239" t="s">
        <v>1977</v>
      </c>
      <c r="B1972" s="239" t="s">
        <v>81</v>
      </c>
    </row>
    <row r="1973" spans="1:2">
      <c r="A1973" s="239" t="s">
        <v>1978</v>
      </c>
      <c r="B1973" s="239" t="s">
        <v>81</v>
      </c>
    </row>
    <row r="1974" spans="1:2">
      <c r="A1974" s="239" t="s">
        <v>1979</v>
      </c>
      <c r="B1974" s="239" t="s">
        <v>81</v>
      </c>
    </row>
    <row r="1975" spans="1:2">
      <c r="A1975" s="239" t="s">
        <v>1980</v>
      </c>
      <c r="B1975" s="239" t="s">
        <v>81</v>
      </c>
    </row>
    <row r="1976" spans="1:2">
      <c r="A1976" s="239" t="s">
        <v>1981</v>
      </c>
      <c r="B1976" s="239" t="s">
        <v>81</v>
      </c>
    </row>
    <row r="1977" spans="1:2">
      <c r="A1977" s="239" t="s">
        <v>1982</v>
      </c>
      <c r="B1977" s="239" t="s">
        <v>81</v>
      </c>
    </row>
    <row r="1978" spans="1:2">
      <c r="A1978" s="239" t="s">
        <v>1983</v>
      </c>
      <c r="B1978" s="239" t="s">
        <v>81</v>
      </c>
    </row>
    <row r="1979" spans="1:2">
      <c r="A1979" s="239" t="s">
        <v>1984</v>
      </c>
      <c r="B1979" s="239" t="s">
        <v>81</v>
      </c>
    </row>
    <row r="1980" spans="1:2">
      <c r="A1980" s="239" t="s">
        <v>1985</v>
      </c>
      <c r="B1980" s="239" t="s">
        <v>81</v>
      </c>
    </row>
    <row r="1981" spans="1:2">
      <c r="A1981" s="239" t="s">
        <v>1986</v>
      </c>
      <c r="B1981" s="239" t="s">
        <v>81</v>
      </c>
    </row>
    <row r="1982" spans="1:2">
      <c r="A1982" s="239" t="s">
        <v>1987</v>
      </c>
      <c r="B1982" s="239" t="s">
        <v>81</v>
      </c>
    </row>
    <row r="1983" spans="1:2">
      <c r="A1983" s="239" t="s">
        <v>1988</v>
      </c>
      <c r="B1983" s="239" t="s">
        <v>81</v>
      </c>
    </row>
    <row r="1984" spans="1:2">
      <c r="A1984" s="239" t="s">
        <v>1989</v>
      </c>
      <c r="B1984" s="239" t="s">
        <v>81</v>
      </c>
    </row>
    <row r="1985" spans="1:2">
      <c r="A1985" s="239" t="s">
        <v>1990</v>
      </c>
      <c r="B1985" s="239" t="s">
        <v>81</v>
      </c>
    </row>
    <row r="1986" spans="1:2">
      <c r="A1986" s="239" t="s">
        <v>1991</v>
      </c>
      <c r="B1986" s="239" t="s">
        <v>81</v>
      </c>
    </row>
    <row r="1987" spans="1:2">
      <c r="A1987" s="239" t="s">
        <v>1992</v>
      </c>
      <c r="B1987" s="239" t="s">
        <v>81</v>
      </c>
    </row>
    <row r="1988" spans="1:2">
      <c r="A1988" s="239" t="s">
        <v>1993</v>
      </c>
      <c r="B1988" s="239" t="s">
        <v>81</v>
      </c>
    </row>
    <row r="1989" spans="1:2">
      <c r="A1989" s="239" t="s">
        <v>1994</v>
      </c>
      <c r="B1989" s="239" t="s">
        <v>81</v>
      </c>
    </row>
    <row r="1990" spans="1:2">
      <c r="A1990" s="239" t="s">
        <v>1995</v>
      </c>
      <c r="B1990" s="239" t="s">
        <v>81</v>
      </c>
    </row>
    <row r="1991" spans="1:2">
      <c r="A1991" s="239" t="s">
        <v>1996</v>
      </c>
      <c r="B1991" s="239" t="s">
        <v>81</v>
      </c>
    </row>
    <row r="1992" spans="1:2">
      <c r="A1992" s="239" t="s">
        <v>1997</v>
      </c>
      <c r="B1992" s="239" t="s">
        <v>81</v>
      </c>
    </row>
    <row r="1993" spans="1:2">
      <c r="A1993" s="239" t="s">
        <v>1998</v>
      </c>
      <c r="B1993" s="239" t="s">
        <v>81</v>
      </c>
    </row>
    <row r="1994" spans="1:2">
      <c r="A1994" s="239" t="s">
        <v>1999</v>
      </c>
      <c r="B1994" s="239" t="s">
        <v>81</v>
      </c>
    </row>
    <row r="1995" spans="1:2">
      <c r="A1995" s="239" t="s">
        <v>2000</v>
      </c>
      <c r="B1995" s="239" t="s">
        <v>81</v>
      </c>
    </row>
    <row r="1996" spans="1:2">
      <c r="A1996" s="239" t="s">
        <v>2001</v>
      </c>
      <c r="B1996" s="239" t="s">
        <v>81</v>
      </c>
    </row>
    <row r="1997" spans="1:2">
      <c r="A1997" s="239" t="s">
        <v>2002</v>
      </c>
      <c r="B1997" s="239" t="s">
        <v>81</v>
      </c>
    </row>
    <row r="1998" spans="1:2">
      <c r="A1998" s="239" t="s">
        <v>2003</v>
      </c>
      <c r="B1998" s="239" t="s">
        <v>81</v>
      </c>
    </row>
    <row r="1999" spans="1:2">
      <c r="A1999" s="239" t="s">
        <v>2004</v>
      </c>
      <c r="B1999" s="239" t="s">
        <v>81</v>
      </c>
    </row>
    <row r="2000" spans="1:2">
      <c r="A2000" s="239" t="s">
        <v>2005</v>
      </c>
      <c r="B2000" s="239" t="s">
        <v>81</v>
      </c>
    </row>
    <row r="2001" spans="1:2">
      <c r="A2001" s="239" t="s">
        <v>2006</v>
      </c>
      <c r="B2001" s="239" t="s">
        <v>351</v>
      </c>
    </row>
    <row r="2002" spans="1:2">
      <c r="A2002" s="239" t="s">
        <v>2007</v>
      </c>
      <c r="B2002" s="239" t="s">
        <v>351</v>
      </c>
    </row>
    <row r="2003" spans="1:2">
      <c r="A2003" s="239" t="s">
        <v>2008</v>
      </c>
      <c r="B2003" s="239" t="s">
        <v>351</v>
      </c>
    </row>
    <row r="2004" spans="1:2">
      <c r="A2004" s="239" t="s">
        <v>2009</v>
      </c>
      <c r="B2004" s="239" t="s">
        <v>351</v>
      </c>
    </row>
    <row r="2005" spans="1:2">
      <c r="A2005" s="239" t="s">
        <v>2010</v>
      </c>
      <c r="B2005" s="239" t="s">
        <v>351</v>
      </c>
    </row>
    <row r="2006" spans="1:2">
      <c r="A2006" s="239" t="s">
        <v>2011</v>
      </c>
      <c r="B2006" s="239" t="s">
        <v>351</v>
      </c>
    </row>
    <row r="2007" spans="1:2">
      <c r="A2007" s="239" t="s">
        <v>2012</v>
      </c>
      <c r="B2007" s="239" t="s">
        <v>351</v>
      </c>
    </row>
    <row r="2008" spans="1:2">
      <c r="A2008" s="239" t="s">
        <v>2013</v>
      </c>
      <c r="B2008" s="239" t="s">
        <v>351</v>
      </c>
    </row>
    <row r="2009" spans="1:2">
      <c r="A2009" s="239" t="s">
        <v>2014</v>
      </c>
      <c r="B2009" s="239" t="s">
        <v>351</v>
      </c>
    </row>
    <row r="2010" spans="1:2">
      <c r="A2010" s="239" t="s">
        <v>2015</v>
      </c>
      <c r="B2010" s="239" t="s">
        <v>351</v>
      </c>
    </row>
    <row r="2011" spans="1:2">
      <c r="A2011" s="239" t="s">
        <v>2016</v>
      </c>
      <c r="B2011" s="239" t="s">
        <v>351</v>
      </c>
    </row>
    <row r="2012" spans="1:2">
      <c r="A2012" s="239" t="s">
        <v>2017</v>
      </c>
      <c r="B2012" s="239" t="s">
        <v>351</v>
      </c>
    </row>
    <row r="2013" spans="1:2">
      <c r="A2013" s="239" t="s">
        <v>2018</v>
      </c>
      <c r="B2013" s="239" t="s">
        <v>351</v>
      </c>
    </row>
    <row r="2014" spans="1:2">
      <c r="A2014" s="239" t="s">
        <v>2019</v>
      </c>
      <c r="B2014" s="239" t="s">
        <v>351</v>
      </c>
    </row>
    <row r="2015" spans="1:2">
      <c r="A2015" s="239" t="s">
        <v>2020</v>
      </c>
      <c r="B2015" s="239" t="s">
        <v>351</v>
      </c>
    </row>
    <row r="2016" spans="1:2">
      <c r="A2016" s="239" t="s">
        <v>2021</v>
      </c>
      <c r="B2016" s="239" t="s">
        <v>351</v>
      </c>
    </row>
    <row r="2017" spans="1:2">
      <c r="A2017" s="239" t="s">
        <v>2022</v>
      </c>
      <c r="B2017" s="239" t="s">
        <v>351</v>
      </c>
    </row>
    <row r="2018" spans="1:2">
      <c r="A2018" s="239" t="s">
        <v>2023</v>
      </c>
      <c r="B2018" s="239" t="s">
        <v>351</v>
      </c>
    </row>
    <row r="2019" spans="1:2">
      <c r="A2019" s="239" t="s">
        <v>2024</v>
      </c>
      <c r="B2019" s="239" t="s">
        <v>351</v>
      </c>
    </row>
    <row r="2020" spans="1:2">
      <c r="A2020" s="239" t="s">
        <v>2025</v>
      </c>
      <c r="B2020" s="239" t="s">
        <v>351</v>
      </c>
    </row>
    <row r="2021" spans="1:2">
      <c r="A2021" s="239" t="s">
        <v>2026</v>
      </c>
      <c r="B2021" s="239" t="s">
        <v>351</v>
      </c>
    </row>
    <row r="2022" spans="1:2">
      <c r="A2022" s="239" t="s">
        <v>2027</v>
      </c>
      <c r="B2022" s="239" t="s">
        <v>351</v>
      </c>
    </row>
    <row r="2023" spans="1:2">
      <c r="A2023" s="239" t="s">
        <v>2028</v>
      </c>
      <c r="B2023" s="239" t="s">
        <v>351</v>
      </c>
    </row>
    <row r="2024" spans="1:2">
      <c r="A2024" s="239" t="s">
        <v>2029</v>
      </c>
      <c r="B2024" s="239" t="s">
        <v>351</v>
      </c>
    </row>
    <row r="2025" spans="1:2">
      <c r="A2025" s="239" t="s">
        <v>2030</v>
      </c>
      <c r="B2025" s="239" t="s">
        <v>351</v>
      </c>
    </row>
    <row r="2026" spans="1:2">
      <c r="A2026" s="239" t="s">
        <v>2031</v>
      </c>
      <c r="B2026" s="239" t="s">
        <v>351</v>
      </c>
    </row>
    <row r="2027" spans="1:2">
      <c r="A2027" s="239" t="s">
        <v>2032</v>
      </c>
      <c r="B2027" s="239" t="s">
        <v>351</v>
      </c>
    </row>
    <row r="2028" spans="1:2">
      <c r="A2028" s="239" t="s">
        <v>2033</v>
      </c>
      <c r="B2028" s="239" t="s">
        <v>351</v>
      </c>
    </row>
    <row r="2029" spans="1:2">
      <c r="A2029" s="239" t="s">
        <v>2034</v>
      </c>
      <c r="B2029" s="239" t="s">
        <v>351</v>
      </c>
    </row>
    <row r="2030" spans="1:2">
      <c r="A2030" s="239" t="s">
        <v>2035</v>
      </c>
      <c r="B2030" s="239" t="s">
        <v>351</v>
      </c>
    </row>
    <row r="2031" spans="1:2">
      <c r="A2031" s="239" t="s">
        <v>2036</v>
      </c>
      <c r="B2031" s="239" t="s">
        <v>351</v>
      </c>
    </row>
    <row r="2032" spans="1:2">
      <c r="A2032" s="239" t="s">
        <v>2037</v>
      </c>
      <c r="B2032" s="239" t="s">
        <v>351</v>
      </c>
    </row>
    <row r="2033" spans="1:2">
      <c r="A2033" s="239" t="s">
        <v>2038</v>
      </c>
      <c r="B2033" s="239" t="s">
        <v>351</v>
      </c>
    </row>
    <row r="2034" spans="1:2">
      <c r="A2034" s="239" t="s">
        <v>2039</v>
      </c>
      <c r="B2034" s="239" t="s">
        <v>351</v>
      </c>
    </row>
    <row r="2035" spans="1:2">
      <c r="A2035" s="239" t="s">
        <v>2040</v>
      </c>
      <c r="B2035" s="239" t="s">
        <v>351</v>
      </c>
    </row>
    <row r="2036" spans="1:2">
      <c r="A2036" s="239" t="s">
        <v>2041</v>
      </c>
      <c r="B2036" s="239" t="s">
        <v>351</v>
      </c>
    </row>
    <row r="2037" spans="1:2">
      <c r="A2037" s="239" t="s">
        <v>2042</v>
      </c>
      <c r="B2037" s="239" t="s">
        <v>351</v>
      </c>
    </row>
    <row r="2038" spans="1:2">
      <c r="A2038" s="239" t="s">
        <v>2043</v>
      </c>
      <c r="B2038" s="239" t="s">
        <v>351</v>
      </c>
    </row>
    <row r="2039" spans="1:2">
      <c r="A2039" s="239" t="s">
        <v>2044</v>
      </c>
      <c r="B2039" s="239" t="s">
        <v>351</v>
      </c>
    </row>
    <row r="2040" spans="1:2">
      <c r="A2040" s="239" t="s">
        <v>2045</v>
      </c>
      <c r="B2040" s="239" t="s">
        <v>351</v>
      </c>
    </row>
    <row r="2041" spans="1:2">
      <c r="A2041" s="239" t="s">
        <v>2046</v>
      </c>
      <c r="B2041" s="239" t="s">
        <v>351</v>
      </c>
    </row>
    <row r="2042" spans="1:2">
      <c r="A2042" s="239" t="s">
        <v>2047</v>
      </c>
      <c r="B2042" s="239" t="s">
        <v>351</v>
      </c>
    </row>
    <row r="2043" spans="1:2">
      <c r="A2043" s="239" t="s">
        <v>2048</v>
      </c>
      <c r="B2043" s="239" t="s">
        <v>351</v>
      </c>
    </row>
    <row r="2044" spans="1:2">
      <c r="A2044" s="239" t="s">
        <v>2049</v>
      </c>
      <c r="B2044" s="239" t="s">
        <v>351</v>
      </c>
    </row>
    <row r="2045" spans="1:2">
      <c r="A2045" s="239" t="s">
        <v>2050</v>
      </c>
      <c r="B2045" s="239" t="s">
        <v>351</v>
      </c>
    </row>
    <row r="2046" spans="1:2">
      <c r="A2046" s="239" t="s">
        <v>2051</v>
      </c>
      <c r="B2046" s="239" t="s">
        <v>351</v>
      </c>
    </row>
    <row r="2047" spans="1:2">
      <c r="A2047" s="239" t="s">
        <v>2052</v>
      </c>
      <c r="B2047" s="239" t="s">
        <v>351</v>
      </c>
    </row>
    <row r="2048" spans="1:2">
      <c r="A2048" s="239" t="s">
        <v>2053</v>
      </c>
      <c r="B2048" s="239" t="s">
        <v>351</v>
      </c>
    </row>
    <row r="2049" spans="1:2">
      <c r="A2049" s="239" t="s">
        <v>2054</v>
      </c>
      <c r="B2049" s="239" t="s">
        <v>351</v>
      </c>
    </row>
    <row r="2050" spans="1:2">
      <c r="A2050" s="239" t="s">
        <v>2055</v>
      </c>
      <c r="B2050" s="239" t="s">
        <v>351</v>
      </c>
    </row>
    <row r="2051" spans="1:2">
      <c r="A2051" s="239" t="s">
        <v>2056</v>
      </c>
      <c r="B2051" s="239" t="s">
        <v>351</v>
      </c>
    </row>
    <row r="2052" spans="1:2">
      <c r="A2052" s="239" t="s">
        <v>2057</v>
      </c>
      <c r="B2052" s="239" t="s">
        <v>351</v>
      </c>
    </row>
    <row r="2053" spans="1:2">
      <c r="A2053" s="239" t="s">
        <v>2058</v>
      </c>
      <c r="B2053" s="239" t="s">
        <v>351</v>
      </c>
    </row>
    <row r="2054" spans="1:2">
      <c r="A2054" s="239" t="s">
        <v>2059</v>
      </c>
      <c r="B2054" s="239" t="s">
        <v>351</v>
      </c>
    </row>
    <row r="2055" spans="1:2">
      <c r="A2055" s="239" t="s">
        <v>2060</v>
      </c>
      <c r="B2055" s="239" t="s">
        <v>351</v>
      </c>
    </row>
    <row r="2056" spans="1:2">
      <c r="A2056" s="239" t="s">
        <v>2061</v>
      </c>
      <c r="B2056" s="239" t="s">
        <v>351</v>
      </c>
    </row>
    <row r="2057" spans="1:2">
      <c r="A2057" s="239" t="s">
        <v>2062</v>
      </c>
      <c r="B2057" s="239" t="s">
        <v>351</v>
      </c>
    </row>
    <row r="2058" spans="1:2">
      <c r="A2058" s="239" t="s">
        <v>2063</v>
      </c>
      <c r="B2058" s="239" t="s">
        <v>351</v>
      </c>
    </row>
    <row r="2059" spans="1:2">
      <c r="A2059" s="239" t="s">
        <v>2064</v>
      </c>
      <c r="B2059" s="239" t="s">
        <v>351</v>
      </c>
    </row>
    <row r="2060" spans="1:2">
      <c r="A2060" s="239" t="s">
        <v>2065</v>
      </c>
      <c r="B2060" s="239" t="s">
        <v>351</v>
      </c>
    </row>
    <row r="2061" spans="1:2">
      <c r="A2061" s="239" t="s">
        <v>2066</v>
      </c>
      <c r="B2061" s="239" t="s">
        <v>2067</v>
      </c>
    </row>
    <row r="2062" spans="1:2">
      <c r="A2062" s="239" t="s">
        <v>2068</v>
      </c>
      <c r="B2062" s="239" t="s">
        <v>2067</v>
      </c>
    </row>
    <row r="2063" spans="1:2">
      <c r="A2063" s="239" t="s">
        <v>2069</v>
      </c>
      <c r="B2063" s="239" t="s">
        <v>2067</v>
      </c>
    </row>
    <row r="2064" spans="1:2" s="241" customFormat="1" ht="15">
      <c r="A2064" s="241" t="s">
        <v>3136</v>
      </c>
      <c r="B2064" s="239" t="s">
        <v>157</v>
      </c>
    </row>
    <row r="2065" spans="1:2" s="241" customFormat="1" ht="15">
      <c r="A2065" s="241" t="s">
        <v>3137</v>
      </c>
      <c r="B2065" s="239" t="s">
        <v>157</v>
      </c>
    </row>
    <row r="2066" spans="1:2">
      <c r="A2066" s="239" t="s">
        <v>2070</v>
      </c>
      <c r="B2066" s="239" t="s">
        <v>157</v>
      </c>
    </row>
    <row r="2067" spans="1:2">
      <c r="A2067" s="239" t="s">
        <v>2071</v>
      </c>
      <c r="B2067" s="239" t="s">
        <v>157</v>
      </c>
    </row>
    <row r="2068" spans="1:2">
      <c r="A2068" s="239" t="s">
        <v>2072</v>
      </c>
      <c r="B2068" s="239" t="s">
        <v>157</v>
      </c>
    </row>
    <row r="2069" spans="1:2">
      <c r="A2069" s="239" t="s">
        <v>2073</v>
      </c>
      <c r="B2069" s="239" t="s">
        <v>157</v>
      </c>
    </row>
    <row r="2070" spans="1:2">
      <c r="A2070" s="239" t="s">
        <v>2074</v>
      </c>
      <c r="B2070" s="239" t="s">
        <v>157</v>
      </c>
    </row>
    <row r="2071" spans="1:2">
      <c r="A2071" s="239" t="s">
        <v>2075</v>
      </c>
      <c r="B2071" s="239" t="s">
        <v>157</v>
      </c>
    </row>
    <row r="2072" spans="1:2">
      <c r="A2072" s="239" t="s">
        <v>2076</v>
      </c>
      <c r="B2072" s="239" t="s">
        <v>157</v>
      </c>
    </row>
    <row r="2073" spans="1:2">
      <c r="A2073" s="239" t="s">
        <v>2077</v>
      </c>
      <c r="B2073" s="239" t="s">
        <v>157</v>
      </c>
    </row>
    <row r="2074" spans="1:2">
      <c r="A2074" s="239" t="s">
        <v>2078</v>
      </c>
      <c r="B2074" s="239" t="s">
        <v>157</v>
      </c>
    </row>
    <row r="2075" spans="1:2">
      <c r="A2075" s="239" t="s">
        <v>2079</v>
      </c>
      <c r="B2075" s="239" t="s">
        <v>157</v>
      </c>
    </row>
    <row r="2076" spans="1:2">
      <c r="A2076" s="239" t="s">
        <v>2080</v>
      </c>
      <c r="B2076" s="239" t="s">
        <v>157</v>
      </c>
    </row>
    <row r="2077" spans="1:2">
      <c r="A2077" s="239" t="s">
        <v>2081</v>
      </c>
      <c r="B2077" s="239" t="s">
        <v>127</v>
      </c>
    </row>
    <row r="2078" spans="1:2">
      <c r="A2078" s="239" t="s">
        <v>2082</v>
      </c>
      <c r="B2078" s="239" t="s">
        <v>127</v>
      </c>
    </row>
    <row r="2079" spans="1:2">
      <c r="A2079" s="239" t="s">
        <v>2083</v>
      </c>
      <c r="B2079" s="239" t="s">
        <v>127</v>
      </c>
    </row>
    <row r="2080" spans="1:2">
      <c r="A2080" s="239" t="s">
        <v>2084</v>
      </c>
      <c r="B2080" s="239" t="s">
        <v>127</v>
      </c>
    </row>
    <row r="2081" spans="1:2">
      <c r="A2081" s="239" t="s">
        <v>2085</v>
      </c>
      <c r="B2081" s="239" t="s">
        <v>127</v>
      </c>
    </row>
    <row r="2082" spans="1:2">
      <c r="A2082" s="239" t="s">
        <v>2086</v>
      </c>
      <c r="B2082" s="239" t="s">
        <v>127</v>
      </c>
    </row>
    <row r="2083" spans="1:2">
      <c r="A2083" s="239" t="s">
        <v>2087</v>
      </c>
      <c r="B2083" s="239" t="s">
        <v>127</v>
      </c>
    </row>
    <row r="2084" spans="1:2">
      <c r="A2084" s="239" t="s">
        <v>2088</v>
      </c>
      <c r="B2084" s="239" t="s">
        <v>127</v>
      </c>
    </row>
    <row r="2085" spans="1:2">
      <c r="A2085" s="239" t="s">
        <v>2089</v>
      </c>
      <c r="B2085" s="239" t="s">
        <v>127</v>
      </c>
    </row>
    <row r="2086" spans="1:2">
      <c r="A2086" s="239" t="s">
        <v>2090</v>
      </c>
      <c r="B2086" s="239" t="s">
        <v>127</v>
      </c>
    </row>
    <row r="2087" spans="1:2">
      <c r="A2087" s="239" t="s">
        <v>2091</v>
      </c>
      <c r="B2087" s="239" t="s">
        <v>127</v>
      </c>
    </row>
    <row r="2088" spans="1:2">
      <c r="A2088" s="239" t="s">
        <v>2092</v>
      </c>
      <c r="B2088" s="239" t="s">
        <v>127</v>
      </c>
    </row>
    <row r="2089" spans="1:2">
      <c r="A2089" s="239" t="s">
        <v>2093</v>
      </c>
      <c r="B2089" s="239" t="s">
        <v>127</v>
      </c>
    </row>
    <row r="2090" spans="1:2">
      <c r="A2090" s="239" t="s">
        <v>2094</v>
      </c>
      <c r="B2090" s="239" t="s">
        <v>127</v>
      </c>
    </row>
    <row r="2091" spans="1:2">
      <c r="A2091" s="239" t="s">
        <v>2095</v>
      </c>
      <c r="B2091" s="239" t="s">
        <v>127</v>
      </c>
    </row>
    <row r="2092" spans="1:2">
      <c r="A2092" s="239" t="s">
        <v>2096</v>
      </c>
      <c r="B2092" s="239" t="s">
        <v>127</v>
      </c>
    </row>
    <row r="2093" spans="1:2">
      <c r="A2093" s="239" t="s">
        <v>2097</v>
      </c>
      <c r="B2093" s="239" t="s">
        <v>127</v>
      </c>
    </row>
    <row r="2094" spans="1:2">
      <c r="A2094" s="239" t="s">
        <v>2098</v>
      </c>
      <c r="B2094" s="239" t="s">
        <v>127</v>
      </c>
    </row>
    <row r="2095" spans="1:2">
      <c r="A2095" s="239" t="s">
        <v>2099</v>
      </c>
      <c r="B2095" s="239" t="s">
        <v>127</v>
      </c>
    </row>
    <row r="2096" spans="1:2">
      <c r="A2096" s="239" t="s">
        <v>2100</v>
      </c>
      <c r="B2096" s="239" t="s">
        <v>127</v>
      </c>
    </row>
    <row r="2097" spans="1:2">
      <c r="A2097" s="239" t="s">
        <v>2101</v>
      </c>
      <c r="B2097" s="239" t="s">
        <v>127</v>
      </c>
    </row>
    <row r="2098" spans="1:2">
      <c r="A2098" s="239" t="s">
        <v>2102</v>
      </c>
      <c r="B2098" s="239" t="s">
        <v>127</v>
      </c>
    </row>
    <row r="2099" spans="1:2">
      <c r="A2099" s="239" t="s">
        <v>2103</v>
      </c>
      <c r="B2099" s="239" t="s">
        <v>127</v>
      </c>
    </row>
    <row r="2100" spans="1:2">
      <c r="A2100" s="239" t="s">
        <v>2104</v>
      </c>
      <c r="B2100" s="239" t="s">
        <v>127</v>
      </c>
    </row>
    <row r="2101" spans="1:2">
      <c r="A2101" s="239" t="s">
        <v>2105</v>
      </c>
      <c r="B2101" s="239" t="s">
        <v>127</v>
      </c>
    </row>
    <row r="2102" spans="1:2">
      <c r="A2102" s="239" t="s">
        <v>2106</v>
      </c>
      <c r="B2102" s="239" t="s">
        <v>127</v>
      </c>
    </row>
    <row r="2103" spans="1:2">
      <c r="A2103" s="239" t="s">
        <v>2107</v>
      </c>
      <c r="B2103" s="239" t="s">
        <v>127</v>
      </c>
    </row>
    <row r="2104" spans="1:2">
      <c r="A2104" s="239" t="s">
        <v>2108</v>
      </c>
      <c r="B2104" s="239" t="s">
        <v>127</v>
      </c>
    </row>
    <row r="2105" spans="1:2">
      <c r="A2105" s="239" t="s">
        <v>2109</v>
      </c>
      <c r="B2105" s="239" t="s">
        <v>127</v>
      </c>
    </row>
    <row r="2106" spans="1:2">
      <c r="A2106" s="239" t="s">
        <v>2110</v>
      </c>
      <c r="B2106" s="239" t="s">
        <v>127</v>
      </c>
    </row>
    <row r="2107" spans="1:2">
      <c r="A2107" s="239" t="s">
        <v>2111</v>
      </c>
      <c r="B2107" s="239" t="s">
        <v>127</v>
      </c>
    </row>
    <row r="2108" spans="1:2">
      <c r="A2108" s="239" t="s">
        <v>2112</v>
      </c>
      <c r="B2108" s="239" t="s">
        <v>127</v>
      </c>
    </row>
    <row r="2109" spans="1:2">
      <c r="A2109" s="239" t="s">
        <v>2113</v>
      </c>
      <c r="B2109" s="239" t="s">
        <v>127</v>
      </c>
    </row>
    <row r="2110" spans="1:2">
      <c r="A2110" s="239" t="s">
        <v>2114</v>
      </c>
      <c r="B2110" s="239" t="s">
        <v>127</v>
      </c>
    </row>
    <row r="2111" spans="1:2">
      <c r="A2111" s="239" t="s">
        <v>2115</v>
      </c>
      <c r="B2111" s="239" t="s">
        <v>127</v>
      </c>
    </row>
    <row r="2112" spans="1:2">
      <c r="A2112" s="239" t="s">
        <v>2116</v>
      </c>
      <c r="B2112" s="239" t="s">
        <v>127</v>
      </c>
    </row>
    <row r="2113" spans="1:2">
      <c r="A2113" s="239" t="s">
        <v>2117</v>
      </c>
      <c r="B2113" s="239" t="s">
        <v>127</v>
      </c>
    </row>
    <row r="2114" spans="1:2">
      <c r="A2114" s="239" t="s">
        <v>2118</v>
      </c>
      <c r="B2114" s="239" t="s">
        <v>81</v>
      </c>
    </row>
    <row r="2115" spans="1:2">
      <c r="A2115" s="239" t="s">
        <v>2119</v>
      </c>
      <c r="B2115" s="239" t="s">
        <v>81</v>
      </c>
    </row>
    <row r="2116" spans="1:2">
      <c r="A2116" s="239" t="s">
        <v>2120</v>
      </c>
      <c r="B2116" s="239" t="s">
        <v>81</v>
      </c>
    </row>
    <row r="2117" spans="1:2">
      <c r="A2117" s="239" t="s">
        <v>2121</v>
      </c>
      <c r="B2117" s="239" t="s">
        <v>81</v>
      </c>
    </row>
    <row r="2118" spans="1:2">
      <c r="A2118" s="239" t="s">
        <v>2122</v>
      </c>
      <c r="B2118" s="239" t="s">
        <v>81</v>
      </c>
    </row>
    <row r="2119" spans="1:2">
      <c r="A2119" s="239" t="s">
        <v>2123</v>
      </c>
      <c r="B2119" s="239" t="s">
        <v>81</v>
      </c>
    </row>
    <row r="2120" spans="1:2">
      <c r="A2120" s="239" t="s">
        <v>2124</v>
      </c>
      <c r="B2120" s="239" t="s">
        <v>81</v>
      </c>
    </row>
    <row r="2121" spans="1:2">
      <c r="A2121" s="239" t="s">
        <v>2125</v>
      </c>
      <c r="B2121" s="239" t="s">
        <v>81</v>
      </c>
    </row>
    <row r="2122" spans="1:2">
      <c r="A2122" s="239" t="s">
        <v>2126</v>
      </c>
      <c r="B2122" s="239" t="s">
        <v>81</v>
      </c>
    </row>
    <row r="2123" spans="1:2">
      <c r="A2123" s="239" t="s">
        <v>2127</v>
      </c>
      <c r="B2123" s="239" t="s">
        <v>81</v>
      </c>
    </row>
    <row r="2124" spans="1:2">
      <c r="A2124" s="239" t="s">
        <v>2128</v>
      </c>
      <c r="B2124" s="239" t="s">
        <v>81</v>
      </c>
    </row>
    <row r="2125" spans="1:2">
      <c r="A2125" s="239" t="s">
        <v>2129</v>
      </c>
      <c r="B2125" s="239" t="s">
        <v>81</v>
      </c>
    </row>
    <row r="2126" spans="1:2">
      <c r="A2126" s="239" t="s">
        <v>2130</v>
      </c>
      <c r="B2126" s="239" t="s">
        <v>81</v>
      </c>
    </row>
    <row r="2127" spans="1:2">
      <c r="A2127" s="239" t="s">
        <v>2131</v>
      </c>
      <c r="B2127" s="239" t="s">
        <v>81</v>
      </c>
    </row>
    <row r="2128" spans="1:2">
      <c r="A2128" s="239" t="s">
        <v>2132</v>
      </c>
      <c r="B2128" s="239" t="s">
        <v>81</v>
      </c>
    </row>
    <row r="2129" spans="1:2">
      <c r="A2129" s="239" t="s">
        <v>2133</v>
      </c>
      <c r="B2129" s="239" t="s">
        <v>81</v>
      </c>
    </row>
    <row r="2130" spans="1:2">
      <c r="A2130" s="239" t="s">
        <v>2134</v>
      </c>
      <c r="B2130" s="239" t="s">
        <v>81</v>
      </c>
    </row>
    <row r="2131" spans="1:2">
      <c r="A2131" s="239" t="s">
        <v>2135</v>
      </c>
      <c r="B2131" s="239" t="s">
        <v>81</v>
      </c>
    </row>
    <row r="2132" spans="1:2">
      <c r="A2132" s="239" t="s">
        <v>2136</v>
      </c>
      <c r="B2132" s="239" t="s">
        <v>81</v>
      </c>
    </row>
    <row r="2133" spans="1:2">
      <c r="A2133" s="239" t="s">
        <v>2137</v>
      </c>
      <c r="B2133" s="239" t="s">
        <v>81</v>
      </c>
    </row>
    <row r="2134" spans="1:2">
      <c r="A2134" s="239" t="s">
        <v>2138</v>
      </c>
      <c r="B2134" s="239" t="s">
        <v>81</v>
      </c>
    </row>
    <row r="2135" spans="1:2">
      <c r="A2135" s="239" t="s">
        <v>2139</v>
      </c>
      <c r="B2135" s="239" t="s">
        <v>81</v>
      </c>
    </row>
    <row r="2136" spans="1:2">
      <c r="A2136" s="239" t="s">
        <v>2140</v>
      </c>
      <c r="B2136" s="239" t="s">
        <v>81</v>
      </c>
    </row>
    <row r="2137" spans="1:2">
      <c r="A2137" s="239" t="s">
        <v>2141</v>
      </c>
      <c r="B2137" s="239" t="s">
        <v>81</v>
      </c>
    </row>
    <row r="2138" spans="1:2">
      <c r="A2138" s="239" t="s">
        <v>2142</v>
      </c>
      <c r="B2138" s="239" t="s">
        <v>81</v>
      </c>
    </row>
    <row r="2139" spans="1:2">
      <c r="A2139" s="239" t="s">
        <v>2143</v>
      </c>
      <c r="B2139" s="239" t="s">
        <v>81</v>
      </c>
    </row>
    <row r="2140" spans="1:2">
      <c r="A2140" s="239" t="s">
        <v>2144</v>
      </c>
      <c r="B2140" s="239" t="s">
        <v>81</v>
      </c>
    </row>
    <row r="2141" spans="1:2">
      <c r="A2141" s="239" t="s">
        <v>2145</v>
      </c>
      <c r="B2141" s="239" t="s">
        <v>81</v>
      </c>
    </row>
    <row r="2142" spans="1:2">
      <c r="A2142" s="239" t="s">
        <v>2146</v>
      </c>
      <c r="B2142" s="239" t="s">
        <v>81</v>
      </c>
    </row>
    <row r="2143" spans="1:2">
      <c r="A2143" s="239" t="s">
        <v>2147</v>
      </c>
      <c r="B2143" s="239" t="s">
        <v>81</v>
      </c>
    </row>
    <row r="2144" spans="1:2">
      <c r="A2144" s="239" t="s">
        <v>2148</v>
      </c>
      <c r="B2144" s="239" t="s">
        <v>81</v>
      </c>
    </row>
    <row r="2145" spans="1:2">
      <c r="A2145" s="239" t="s">
        <v>2149</v>
      </c>
      <c r="B2145" s="239" t="s">
        <v>81</v>
      </c>
    </row>
    <row r="2146" spans="1:2">
      <c r="A2146" s="239" t="s">
        <v>2150</v>
      </c>
      <c r="B2146" s="239" t="s">
        <v>81</v>
      </c>
    </row>
    <row r="2147" spans="1:2">
      <c r="A2147" s="239" t="s">
        <v>2151</v>
      </c>
      <c r="B2147" s="239" t="s">
        <v>81</v>
      </c>
    </row>
    <row r="2148" spans="1:2">
      <c r="A2148" s="239" t="s">
        <v>2152</v>
      </c>
      <c r="B2148" s="239" t="s">
        <v>81</v>
      </c>
    </row>
    <row r="2149" spans="1:2">
      <c r="A2149" s="239" t="s">
        <v>2153</v>
      </c>
      <c r="B2149" s="239" t="s">
        <v>81</v>
      </c>
    </row>
    <row r="2150" spans="1:2">
      <c r="A2150" s="239" t="s">
        <v>2154</v>
      </c>
      <c r="B2150" s="239" t="s">
        <v>81</v>
      </c>
    </row>
    <row r="2151" spans="1:2">
      <c r="A2151" s="239" t="s">
        <v>2155</v>
      </c>
      <c r="B2151" s="239" t="s">
        <v>81</v>
      </c>
    </row>
    <row r="2152" spans="1:2">
      <c r="A2152" s="239" t="s">
        <v>2156</v>
      </c>
      <c r="B2152" s="239" t="s">
        <v>81</v>
      </c>
    </row>
    <row r="2153" spans="1:2">
      <c r="A2153" s="239" t="s">
        <v>2157</v>
      </c>
      <c r="B2153" s="239" t="s">
        <v>81</v>
      </c>
    </row>
    <row r="2154" spans="1:2">
      <c r="A2154" s="239" t="s">
        <v>2158</v>
      </c>
      <c r="B2154" s="239" t="s">
        <v>81</v>
      </c>
    </row>
    <row r="2155" spans="1:2">
      <c r="A2155" s="239" t="s">
        <v>2159</v>
      </c>
      <c r="B2155" s="239" t="s">
        <v>81</v>
      </c>
    </row>
    <row r="2156" spans="1:2">
      <c r="A2156" s="239" t="s">
        <v>2160</v>
      </c>
      <c r="B2156" s="239" t="s">
        <v>81</v>
      </c>
    </row>
    <row r="2157" spans="1:2">
      <c r="A2157" s="239" t="s">
        <v>2161</v>
      </c>
      <c r="B2157" s="239" t="s">
        <v>81</v>
      </c>
    </row>
    <row r="2158" spans="1:2">
      <c r="A2158" s="239" t="s">
        <v>2162</v>
      </c>
      <c r="B2158" s="239" t="s">
        <v>81</v>
      </c>
    </row>
    <row r="2159" spans="1:2">
      <c r="A2159" s="239" t="s">
        <v>2163</v>
      </c>
      <c r="B2159" s="239" t="s">
        <v>81</v>
      </c>
    </row>
    <row r="2160" spans="1:2">
      <c r="A2160" s="239" t="s">
        <v>2164</v>
      </c>
      <c r="B2160" s="239" t="s">
        <v>81</v>
      </c>
    </row>
    <row r="2161" spans="1:2">
      <c r="A2161" s="239" t="s">
        <v>2165</v>
      </c>
      <c r="B2161" s="239" t="s">
        <v>81</v>
      </c>
    </row>
    <row r="2162" spans="1:2">
      <c r="A2162" s="239" t="s">
        <v>2166</v>
      </c>
      <c r="B2162" s="239" t="s">
        <v>81</v>
      </c>
    </row>
    <row r="2163" spans="1:2">
      <c r="A2163" s="239" t="s">
        <v>2167</v>
      </c>
      <c r="B2163" s="239" t="s">
        <v>81</v>
      </c>
    </row>
    <row r="2164" spans="1:2">
      <c r="A2164" s="239" t="s">
        <v>2168</v>
      </c>
      <c r="B2164" s="239" t="s">
        <v>81</v>
      </c>
    </row>
    <row r="2165" spans="1:2">
      <c r="A2165" s="239" t="s">
        <v>2169</v>
      </c>
      <c r="B2165" s="239" t="s">
        <v>81</v>
      </c>
    </row>
    <row r="2166" spans="1:2">
      <c r="A2166" s="239" t="s">
        <v>2170</v>
      </c>
      <c r="B2166" s="239" t="s">
        <v>81</v>
      </c>
    </row>
    <row r="2167" spans="1:2">
      <c r="A2167" s="239" t="s">
        <v>2171</v>
      </c>
      <c r="B2167" s="239" t="s">
        <v>81</v>
      </c>
    </row>
    <row r="2168" spans="1:2">
      <c r="A2168" s="239" t="s">
        <v>2172</v>
      </c>
      <c r="B2168" s="239" t="s">
        <v>81</v>
      </c>
    </row>
    <row r="2169" spans="1:2">
      <c r="A2169" s="239" t="s">
        <v>2173</v>
      </c>
      <c r="B2169" s="239" t="s">
        <v>81</v>
      </c>
    </row>
    <row r="2170" spans="1:2" s="241" customFormat="1" ht="15">
      <c r="A2170" s="241" t="s">
        <v>3175</v>
      </c>
      <c r="B2170" s="242" t="s">
        <v>157</v>
      </c>
    </row>
    <row r="2171" spans="1:2" s="241" customFormat="1" ht="15">
      <c r="A2171" s="241" t="s">
        <v>3176</v>
      </c>
      <c r="B2171" s="242" t="s">
        <v>157</v>
      </c>
    </row>
    <row r="2172" spans="1:2">
      <c r="A2172" s="239" t="s">
        <v>2174</v>
      </c>
      <c r="B2172" s="239" t="s">
        <v>157</v>
      </c>
    </row>
    <row r="2173" spans="1:2">
      <c r="A2173" s="239" t="s">
        <v>2175</v>
      </c>
      <c r="B2173" s="239" t="s">
        <v>157</v>
      </c>
    </row>
    <row r="2174" spans="1:2">
      <c r="A2174" s="239" t="s">
        <v>2176</v>
      </c>
      <c r="B2174" s="239" t="s">
        <v>157</v>
      </c>
    </row>
    <row r="2175" spans="1:2">
      <c r="A2175" s="239" t="s">
        <v>2177</v>
      </c>
      <c r="B2175" s="239" t="s">
        <v>157</v>
      </c>
    </row>
    <row r="2176" spans="1:2">
      <c r="A2176" s="239" t="s">
        <v>2178</v>
      </c>
      <c r="B2176" s="239" t="s">
        <v>157</v>
      </c>
    </row>
    <row r="2177" spans="1:2">
      <c r="A2177" s="239" t="s">
        <v>2179</v>
      </c>
      <c r="B2177" s="239" t="s">
        <v>157</v>
      </c>
    </row>
    <row r="2178" spans="1:2">
      <c r="A2178" s="239" t="s">
        <v>2180</v>
      </c>
      <c r="B2178" s="239" t="s">
        <v>157</v>
      </c>
    </row>
    <row r="2179" spans="1:2">
      <c r="A2179" s="239" t="s">
        <v>2181</v>
      </c>
      <c r="B2179" s="239" t="s">
        <v>157</v>
      </c>
    </row>
    <row r="2180" spans="1:2">
      <c r="A2180" s="239" t="s">
        <v>2182</v>
      </c>
      <c r="B2180" s="239" t="s">
        <v>157</v>
      </c>
    </row>
    <row r="2181" spans="1:2">
      <c r="A2181" s="239" t="s">
        <v>2183</v>
      </c>
      <c r="B2181" s="239" t="s">
        <v>157</v>
      </c>
    </row>
    <row r="2182" spans="1:2">
      <c r="A2182" s="239" t="s">
        <v>2184</v>
      </c>
      <c r="B2182" s="239" t="s">
        <v>157</v>
      </c>
    </row>
    <row r="2183" spans="1:2">
      <c r="A2183" s="239" t="s">
        <v>2185</v>
      </c>
      <c r="B2183" s="239" t="s">
        <v>157</v>
      </c>
    </row>
    <row r="2184" spans="1:2">
      <c r="A2184" s="239" t="s">
        <v>2186</v>
      </c>
      <c r="B2184" s="239" t="s">
        <v>157</v>
      </c>
    </row>
    <row r="2185" spans="1:2">
      <c r="A2185" s="239" t="s">
        <v>2187</v>
      </c>
      <c r="B2185" s="239" t="s">
        <v>157</v>
      </c>
    </row>
    <row r="2186" spans="1:2">
      <c r="A2186" s="239" t="s">
        <v>2188</v>
      </c>
      <c r="B2186" s="239" t="s">
        <v>157</v>
      </c>
    </row>
    <row r="2187" spans="1:2">
      <c r="A2187" s="239" t="s">
        <v>2189</v>
      </c>
      <c r="B2187" s="239" t="s">
        <v>157</v>
      </c>
    </row>
    <row r="2188" spans="1:2">
      <c r="A2188" s="239" t="s">
        <v>2190</v>
      </c>
      <c r="B2188" s="239" t="s">
        <v>157</v>
      </c>
    </row>
    <row r="2189" spans="1:2">
      <c r="A2189" s="239" t="s">
        <v>2191</v>
      </c>
      <c r="B2189" s="239" t="s">
        <v>157</v>
      </c>
    </row>
    <row r="2190" spans="1:2">
      <c r="A2190" s="239" t="s">
        <v>2192</v>
      </c>
      <c r="B2190" s="239" t="s">
        <v>157</v>
      </c>
    </row>
    <row r="2191" spans="1:2">
      <c r="A2191" s="239" t="s">
        <v>2193</v>
      </c>
      <c r="B2191" s="239" t="s">
        <v>157</v>
      </c>
    </row>
    <row r="2192" spans="1:2">
      <c r="A2192" s="239" t="s">
        <v>2194</v>
      </c>
      <c r="B2192" s="239" t="s">
        <v>157</v>
      </c>
    </row>
    <row r="2193" spans="1:2">
      <c r="A2193" s="239" t="s">
        <v>2195</v>
      </c>
      <c r="B2193" s="239" t="s">
        <v>157</v>
      </c>
    </row>
    <row r="2194" spans="1:2">
      <c r="A2194" s="239" t="s">
        <v>2196</v>
      </c>
      <c r="B2194" s="239" t="s">
        <v>157</v>
      </c>
    </row>
    <row r="2195" spans="1:2">
      <c r="A2195" s="239" t="s">
        <v>2197</v>
      </c>
      <c r="B2195" s="239" t="s">
        <v>157</v>
      </c>
    </row>
    <row r="2196" spans="1:2">
      <c r="A2196" s="239" t="s">
        <v>2198</v>
      </c>
      <c r="B2196" s="239" t="s">
        <v>157</v>
      </c>
    </row>
    <row r="2197" spans="1:2">
      <c r="A2197" s="239" t="s">
        <v>2199</v>
      </c>
      <c r="B2197" s="239" t="s">
        <v>157</v>
      </c>
    </row>
    <row r="2198" spans="1:2">
      <c r="A2198" s="239" t="s">
        <v>2200</v>
      </c>
      <c r="B2198" s="239" t="s">
        <v>157</v>
      </c>
    </row>
    <row r="2199" spans="1:2">
      <c r="A2199" s="239" t="s">
        <v>2201</v>
      </c>
      <c r="B2199" s="239" t="s">
        <v>157</v>
      </c>
    </row>
    <row r="2200" spans="1:2">
      <c r="A2200" s="239" t="s">
        <v>2202</v>
      </c>
      <c r="B2200" s="239" t="s">
        <v>157</v>
      </c>
    </row>
    <row r="2201" spans="1:2">
      <c r="A2201" s="239" t="s">
        <v>2203</v>
      </c>
      <c r="B2201" s="239" t="s">
        <v>157</v>
      </c>
    </row>
    <row r="2202" spans="1:2">
      <c r="A2202" s="239" t="s">
        <v>2204</v>
      </c>
      <c r="B2202" s="239" t="s">
        <v>157</v>
      </c>
    </row>
    <row r="2203" spans="1:2">
      <c r="A2203" s="239" t="s">
        <v>2205</v>
      </c>
      <c r="B2203" s="239" t="s">
        <v>157</v>
      </c>
    </row>
    <row r="2204" spans="1:2">
      <c r="A2204" s="239" t="s">
        <v>2206</v>
      </c>
      <c r="B2204" s="239" t="s">
        <v>157</v>
      </c>
    </row>
    <row r="2205" spans="1:2">
      <c r="A2205" s="239" t="s">
        <v>2207</v>
      </c>
      <c r="B2205" s="239" t="s">
        <v>157</v>
      </c>
    </row>
    <row r="2206" spans="1:2">
      <c r="A2206" s="239" t="s">
        <v>2208</v>
      </c>
      <c r="B2206" s="239" t="s">
        <v>157</v>
      </c>
    </row>
    <row r="2207" spans="1:2">
      <c r="A2207" s="239" t="s">
        <v>2209</v>
      </c>
      <c r="B2207" s="239" t="s">
        <v>157</v>
      </c>
    </row>
    <row r="2208" spans="1:2">
      <c r="A2208" s="239" t="s">
        <v>2210</v>
      </c>
      <c r="B2208" s="239" t="s">
        <v>157</v>
      </c>
    </row>
    <row r="2209" spans="1:2">
      <c r="A2209" s="239" t="s">
        <v>2211</v>
      </c>
      <c r="B2209" s="239" t="s">
        <v>157</v>
      </c>
    </row>
    <row r="2210" spans="1:2">
      <c r="A2210" s="239" t="s">
        <v>2212</v>
      </c>
      <c r="B2210" s="239" t="s">
        <v>157</v>
      </c>
    </row>
    <row r="2211" spans="1:2">
      <c r="A2211" s="239" t="s">
        <v>2213</v>
      </c>
      <c r="B2211" s="239" t="s">
        <v>157</v>
      </c>
    </row>
    <row r="2212" spans="1:2">
      <c r="A2212" s="239" t="s">
        <v>2214</v>
      </c>
      <c r="B2212" s="239" t="s">
        <v>157</v>
      </c>
    </row>
    <row r="2213" spans="1:2">
      <c r="A2213" s="239" t="s">
        <v>2215</v>
      </c>
      <c r="B2213" s="239" t="s">
        <v>157</v>
      </c>
    </row>
    <row r="2214" spans="1:2">
      <c r="A2214" s="239" t="s">
        <v>2216</v>
      </c>
      <c r="B2214" s="239" t="s">
        <v>157</v>
      </c>
    </row>
    <row r="2215" spans="1:2">
      <c r="A2215" s="239" t="s">
        <v>2217</v>
      </c>
      <c r="B2215" s="239" t="s">
        <v>157</v>
      </c>
    </row>
    <row r="2216" spans="1:2">
      <c r="A2216" s="239" t="s">
        <v>2218</v>
      </c>
      <c r="B2216" s="239" t="s">
        <v>157</v>
      </c>
    </row>
    <row r="2217" spans="1:2">
      <c r="A2217" s="239" t="s">
        <v>2219</v>
      </c>
      <c r="B2217" s="239" t="s">
        <v>157</v>
      </c>
    </row>
    <row r="2218" spans="1:2">
      <c r="A2218" s="239" t="s">
        <v>2220</v>
      </c>
      <c r="B2218" s="239" t="s">
        <v>157</v>
      </c>
    </row>
    <row r="2219" spans="1:2">
      <c r="A2219" s="239" t="s">
        <v>2221</v>
      </c>
      <c r="B2219" s="239" t="s">
        <v>157</v>
      </c>
    </row>
    <row r="2220" spans="1:2">
      <c r="A2220" s="239" t="s">
        <v>2222</v>
      </c>
      <c r="B2220" s="239" t="s">
        <v>157</v>
      </c>
    </row>
    <row r="2221" spans="1:2">
      <c r="A2221" s="239" t="s">
        <v>2223</v>
      </c>
      <c r="B2221" s="239" t="s">
        <v>157</v>
      </c>
    </row>
    <row r="2222" spans="1:2">
      <c r="A2222" s="239" t="s">
        <v>2224</v>
      </c>
      <c r="B2222" s="239" t="s">
        <v>157</v>
      </c>
    </row>
    <row r="2223" spans="1:2">
      <c r="A2223" s="239" t="s">
        <v>2225</v>
      </c>
      <c r="B2223" s="239" t="s">
        <v>157</v>
      </c>
    </row>
    <row r="2224" spans="1:2">
      <c r="A2224" s="239" t="s">
        <v>2226</v>
      </c>
      <c r="B2224" s="239" t="s">
        <v>157</v>
      </c>
    </row>
    <row r="2225" spans="1:2">
      <c r="A2225" s="239" t="s">
        <v>2227</v>
      </c>
      <c r="B2225" s="239" t="s">
        <v>157</v>
      </c>
    </row>
    <row r="2226" spans="1:2">
      <c r="A2226" s="239" t="s">
        <v>2228</v>
      </c>
      <c r="B2226" s="239" t="s">
        <v>157</v>
      </c>
    </row>
    <row r="2227" spans="1:2">
      <c r="A2227" s="239" t="s">
        <v>2229</v>
      </c>
      <c r="B2227" s="239" t="s">
        <v>157</v>
      </c>
    </row>
    <row r="2228" spans="1:2">
      <c r="A2228" s="239" t="s">
        <v>2230</v>
      </c>
      <c r="B2228" s="239" t="s">
        <v>157</v>
      </c>
    </row>
    <row r="2229" spans="1:2">
      <c r="A2229" s="239" t="s">
        <v>2231</v>
      </c>
      <c r="B2229" s="239" t="s">
        <v>157</v>
      </c>
    </row>
    <row r="2230" spans="1:2">
      <c r="A2230" s="239" t="s">
        <v>2232</v>
      </c>
      <c r="B2230" s="239" t="s">
        <v>157</v>
      </c>
    </row>
    <row r="2231" spans="1:2">
      <c r="A2231" s="239" t="s">
        <v>2233</v>
      </c>
      <c r="B2231" s="239" t="s">
        <v>157</v>
      </c>
    </row>
    <row r="2232" spans="1:2">
      <c r="A2232" s="239" t="s">
        <v>2234</v>
      </c>
      <c r="B2232" s="239" t="s">
        <v>157</v>
      </c>
    </row>
    <row r="2233" spans="1:2">
      <c r="A2233" s="239" t="s">
        <v>2235</v>
      </c>
      <c r="B2233" s="239" t="s">
        <v>157</v>
      </c>
    </row>
    <row r="2234" spans="1:2">
      <c r="A2234" s="239" t="s">
        <v>2236</v>
      </c>
      <c r="B2234" s="239" t="s">
        <v>157</v>
      </c>
    </row>
    <row r="2235" spans="1:2">
      <c r="A2235" s="239" t="s">
        <v>2237</v>
      </c>
      <c r="B2235" s="239" t="s">
        <v>157</v>
      </c>
    </row>
    <row r="2236" spans="1:2">
      <c r="A2236" s="239" t="s">
        <v>2238</v>
      </c>
      <c r="B2236" s="239" t="s">
        <v>157</v>
      </c>
    </row>
    <row r="2237" spans="1:2">
      <c r="A2237" s="239" t="s">
        <v>2239</v>
      </c>
      <c r="B2237" s="239" t="s">
        <v>157</v>
      </c>
    </row>
    <row r="2238" spans="1:2">
      <c r="A2238" s="239" t="s">
        <v>2240</v>
      </c>
      <c r="B2238" s="239" t="s">
        <v>157</v>
      </c>
    </row>
    <row r="2239" spans="1:2">
      <c r="A2239" s="239" t="s">
        <v>2241</v>
      </c>
      <c r="B2239" s="239" t="s">
        <v>157</v>
      </c>
    </row>
    <row r="2240" spans="1:2">
      <c r="A2240" s="239" t="s">
        <v>2242</v>
      </c>
      <c r="B2240" s="239" t="s">
        <v>157</v>
      </c>
    </row>
    <row r="2241" spans="1:2">
      <c r="A2241" s="239" t="s">
        <v>2243</v>
      </c>
      <c r="B2241" s="239" t="s">
        <v>157</v>
      </c>
    </row>
    <row r="2242" spans="1:2">
      <c r="A2242" s="239" t="s">
        <v>2244</v>
      </c>
      <c r="B2242" s="239" t="s">
        <v>157</v>
      </c>
    </row>
    <row r="2243" spans="1:2">
      <c r="A2243" s="239" t="s">
        <v>2245</v>
      </c>
      <c r="B2243" s="239" t="s">
        <v>157</v>
      </c>
    </row>
    <row r="2244" spans="1:2">
      <c r="A2244" s="239" t="s">
        <v>2246</v>
      </c>
      <c r="B2244" s="239" t="s">
        <v>157</v>
      </c>
    </row>
    <row r="2245" spans="1:2">
      <c r="A2245" s="239" t="s">
        <v>2247</v>
      </c>
      <c r="B2245" s="239" t="s">
        <v>157</v>
      </c>
    </row>
    <row r="2246" spans="1:2">
      <c r="A2246" s="239" t="s">
        <v>2248</v>
      </c>
      <c r="B2246" s="239" t="s">
        <v>157</v>
      </c>
    </row>
    <row r="2247" spans="1:2">
      <c r="A2247" s="239" t="s">
        <v>2249</v>
      </c>
      <c r="B2247" s="239" t="s">
        <v>157</v>
      </c>
    </row>
    <row r="2248" spans="1:2">
      <c r="A2248" s="239" t="s">
        <v>2250</v>
      </c>
      <c r="B2248" s="239" t="s">
        <v>157</v>
      </c>
    </row>
    <row r="2249" spans="1:2">
      <c r="A2249" s="239" t="s">
        <v>2251</v>
      </c>
      <c r="B2249" s="239" t="s">
        <v>157</v>
      </c>
    </row>
    <row r="2250" spans="1:2">
      <c r="A2250" s="239" t="s">
        <v>2252</v>
      </c>
      <c r="B2250" s="239" t="s">
        <v>157</v>
      </c>
    </row>
    <row r="2251" spans="1:2">
      <c r="A2251" s="239" t="s">
        <v>2253</v>
      </c>
      <c r="B2251" s="239" t="s">
        <v>157</v>
      </c>
    </row>
    <row r="2252" spans="1:2">
      <c r="A2252" s="239" t="s">
        <v>2254</v>
      </c>
      <c r="B2252" s="239" t="s">
        <v>157</v>
      </c>
    </row>
    <row r="2253" spans="1:2">
      <c r="A2253" s="239" t="s">
        <v>2255</v>
      </c>
      <c r="B2253" s="239" t="s">
        <v>157</v>
      </c>
    </row>
    <row r="2254" spans="1:2">
      <c r="A2254" s="239" t="s">
        <v>2256</v>
      </c>
      <c r="B2254" s="239" t="s">
        <v>157</v>
      </c>
    </row>
    <row r="2255" spans="1:2">
      <c r="A2255" s="239" t="s">
        <v>2257</v>
      </c>
      <c r="B2255" s="239" t="s">
        <v>157</v>
      </c>
    </row>
    <row r="2256" spans="1:2">
      <c r="A2256" s="239" t="s">
        <v>2258</v>
      </c>
      <c r="B2256" s="239" t="s">
        <v>157</v>
      </c>
    </row>
    <row r="2257" spans="1:2">
      <c r="A2257" s="239" t="s">
        <v>2259</v>
      </c>
      <c r="B2257" s="239" t="s">
        <v>157</v>
      </c>
    </row>
    <row r="2258" spans="1:2">
      <c r="A2258" s="239" t="s">
        <v>2260</v>
      </c>
      <c r="B2258" s="239" t="s">
        <v>157</v>
      </c>
    </row>
    <row r="2259" spans="1:2">
      <c r="A2259" s="239" t="s">
        <v>2261</v>
      </c>
      <c r="B2259" s="239" t="s">
        <v>157</v>
      </c>
    </row>
    <row r="2260" spans="1:2">
      <c r="A2260" s="239" t="s">
        <v>2262</v>
      </c>
      <c r="B2260" s="239" t="s">
        <v>157</v>
      </c>
    </row>
    <row r="2261" spans="1:2">
      <c r="A2261" s="239" t="s">
        <v>2263</v>
      </c>
      <c r="B2261" s="239" t="s">
        <v>157</v>
      </c>
    </row>
    <row r="2262" spans="1:2">
      <c r="A2262" s="239" t="s">
        <v>2264</v>
      </c>
      <c r="B2262" s="239" t="s">
        <v>157</v>
      </c>
    </row>
    <row r="2263" spans="1:2">
      <c r="A2263" s="239" t="s">
        <v>2265</v>
      </c>
      <c r="B2263" s="239" t="s">
        <v>157</v>
      </c>
    </row>
    <row r="2264" spans="1:2">
      <c r="A2264" s="239" t="s">
        <v>2266</v>
      </c>
      <c r="B2264" s="239" t="s">
        <v>157</v>
      </c>
    </row>
    <row r="2265" spans="1:2">
      <c r="A2265" s="239" t="s">
        <v>2267</v>
      </c>
      <c r="B2265" s="239" t="s">
        <v>157</v>
      </c>
    </row>
    <row r="2266" spans="1:2">
      <c r="A2266" s="239" t="s">
        <v>2268</v>
      </c>
      <c r="B2266" s="239" t="s">
        <v>157</v>
      </c>
    </row>
    <row r="2267" spans="1:2">
      <c r="A2267" s="239" t="s">
        <v>2269</v>
      </c>
      <c r="B2267" s="239" t="s">
        <v>157</v>
      </c>
    </row>
    <row r="2268" spans="1:2">
      <c r="A2268" s="239" t="s">
        <v>2270</v>
      </c>
      <c r="B2268" s="239" t="s">
        <v>157</v>
      </c>
    </row>
    <row r="2269" spans="1:2">
      <c r="A2269" s="239" t="s">
        <v>2271</v>
      </c>
      <c r="B2269" s="239" t="s">
        <v>157</v>
      </c>
    </row>
    <row r="2270" spans="1:2">
      <c r="A2270" s="239" t="s">
        <v>2272</v>
      </c>
      <c r="B2270" s="239" t="s">
        <v>157</v>
      </c>
    </row>
    <row r="2271" spans="1:2">
      <c r="A2271" s="239" t="s">
        <v>2273</v>
      </c>
      <c r="B2271" s="239" t="s">
        <v>157</v>
      </c>
    </row>
    <row r="2272" spans="1:2">
      <c r="A2272" s="239" t="s">
        <v>2274</v>
      </c>
      <c r="B2272" s="239" t="s">
        <v>157</v>
      </c>
    </row>
    <row r="2273" spans="1:2">
      <c r="A2273" s="239" t="s">
        <v>2275</v>
      </c>
      <c r="B2273" s="239" t="s">
        <v>157</v>
      </c>
    </row>
    <row r="2274" spans="1:2">
      <c r="A2274" s="239" t="s">
        <v>2276</v>
      </c>
      <c r="B2274" s="239" t="s">
        <v>157</v>
      </c>
    </row>
    <row r="2275" spans="1:2">
      <c r="A2275" s="239" t="s">
        <v>2277</v>
      </c>
      <c r="B2275" s="239" t="s">
        <v>157</v>
      </c>
    </row>
    <row r="2276" spans="1:2">
      <c r="A2276" s="239" t="s">
        <v>2278</v>
      </c>
      <c r="B2276" s="239" t="s">
        <v>157</v>
      </c>
    </row>
    <row r="2277" spans="1:2">
      <c r="A2277" s="239" t="s">
        <v>2279</v>
      </c>
      <c r="B2277" s="239" t="s">
        <v>157</v>
      </c>
    </row>
    <row r="2278" spans="1:2">
      <c r="A2278" s="239" t="s">
        <v>2280</v>
      </c>
      <c r="B2278" s="239" t="s">
        <v>157</v>
      </c>
    </row>
    <row r="2279" spans="1:2">
      <c r="A2279" s="239" t="s">
        <v>2281</v>
      </c>
      <c r="B2279" s="239" t="s">
        <v>157</v>
      </c>
    </row>
    <row r="2280" spans="1:2">
      <c r="A2280" s="239" t="s">
        <v>2282</v>
      </c>
      <c r="B2280" s="239" t="s">
        <v>157</v>
      </c>
    </row>
    <row r="2281" spans="1:2">
      <c r="A2281" s="239" t="s">
        <v>2283</v>
      </c>
      <c r="B2281" s="239" t="s">
        <v>157</v>
      </c>
    </row>
    <row r="2282" spans="1:2">
      <c r="A2282" s="239" t="s">
        <v>2284</v>
      </c>
      <c r="B2282" s="239" t="s">
        <v>157</v>
      </c>
    </row>
    <row r="2283" spans="1:2">
      <c r="A2283" s="239" t="s">
        <v>2285</v>
      </c>
      <c r="B2283" s="239" t="s">
        <v>157</v>
      </c>
    </row>
    <row r="2284" spans="1:2">
      <c r="A2284" s="239" t="s">
        <v>2286</v>
      </c>
      <c r="B2284" s="239" t="s">
        <v>157</v>
      </c>
    </row>
    <row r="2285" spans="1:2">
      <c r="A2285" s="239" t="s">
        <v>2287</v>
      </c>
      <c r="B2285" s="239" t="s">
        <v>157</v>
      </c>
    </row>
    <row r="2286" spans="1:2">
      <c r="A2286" s="239" t="s">
        <v>2288</v>
      </c>
      <c r="B2286" s="239" t="s">
        <v>157</v>
      </c>
    </row>
    <row r="2287" spans="1:2">
      <c r="A2287" s="239" t="s">
        <v>2289</v>
      </c>
      <c r="B2287" s="239" t="s">
        <v>157</v>
      </c>
    </row>
    <row r="2288" spans="1:2">
      <c r="A2288" s="239" t="s">
        <v>2290</v>
      </c>
      <c r="B2288" s="239" t="s">
        <v>157</v>
      </c>
    </row>
    <row r="2289" spans="1:2">
      <c r="A2289" s="239" t="s">
        <v>2291</v>
      </c>
      <c r="B2289" s="239" t="s">
        <v>157</v>
      </c>
    </row>
    <row r="2290" spans="1:2">
      <c r="A2290" s="239" t="s">
        <v>2292</v>
      </c>
      <c r="B2290" s="239" t="s">
        <v>157</v>
      </c>
    </row>
    <row r="2291" spans="1:2">
      <c r="A2291" s="239" t="s">
        <v>2293</v>
      </c>
      <c r="B2291" s="239" t="s">
        <v>157</v>
      </c>
    </row>
    <row r="2292" spans="1:2">
      <c r="A2292" s="239" t="s">
        <v>2294</v>
      </c>
      <c r="B2292" s="239" t="s">
        <v>157</v>
      </c>
    </row>
    <row r="2293" spans="1:2">
      <c r="A2293" s="239" t="s">
        <v>2295</v>
      </c>
      <c r="B2293" s="239" t="s">
        <v>157</v>
      </c>
    </row>
    <row r="2294" spans="1:2">
      <c r="A2294" s="239" t="s">
        <v>2296</v>
      </c>
      <c r="B2294" s="239" t="s">
        <v>157</v>
      </c>
    </row>
    <row r="2295" spans="1:2">
      <c r="A2295" s="239" t="s">
        <v>2297</v>
      </c>
      <c r="B2295" s="239" t="s">
        <v>157</v>
      </c>
    </row>
    <row r="2296" spans="1:2">
      <c r="A2296" s="239" t="s">
        <v>2298</v>
      </c>
      <c r="B2296" s="239" t="s">
        <v>157</v>
      </c>
    </row>
    <row r="2297" spans="1:2">
      <c r="A2297" s="239" t="s">
        <v>2299</v>
      </c>
      <c r="B2297" s="239" t="s">
        <v>157</v>
      </c>
    </row>
    <row r="2298" spans="1:2">
      <c r="A2298" s="239" t="s">
        <v>2300</v>
      </c>
      <c r="B2298" s="239" t="s">
        <v>157</v>
      </c>
    </row>
    <row r="2299" spans="1:2">
      <c r="A2299" s="239" t="s">
        <v>2301</v>
      </c>
      <c r="B2299" s="239" t="s">
        <v>157</v>
      </c>
    </row>
    <row r="2300" spans="1:2">
      <c r="A2300" s="239" t="s">
        <v>2302</v>
      </c>
      <c r="B2300" s="239" t="s">
        <v>157</v>
      </c>
    </row>
    <row r="2301" spans="1:2">
      <c r="A2301" s="239" t="s">
        <v>2303</v>
      </c>
      <c r="B2301" s="239" t="s">
        <v>157</v>
      </c>
    </row>
    <row r="2302" spans="1:2">
      <c r="A2302" s="239" t="s">
        <v>2304</v>
      </c>
      <c r="B2302" s="239" t="s">
        <v>157</v>
      </c>
    </row>
    <row r="2303" spans="1:2">
      <c r="A2303" s="239" t="s">
        <v>2305</v>
      </c>
      <c r="B2303" s="239" t="s">
        <v>157</v>
      </c>
    </row>
    <row r="2304" spans="1:2">
      <c r="A2304" s="239" t="s">
        <v>2306</v>
      </c>
      <c r="B2304" s="239" t="s">
        <v>157</v>
      </c>
    </row>
    <row r="2305" spans="1:2">
      <c r="A2305" s="239" t="s">
        <v>2307</v>
      </c>
      <c r="B2305" s="239" t="s">
        <v>157</v>
      </c>
    </row>
    <row r="2306" spans="1:2">
      <c r="A2306" s="239" t="s">
        <v>2308</v>
      </c>
      <c r="B2306" s="239" t="s">
        <v>157</v>
      </c>
    </row>
    <row r="2307" spans="1:2">
      <c r="A2307" s="239" t="s">
        <v>2309</v>
      </c>
      <c r="B2307" s="239" t="s">
        <v>157</v>
      </c>
    </row>
    <row r="2308" spans="1:2">
      <c r="A2308" s="239" t="s">
        <v>2310</v>
      </c>
      <c r="B2308" s="239" t="s">
        <v>157</v>
      </c>
    </row>
    <row r="2309" spans="1:2">
      <c r="A2309" s="239" t="s">
        <v>2311</v>
      </c>
      <c r="B2309" s="239" t="s">
        <v>157</v>
      </c>
    </row>
    <row r="2310" spans="1:2">
      <c r="A2310" s="239" t="s">
        <v>2312</v>
      </c>
      <c r="B2310" s="239" t="s">
        <v>157</v>
      </c>
    </row>
    <row r="2311" spans="1:2">
      <c r="A2311" s="239" t="s">
        <v>2313</v>
      </c>
      <c r="B2311" s="239" t="s">
        <v>157</v>
      </c>
    </row>
    <row r="2312" spans="1:2">
      <c r="A2312" s="239" t="s">
        <v>2314</v>
      </c>
      <c r="B2312" s="239" t="s">
        <v>157</v>
      </c>
    </row>
    <row r="2313" spans="1:2">
      <c r="A2313" s="239" t="s">
        <v>2315</v>
      </c>
      <c r="B2313" s="239" t="s">
        <v>157</v>
      </c>
    </row>
    <row r="2314" spans="1:2">
      <c r="A2314" s="239" t="s">
        <v>2316</v>
      </c>
      <c r="B2314" s="239" t="s">
        <v>157</v>
      </c>
    </row>
    <row r="2315" spans="1:2">
      <c r="A2315" s="239" t="s">
        <v>2317</v>
      </c>
      <c r="B2315" s="239" t="s">
        <v>157</v>
      </c>
    </row>
    <row r="2316" spans="1:2">
      <c r="A2316" s="239" t="s">
        <v>2318</v>
      </c>
      <c r="B2316" s="239" t="s">
        <v>157</v>
      </c>
    </row>
    <row r="2317" spans="1:2">
      <c r="A2317" s="239" t="s">
        <v>2319</v>
      </c>
      <c r="B2317" s="239" t="s">
        <v>157</v>
      </c>
    </row>
    <row r="2318" spans="1:2">
      <c r="A2318" s="239" t="s">
        <v>2320</v>
      </c>
      <c r="B2318" s="239" t="s">
        <v>157</v>
      </c>
    </row>
    <row r="2319" spans="1:2">
      <c r="A2319" s="239" t="s">
        <v>2321</v>
      </c>
      <c r="B2319" s="239" t="s">
        <v>157</v>
      </c>
    </row>
    <row r="2320" spans="1:2">
      <c r="A2320" s="239" t="s">
        <v>2322</v>
      </c>
      <c r="B2320" s="239" t="s">
        <v>157</v>
      </c>
    </row>
    <row r="2321" spans="1:2">
      <c r="A2321" s="239" t="s">
        <v>2323</v>
      </c>
      <c r="B2321" s="239" t="s">
        <v>157</v>
      </c>
    </row>
    <row r="2322" spans="1:2">
      <c r="A2322" s="239" t="s">
        <v>2324</v>
      </c>
      <c r="B2322" s="239" t="s">
        <v>157</v>
      </c>
    </row>
    <row r="2323" spans="1:2">
      <c r="A2323" s="239" t="s">
        <v>2325</v>
      </c>
      <c r="B2323" s="239" t="s">
        <v>157</v>
      </c>
    </row>
    <row r="2324" spans="1:2">
      <c r="A2324" s="239" t="s">
        <v>2326</v>
      </c>
      <c r="B2324" s="239" t="s">
        <v>157</v>
      </c>
    </row>
    <row r="2325" spans="1:2">
      <c r="A2325" s="239" t="s">
        <v>2327</v>
      </c>
      <c r="B2325" s="239" t="s">
        <v>157</v>
      </c>
    </row>
    <row r="2326" spans="1:2">
      <c r="A2326" s="239" t="s">
        <v>2328</v>
      </c>
      <c r="B2326" s="239" t="s">
        <v>157</v>
      </c>
    </row>
    <row r="2327" spans="1:2">
      <c r="A2327" s="239" t="s">
        <v>2329</v>
      </c>
      <c r="B2327" s="239" t="s">
        <v>157</v>
      </c>
    </row>
    <row r="2328" spans="1:2">
      <c r="A2328" s="239" t="s">
        <v>2330</v>
      </c>
      <c r="B2328" s="239" t="s">
        <v>157</v>
      </c>
    </row>
    <row r="2329" spans="1:2">
      <c r="A2329" s="239" t="s">
        <v>2331</v>
      </c>
      <c r="B2329" s="239" t="s">
        <v>157</v>
      </c>
    </row>
    <row r="2330" spans="1:2">
      <c r="A2330" s="239" t="s">
        <v>2332</v>
      </c>
      <c r="B2330" s="239" t="s">
        <v>157</v>
      </c>
    </row>
    <row r="2331" spans="1:2">
      <c r="A2331" s="239" t="s">
        <v>2333</v>
      </c>
      <c r="B2331" s="239" t="s">
        <v>157</v>
      </c>
    </row>
    <row r="2332" spans="1:2">
      <c r="A2332" s="239" t="s">
        <v>2334</v>
      </c>
      <c r="B2332" s="239" t="s">
        <v>157</v>
      </c>
    </row>
    <row r="2333" spans="1:2">
      <c r="A2333" s="239" t="s">
        <v>2335</v>
      </c>
      <c r="B2333" s="239" t="s">
        <v>157</v>
      </c>
    </row>
    <row r="2334" spans="1:2">
      <c r="A2334" s="239" t="s">
        <v>2336</v>
      </c>
      <c r="B2334" s="239" t="s">
        <v>157</v>
      </c>
    </row>
    <row r="2335" spans="1:2">
      <c r="A2335" s="239" t="s">
        <v>2337</v>
      </c>
      <c r="B2335" s="239" t="s">
        <v>157</v>
      </c>
    </row>
    <row r="2336" spans="1:2">
      <c r="A2336" s="239" t="s">
        <v>2338</v>
      </c>
      <c r="B2336" s="239" t="s">
        <v>157</v>
      </c>
    </row>
    <row r="2337" spans="1:2">
      <c r="A2337" s="239" t="s">
        <v>2339</v>
      </c>
      <c r="B2337" s="239" t="s">
        <v>157</v>
      </c>
    </row>
    <row r="2338" spans="1:2">
      <c r="A2338" s="239" t="s">
        <v>2340</v>
      </c>
      <c r="B2338" s="239" t="s">
        <v>157</v>
      </c>
    </row>
    <row r="2339" spans="1:2">
      <c r="A2339" s="239" t="s">
        <v>2341</v>
      </c>
      <c r="B2339" s="239" t="s">
        <v>157</v>
      </c>
    </row>
    <row r="2340" spans="1:2">
      <c r="A2340" s="239" t="s">
        <v>2342</v>
      </c>
      <c r="B2340" s="239" t="s">
        <v>157</v>
      </c>
    </row>
    <row r="2341" spans="1:2">
      <c r="A2341" s="239" t="s">
        <v>2343</v>
      </c>
      <c r="B2341" s="239" t="s">
        <v>157</v>
      </c>
    </row>
    <row r="2342" spans="1:2">
      <c r="A2342" s="239" t="s">
        <v>2344</v>
      </c>
      <c r="B2342" s="239" t="s">
        <v>157</v>
      </c>
    </row>
    <row r="2343" spans="1:2">
      <c r="A2343" s="239" t="s">
        <v>2345</v>
      </c>
      <c r="B2343" s="239" t="s">
        <v>157</v>
      </c>
    </row>
    <row r="2344" spans="1:2">
      <c r="A2344" s="239" t="s">
        <v>2346</v>
      </c>
      <c r="B2344" s="239" t="s">
        <v>157</v>
      </c>
    </row>
    <row r="2345" spans="1:2">
      <c r="A2345" s="239" t="s">
        <v>2347</v>
      </c>
      <c r="B2345" s="239" t="s">
        <v>157</v>
      </c>
    </row>
    <row r="2346" spans="1:2">
      <c r="A2346" s="239" t="s">
        <v>2348</v>
      </c>
      <c r="B2346" s="239" t="s">
        <v>157</v>
      </c>
    </row>
    <row r="2347" spans="1:2">
      <c r="A2347" s="239" t="s">
        <v>2349</v>
      </c>
      <c r="B2347" s="239" t="s">
        <v>157</v>
      </c>
    </row>
    <row r="2348" spans="1:2">
      <c r="A2348" s="239" t="s">
        <v>2350</v>
      </c>
      <c r="B2348" s="239" t="s">
        <v>157</v>
      </c>
    </row>
    <row r="2349" spans="1:2">
      <c r="A2349" s="239" t="s">
        <v>2351</v>
      </c>
      <c r="B2349" s="239" t="s">
        <v>157</v>
      </c>
    </row>
    <row r="2350" spans="1:2">
      <c r="A2350" s="239" t="s">
        <v>2352</v>
      </c>
      <c r="B2350" s="239" t="s">
        <v>157</v>
      </c>
    </row>
    <row r="2351" spans="1:2">
      <c r="A2351" s="239" t="s">
        <v>2353</v>
      </c>
      <c r="B2351" s="239" t="s">
        <v>157</v>
      </c>
    </row>
    <row r="2352" spans="1:2">
      <c r="A2352" s="239" t="s">
        <v>2354</v>
      </c>
      <c r="B2352" s="239" t="s">
        <v>157</v>
      </c>
    </row>
    <row r="2353" spans="1:2">
      <c r="A2353" s="239" t="s">
        <v>2355</v>
      </c>
      <c r="B2353" s="239" t="s">
        <v>157</v>
      </c>
    </row>
    <row r="2354" spans="1:2">
      <c r="A2354" s="239" t="s">
        <v>2356</v>
      </c>
      <c r="B2354" s="239" t="s">
        <v>157</v>
      </c>
    </row>
    <row r="2355" spans="1:2">
      <c r="A2355" s="239" t="s">
        <v>2357</v>
      </c>
      <c r="B2355" s="239" t="s">
        <v>157</v>
      </c>
    </row>
    <row r="2356" spans="1:2">
      <c r="A2356" s="239" t="s">
        <v>2358</v>
      </c>
      <c r="B2356" s="239" t="s">
        <v>157</v>
      </c>
    </row>
    <row r="2357" spans="1:2">
      <c r="A2357" s="239" t="s">
        <v>2359</v>
      </c>
      <c r="B2357" s="239" t="s">
        <v>157</v>
      </c>
    </row>
    <row r="2358" spans="1:2">
      <c r="A2358" s="239" t="s">
        <v>2360</v>
      </c>
      <c r="B2358" s="239" t="s">
        <v>157</v>
      </c>
    </row>
    <row r="2359" spans="1:2">
      <c r="A2359" s="239" t="s">
        <v>2361</v>
      </c>
      <c r="B2359" s="239" t="s">
        <v>157</v>
      </c>
    </row>
    <row r="2360" spans="1:2">
      <c r="A2360" s="239" t="s">
        <v>2362</v>
      </c>
      <c r="B2360" s="239" t="s">
        <v>157</v>
      </c>
    </row>
    <row r="2361" spans="1:2">
      <c r="A2361" s="239" t="s">
        <v>2363</v>
      </c>
      <c r="B2361" s="239" t="s">
        <v>157</v>
      </c>
    </row>
    <row r="2362" spans="1:2">
      <c r="A2362" s="239" t="s">
        <v>2364</v>
      </c>
      <c r="B2362" s="239" t="s">
        <v>157</v>
      </c>
    </row>
    <row r="2363" spans="1:2">
      <c r="A2363" s="239" t="s">
        <v>2365</v>
      </c>
      <c r="B2363" s="239" t="s">
        <v>157</v>
      </c>
    </row>
    <row r="2364" spans="1:2">
      <c r="A2364" s="239" t="s">
        <v>2366</v>
      </c>
      <c r="B2364" s="239" t="s">
        <v>157</v>
      </c>
    </row>
    <row r="2365" spans="1:2">
      <c r="A2365" s="239" t="s">
        <v>2367</v>
      </c>
      <c r="B2365" s="239" t="s">
        <v>157</v>
      </c>
    </row>
    <row r="2366" spans="1:2">
      <c r="A2366" s="239" t="s">
        <v>2368</v>
      </c>
      <c r="B2366" s="239" t="s">
        <v>157</v>
      </c>
    </row>
    <row r="2367" spans="1:2">
      <c r="A2367" s="239" t="s">
        <v>2369</v>
      </c>
      <c r="B2367" s="239" t="s">
        <v>157</v>
      </c>
    </row>
    <row r="2368" spans="1:2">
      <c r="A2368" s="239" t="s">
        <v>2370</v>
      </c>
      <c r="B2368" s="239" t="s">
        <v>157</v>
      </c>
    </row>
    <row r="2369" spans="1:2">
      <c r="A2369" s="239" t="s">
        <v>2371</v>
      </c>
      <c r="B2369" s="239" t="s">
        <v>157</v>
      </c>
    </row>
    <row r="2370" spans="1:2">
      <c r="A2370" s="239" t="s">
        <v>2372</v>
      </c>
      <c r="B2370" s="239" t="s">
        <v>157</v>
      </c>
    </row>
    <row r="2371" spans="1:2">
      <c r="A2371" s="239" t="s">
        <v>2373</v>
      </c>
      <c r="B2371" s="239" t="s">
        <v>157</v>
      </c>
    </row>
    <row r="2372" spans="1:2">
      <c r="A2372" s="239" t="s">
        <v>2374</v>
      </c>
      <c r="B2372" s="239" t="s">
        <v>157</v>
      </c>
    </row>
    <row r="2373" spans="1:2">
      <c r="A2373" s="239" t="s">
        <v>2375</v>
      </c>
      <c r="B2373" s="239" t="s">
        <v>157</v>
      </c>
    </row>
    <row r="2374" spans="1:2">
      <c r="A2374" s="239" t="s">
        <v>2376</v>
      </c>
      <c r="B2374" s="239" t="s">
        <v>157</v>
      </c>
    </row>
    <row r="2375" spans="1:2">
      <c r="A2375" s="239" t="s">
        <v>2377</v>
      </c>
      <c r="B2375" s="239" t="s">
        <v>157</v>
      </c>
    </row>
    <row r="2376" spans="1:2">
      <c r="A2376" s="239" t="s">
        <v>2378</v>
      </c>
      <c r="B2376" s="239" t="s">
        <v>157</v>
      </c>
    </row>
    <row r="2377" spans="1:2">
      <c r="A2377" s="239" t="s">
        <v>2379</v>
      </c>
      <c r="B2377" s="239" t="s">
        <v>157</v>
      </c>
    </row>
    <row r="2378" spans="1:2">
      <c r="A2378" s="239" t="s">
        <v>2380</v>
      </c>
      <c r="B2378" s="239" t="s">
        <v>157</v>
      </c>
    </row>
    <row r="2379" spans="1:2">
      <c r="A2379" s="239" t="s">
        <v>2381</v>
      </c>
      <c r="B2379" s="239" t="s">
        <v>157</v>
      </c>
    </row>
    <row r="2380" spans="1:2">
      <c r="A2380" s="239" t="s">
        <v>2382</v>
      </c>
      <c r="B2380" s="239" t="s">
        <v>157</v>
      </c>
    </row>
    <row r="2381" spans="1:2">
      <c r="A2381" s="239" t="s">
        <v>2383</v>
      </c>
      <c r="B2381" s="239" t="s">
        <v>157</v>
      </c>
    </row>
    <row r="2382" spans="1:2">
      <c r="A2382" s="239" t="s">
        <v>2384</v>
      </c>
      <c r="B2382" s="239" t="s">
        <v>157</v>
      </c>
    </row>
    <row r="2383" spans="1:2">
      <c r="A2383" s="239" t="s">
        <v>2385</v>
      </c>
      <c r="B2383" s="239" t="s">
        <v>157</v>
      </c>
    </row>
    <row r="2384" spans="1:2">
      <c r="A2384" s="239" t="s">
        <v>2386</v>
      </c>
      <c r="B2384" s="239" t="s">
        <v>157</v>
      </c>
    </row>
    <row r="2385" spans="1:2">
      <c r="A2385" s="239" t="s">
        <v>2387</v>
      </c>
      <c r="B2385" s="239" t="s">
        <v>157</v>
      </c>
    </row>
    <row r="2386" spans="1:2">
      <c r="A2386" s="239" t="s">
        <v>2388</v>
      </c>
      <c r="B2386" s="239" t="s">
        <v>157</v>
      </c>
    </row>
    <row r="2387" spans="1:2">
      <c r="A2387" s="239" t="s">
        <v>2389</v>
      </c>
      <c r="B2387" s="239" t="s">
        <v>157</v>
      </c>
    </row>
    <row r="2388" spans="1:2">
      <c r="A2388" s="239" t="s">
        <v>2390</v>
      </c>
      <c r="B2388" s="239" t="s">
        <v>157</v>
      </c>
    </row>
    <row r="2389" spans="1:2">
      <c r="A2389" s="239" t="s">
        <v>2391</v>
      </c>
      <c r="B2389" s="239" t="s">
        <v>157</v>
      </c>
    </row>
    <row r="2390" spans="1:2">
      <c r="A2390" s="239" t="s">
        <v>2392</v>
      </c>
      <c r="B2390" s="239" t="s">
        <v>157</v>
      </c>
    </row>
    <row r="2391" spans="1:2">
      <c r="A2391" s="239" t="s">
        <v>2393</v>
      </c>
      <c r="B2391" s="239" t="s">
        <v>157</v>
      </c>
    </row>
    <row r="2392" spans="1:2">
      <c r="A2392" s="239" t="s">
        <v>2394</v>
      </c>
      <c r="B2392" s="239" t="s">
        <v>157</v>
      </c>
    </row>
    <row r="2393" spans="1:2">
      <c r="A2393" s="239" t="s">
        <v>2395</v>
      </c>
      <c r="B2393" s="239" t="s">
        <v>157</v>
      </c>
    </row>
    <row r="2394" spans="1:2">
      <c r="A2394" s="239" t="s">
        <v>2396</v>
      </c>
      <c r="B2394" s="239" t="s">
        <v>157</v>
      </c>
    </row>
    <row r="2395" spans="1:2">
      <c r="A2395" s="239" t="s">
        <v>2397</v>
      </c>
      <c r="B2395" s="239" t="s">
        <v>157</v>
      </c>
    </row>
    <row r="2396" spans="1:2">
      <c r="A2396" s="239" t="s">
        <v>2398</v>
      </c>
      <c r="B2396" s="239" t="s">
        <v>157</v>
      </c>
    </row>
    <row r="2397" spans="1:2">
      <c r="A2397" s="239" t="s">
        <v>2399</v>
      </c>
      <c r="B2397" s="239" t="s">
        <v>157</v>
      </c>
    </row>
    <row r="2398" spans="1:2">
      <c r="A2398" s="239" t="s">
        <v>2400</v>
      </c>
      <c r="B2398" s="239" t="s">
        <v>157</v>
      </c>
    </row>
    <row r="2399" spans="1:2">
      <c r="A2399" s="239" t="s">
        <v>2401</v>
      </c>
      <c r="B2399" s="239" t="s">
        <v>157</v>
      </c>
    </row>
    <row r="2400" spans="1:2">
      <c r="A2400" s="239" t="s">
        <v>2402</v>
      </c>
      <c r="B2400" s="239" t="s">
        <v>157</v>
      </c>
    </row>
    <row r="2401" spans="1:2">
      <c r="A2401" s="239" t="s">
        <v>2403</v>
      </c>
      <c r="B2401" s="239" t="s">
        <v>157</v>
      </c>
    </row>
    <row r="2402" spans="1:2">
      <c r="A2402" s="239" t="s">
        <v>2404</v>
      </c>
      <c r="B2402" s="239" t="s">
        <v>157</v>
      </c>
    </row>
    <row r="2403" spans="1:2">
      <c r="A2403" s="239" t="s">
        <v>2405</v>
      </c>
      <c r="B2403" s="239" t="s">
        <v>157</v>
      </c>
    </row>
    <row r="2404" spans="1:2">
      <c r="A2404" s="239" t="s">
        <v>2406</v>
      </c>
      <c r="B2404" s="239" t="s">
        <v>157</v>
      </c>
    </row>
    <row r="2405" spans="1:2">
      <c r="A2405" s="239" t="s">
        <v>2407</v>
      </c>
      <c r="B2405" s="239" t="s">
        <v>157</v>
      </c>
    </row>
    <row r="2406" spans="1:2">
      <c r="A2406" s="239" t="s">
        <v>2408</v>
      </c>
      <c r="B2406" s="239" t="s">
        <v>157</v>
      </c>
    </row>
    <row r="2407" spans="1:2">
      <c r="A2407" s="239" t="s">
        <v>2409</v>
      </c>
      <c r="B2407" s="239" t="s">
        <v>157</v>
      </c>
    </row>
    <row r="2408" spans="1:2">
      <c r="A2408" s="239" t="s">
        <v>2410</v>
      </c>
      <c r="B2408" s="239" t="s">
        <v>157</v>
      </c>
    </row>
    <row r="2409" spans="1:2">
      <c r="A2409" s="239" t="s">
        <v>2411</v>
      </c>
      <c r="B2409" s="239" t="s">
        <v>157</v>
      </c>
    </row>
    <row r="2410" spans="1:2">
      <c r="A2410" s="239" t="s">
        <v>2412</v>
      </c>
      <c r="B2410" s="239" t="s">
        <v>157</v>
      </c>
    </row>
    <row r="2411" spans="1:2">
      <c r="A2411" s="239" t="s">
        <v>2413</v>
      </c>
      <c r="B2411" s="239" t="s">
        <v>157</v>
      </c>
    </row>
    <row r="2412" spans="1:2">
      <c r="A2412" s="239" t="s">
        <v>2414</v>
      </c>
      <c r="B2412" s="239" t="s">
        <v>157</v>
      </c>
    </row>
    <row r="2413" spans="1:2">
      <c r="A2413" s="239" t="s">
        <v>2415</v>
      </c>
      <c r="B2413" s="239" t="s">
        <v>157</v>
      </c>
    </row>
    <row r="2414" spans="1:2">
      <c r="A2414" s="239" t="s">
        <v>2416</v>
      </c>
      <c r="B2414" s="239" t="s">
        <v>157</v>
      </c>
    </row>
    <row r="2415" spans="1:2">
      <c r="A2415" s="239" t="s">
        <v>2417</v>
      </c>
      <c r="B2415" s="239" t="s">
        <v>157</v>
      </c>
    </row>
    <row r="2416" spans="1:2">
      <c r="A2416" s="239" t="s">
        <v>2418</v>
      </c>
      <c r="B2416" s="239" t="s">
        <v>157</v>
      </c>
    </row>
    <row r="2417" spans="1:2">
      <c r="A2417" s="239" t="s">
        <v>2419</v>
      </c>
      <c r="B2417" s="239" t="s">
        <v>157</v>
      </c>
    </row>
    <row r="2418" spans="1:2">
      <c r="A2418" s="239" t="s">
        <v>2420</v>
      </c>
      <c r="B2418" s="239" t="s">
        <v>157</v>
      </c>
    </row>
    <row r="2419" spans="1:2">
      <c r="A2419" s="239" t="s">
        <v>2421</v>
      </c>
      <c r="B2419" s="239" t="s">
        <v>157</v>
      </c>
    </row>
    <row r="2420" spans="1:2">
      <c r="A2420" s="239" t="s">
        <v>2422</v>
      </c>
      <c r="B2420" s="239" t="s">
        <v>157</v>
      </c>
    </row>
    <row r="2421" spans="1:2">
      <c r="A2421" s="239" t="s">
        <v>2423</v>
      </c>
      <c r="B2421" s="239" t="s">
        <v>157</v>
      </c>
    </row>
    <row r="2422" spans="1:2">
      <c r="A2422" s="239" t="s">
        <v>2424</v>
      </c>
      <c r="B2422" s="239" t="s">
        <v>157</v>
      </c>
    </row>
    <row r="2423" spans="1:2">
      <c r="A2423" s="239" t="s">
        <v>2425</v>
      </c>
      <c r="B2423" s="239" t="s">
        <v>157</v>
      </c>
    </row>
    <row r="2424" spans="1:2">
      <c r="A2424" s="239" t="s">
        <v>2426</v>
      </c>
      <c r="B2424" s="239" t="s">
        <v>157</v>
      </c>
    </row>
    <row r="2425" spans="1:2">
      <c r="A2425" s="239" t="s">
        <v>2427</v>
      </c>
      <c r="B2425" s="239" t="s">
        <v>157</v>
      </c>
    </row>
    <row r="2426" spans="1:2">
      <c r="A2426" s="239" t="s">
        <v>2428</v>
      </c>
      <c r="B2426" s="239" t="s">
        <v>157</v>
      </c>
    </row>
    <row r="2427" spans="1:2">
      <c r="A2427" s="239" t="s">
        <v>2429</v>
      </c>
      <c r="B2427" s="239" t="s">
        <v>157</v>
      </c>
    </row>
    <row r="2428" spans="1:2">
      <c r="A2428" s="239" t="s">
        <v>2430</v>
      </c>
      <c r="B2428" s="239" t="s">
        <v>157</v>
      </c>
    </row>
    <row r="2429" spans="1:2">
      <c r="A2429" s="239" t="s">
        <v>2431</v>
      </c>
      <c r="B2429" s="239" t="s">
        <v>157</v>
      </c>
    </row>
    <row r="2430" spans="1:2">
      <c r="A2430" s="239" t="s">
        <v>2432</v>
      </c>
      <c r="B2430" s="239" t="s">
        <v>157</v>
      </c>
    </row>
    <row r="2431" spans="1:2">
      <c r="A2431" s="239" t="s">
        <v>2433</v>
      </c>
      <c r="B2431" s="239" t="s">
        <v>157</v>
      </c>
    </row>
    <row r="2432" spans="1:2">
      <c r="A2432" s="239" t="s">
        <v>2434</v>
      </c>
      <c r="B2432" s="239" t="s">
        <v>157</v>
      </c>
    </row>
    <row r="2433" spans="1:2">
      <c r="A2433" s="239" t="s">
        <v>2435</v>
      </c>
      <c r="B2433" s="239" t="s">
        <v>157</v>
      </c>
    </row>
    <row r="2434" spans="1:2">
      <c r="A2434" s="239" t="s">
        <v>2436</v>
      </c>
      <c r="B2434" s="239" t="s">
        <v>157</v>
      </c>
    </row>
    <row r="2435" spans="1:2">
      <c r="A2435" s="239" t="s">
        <v>2437</v>
      </c>
      <c r="B2435" s="239" t="s">
        <v>157</v>
      </c>
    </row>
    <row r="2436" spans="1:2">
      <c r="A2436" s="239" t="s">
        <v>2438</v>
      </c>
      <c r="B2436" s="239" t="s">
        <v>157</v>
      </c>
    </row>
    <row r="2437" spans="1:2">
      <c r="A2437" s="239" t="s">
        <v>2439</v>
      </c>
      <c r="B2437" s="239" t="s">
        <v>157</v>
      </c>
    </row>
    <row r="2438" spans="1:2">
      <c r="A2438" s="239" t="s">
        <v>2440</v>
      </c>
      <c r="B2438" s="239" t="s">
        <v>157</v>
      </c>
    </row>
    <row r="2439" spans="1:2">
      <c r="A2439" s="239" t="s">
        <v>2441</v>
      </c>
      <c r="B2439" s="239" t="s">
        <v>157</v>
      </c>
    </row>
    <row r="2440" spans="1:2">
      <c r="A2440" s="239" t="s">
        <v>2442</v>
      </c>
      <c r="B2440" s="239" t="s">
        <v>157</v>
      </c>
    </row>
    <row r="2441" spans="1:2">
      <c r="A2441" s="239" t="s">
        <v>2443</v>
      </c>
      <c r="B2441" s="239" t="s">
        <v>157</v>
      </c>
    </row>
    <row r="2442" spans="1:2">
      <c r="A2442" s="239" t="s">
        <v>2444</v>
      </c>
      <c r="B2442" s="239" t="s">
        <v>157</v>
      </c>
    </row>
    <row r="2443" spans="1:2">
      <c r="A2443" s="239" t="s">
        <v>2445</v>
      </c>
      <c r="B2443" s="239" t="s">
        <v>157</v>
      </c>
    </row>
    <row r="2444" spans="1:2">
      <c r="A2444" s="239" t="s">
        <v>2446</v>
      </c>
      <c r="B2444" s="239" t="s">
        <v>157</v>
      </c>
    </row>
    <row r="2445" spans="1:2">
      <c r="A2445" s="239" t="s">
        <v>2447</v>
      </c>
      <c r="B2445" s="239" t="s">
        <v>157</v>
      </c>
    </row>
    <row r="2446" spans="1:2">
      <c r="A2446" s="239" t="s">
        <v>2448</v>
      </c>
      <c r="B2446" s="239" t="s">
        <v>157</v>
      </c>
    </row>
    <row r="2447" spans="1:2">
      <c r="A2447" s="239" t="s">
        <v>2449</v>
      </c>
      <c r="B2447" s="239" t="s">
        <v>157</v>
      </c>
    </row>
    <row r="2448" spans="1:2">
      <c r="A2448" s="239" t="s">
        <v>2450</v>
      </c>
      <c r="B2448" s="239" t="s">
        <v>157</v>
      </c>
    </row>
    <row r="2449" spans="1:2">
      <c r="A2449" s="239" t="s">
        <v>2451</v>
      </c>
      <c r="B2449" s="239" t="s">
        <v>157</v>
      </c>
    </row>
    <row r="2450" spans="1:2">
      <c r="A2450" s="239" t="s">
        <v>2452</v>
      </c>
      <c r="B2450" s="239" t="s">
        <v>157</v>
      </c>
    </row>
    <row r="2451" spans="1:2">
      <c r="A2451" s="239" t="s">
        <v>2453</v>
      </c>
      <c r="B2451" s="239" t="s">
        <v>157</v>
      </c>
    </row>
    <row r="2452" spans="1:2">
      <c r="A2452" s="239" t="s">
        <v>2454</v>
      </c>
      <c r="B2452" s="239" t="s">
        <v>157</v>
      </c>
    </row>
    <row r="2453" spans="1:2">
      <c r="A2453" s="239" t="s">
        <v>2455</v>
      </c>
      <c r="B2453" s="239" t="s">
        <v>157</v>
      </c>
    </row>
    <row r="2454" spans="1:2">
      <c r="A2454" s="239" t="s">
        <v>2456</v>
      </c>
      <c r="B2454" s="239" t="s">
        <v>157</v>
      </c>
    </row>
    <row r="2455" spans="1:2">
      <c r="A2455" s="239" t="s">
        <v>2457</v>
      </c>
      <c r="B2455" s="239" t="s">
        <v>157</v>
      </c>
    </row>
    <row r="2456" spans="1:2">
      <c r="A2456" s="239" t="s">
        <v>2458</v>
      </c>
      <c r="B2456" s="239" t="s">
        <v>157</v>
      </c>
    </row>
    <row r="2457" spans="1:2">
      <c r="A2457" s="239" t="s">
        <v>2459</v>
      </c>
      <c r="B2457" s="239" t="s">
        <v>157</v>
      </c>
    </row>
    <row r="2458" spans="1:2">
      <c r="A2458" s="239" t="s">
        <v>2460</v>
      </c>
      <c r="B2458" s="239" t="s">
        <v>157</v>
      </c>
    </row>
    <row r="2459" spans="1:2">
      <c r="A2459" s="239" t="s">
        <v>2461</v>
      </c>
      <c r="B2459" s="239" t="s">
        <v>157</v>
      </c>
    </row>
    <row r="2460" spans="1:2">
      <c r="A2460" s="239" t="s">
        <v>2462</v>
      </c>
      <c r="B2460" s="239" t="s">
        <v>157</v>
      </c>
    </row>
    <row r="2461" spans="1:2">
      <c r="A2461" s="239" t="s">
        <v>2463</v>
      </c>
      <c r="B2461" s="239" t="s">
        <v>157</v>
      </c>
    </row>
    <row r="2462" spans="1:2">
      <c r="A2462" s="239" t="s">
        <v>2464</v>
      </c>
      <c r="B2462" s="239" t="s">
        <v>157</v>
      </c>
    </row>
    <row r="2463" spans="1:2">
      <c r="A2463" s="239" t="s">
        <v>2465</v>
      </c>
      <c r="B2463" s="239" t="s">
        <v>157</v>
      </c>
    </row>
    <row r="2464" spans="1:2">
      <c r="A2464" s="239" t="s">
        <v>2466</v>
      </c>
      <c r="B2464" s="239" t="s">
        <v>157</v>
      </c>
    </row>
    <row r="2465" spans="1:2">
      <c r="A2465" s="239" t="s">
        <v>2467</v>
      </c>
      <c r="B2465" s="239" t="s">
        <v>157</v>
      </c>
    </row>
    <row r="2466" spans="1:2">
      <c r="A2466" s="239" t="s">
        <v>2468</v>
      </c>
      <c r="B2466" s="239" t="s">
        <v>157</v>
      </c>
    </row>
    <row r="2467" spans="1:2">
      <c r="A2467" s="239" t="s">
        <v>2469</v>
      </c>
      <c r="B2467" s="239" t="s">
        <v>157</v>
      </c>
    </row>
    <row r="2468" spans="1:2">
      <c r="A2468" s="239" t="s">
        <v>2470</v>
      </c>
      <c r="B2468" s="239" t="s">
        <v>157</v>
      </c>
    </row>
    <row r="2469" spans="1:2">
      <c r="A2469" s="239" t="s">
        <v>2471</v>
      </c>
      <c r="B2469" s="239" t="s">
        <v>157</v>
      </c>
    </row>
    <row r="2470" spans="1:2">
      <c r="A2470" s="239" t="s">
        <v>2472</v>
      </c>
      <c r="B2470" s="239" t="s">
        <v>157</v>
      </c>
    </row>
    <row r="2471" spans="1:2">
      <c r="A2471" s="239" t="s">
        <v>2473</v>
      </c>
      <c r="B2471" s="239" t="s">
        <v>157</v>
      </c>
    </row>
    <row r="2472" spans="1:2">
      <c r="A2472" s="239" t="s">
        <v>2474</v>
      </c>
      <c r="B2472" s="239" t="s">
        <v>157</v>
      </c>
    </row>
    <row r="2473" spans="1:2">
      <c r="A2473" s="239" t="s">
        <v>2475</v>
      </c>
      <c r="B2473" s="239" t="s">
        <v>157</v>
      </c>
    </row>
    <row r="2474" spans="1:2">
      <c r="A2474" s="239" t="s">
        <v>2476</v>
      </c>
      <c r="B2474" s="239" t="s">
        <v>157</v>
      </c>
    </row>
    <row r="2475" spans="1:2" s="241" customFormat="1" ht="15">
      <c r="A2475" s="241" t="s">
        <v>3159</v>
      </c>
      <c r="B2475" s="242" t="s">
        <v>535</v>
      </c>
    </row>
    <row r="2476" spans="1:2" s="241" customFormat="1" ht="15">
      <c r="A2476" s="241" t="s">
        <v>3248</v>
      </c>
      <c r="B2476" s="242" t="s">
        <v>535</v>
      </c>
    </row>
    <row r="2477" spans="1:2" s="241" customFormat="1" ht="15">
      <c r="A2477" s="241" t="s">
        <v>3249</v>
      </c>
      <c r="B2477" s="242" t="s">
        <v>535</v>
      </c>
    </row>
    <row r="2478" spans="1:2" s="241" customFormat="1" ht="15">
      <c r="A2478" s="241" t="s">
        <v>3160</v>
      </c>
      <c r="B2478" s="242" t="s">
        <v>535</v>
      </c>
    </row>
    <row r="2479" spans="1:2" s="241" customFormat="1" ht="15">
      <c r="A2479" s="241" t="s">
        <v>3161</v>
      </c>
      <c r="B2479" s="242" t="s">
        <v>535</v>
      </c>
    </row>
    <row r="2480" spans="1:2" s="241" customFormat="1" ht="15">
      <c r="A2480" s="241" t="s">
        <v>3162</v>
      </c>
      <c r="B2480" s="242" t="s">
        <v>535</v>
      </c>
    </row>
    <row r="2481" spans="1:2" s="241" customFormat="1" ht="15">
      <c r="A2481" s="241" t="s">
        <v>3250</v>
      </c>
      <c r="B2481" s="242" t="s">
        <v>535</v>
      </c>
    </row>
    <row r="2482" spans="1:2" s="241" customFormat="1" ht="15">
      <c r="A2482" s="241" t="s">
        <v>3251</v>
      </c>
      <c r="B2482" s="242" t="s">
        <v>535</v>
      </c>
    </row>
    <row r="2483" spans="1:2" s="241" customFormat="1" ht="15">
      <c r="A2483" s="241" t="s">
        <v>3252</v>
      </c>
      <c r="B2483" s="242" t="s">
        <v>535</v>
      </c>
    </row>
    <row r="2484" spans="1:2" s="241" customFormat="1" ht="15">
      <c r="A2484" s="241" t="s">
        <v>3163</v>
      </c>
      <c r="B2484" s="242" t="s">
        <v>535</v>
      </c>
    </row>
    <row r="2485" spans="1:2" s="241" customFormat="1" ht="15">
      <c r="A2485" s="241" t="s">
        <v>3164</v>
      </c>
      <c r="B2485" s="242" t="s">
        <v>535</v>
      </c>
    </row>
    <row r="2486" spans="1:2" s="241" customFormat="1" ht="15">
      <c r="A2486" s="241" t="s">
        <v>3165</v>
      </c>
      <c r="B2486" s="242" t="s">
        <v>535</v>
      </c>
    </row>
    <row r="2487" spans="1:2" s="241" customFormat="1" ht="15">
      <c r="A2487" s="241" t="s">
        <v>3166</v>
      </c>
      <c r="B2487" s="242" t="s">
        <v>535</v>
      </c>
    </row>
    <row r="2488" spans="1:2" s="241" customFormat="1" ht="15">
      <c r="A2488" s="241" t="s">
        <v>3253</v>
      </c>
      <c r="B2488" s="242" t="s">
        <v>535</v>
      </c>
    </row>
    <row r="2489" spans="1:2" s="241" customFormat="1" ht="15">
      <c r="A2489" s="241" t="s">
        <v>3254</v>
      </c>
      <c r="B2489" s="242" t="s">
        <v>535</v>
      </c>
    </row>
    <row r="2490" spans="1:2" s="241" customFormat="1" ht="15">
      <c r="A2490" s="241" t="s">
        <v>3167</v>
      </c>
      <c r="B2490" s="242" t="s">
        <v>535</v>
      </c>
    </row>
    <row r="2491" spans="1:2" s="241" customFormat="1" ht="15">
      <c r="A2491" s="241" t="s">
        <v>3168</v>
      </c>
      <c r="B2491" s="242" t="s">
        <v>535</v>
      </c>
    </row>
    <row r="2492" spans="1:2" s="241" customFormat="1" ht="15">
      <c r="A2492" s="241" t="s">
        <v>3255</v>
      </c>
      <c r="B2492" s="242" t="s">
        <v>535</v>
      </c>
    </row>
    <row r="2493" spans="1:2">
      <c r="A2493" s="239" t="s">
        <v>2477</v>
      </c>
      <c r="B2493" s="239" t="s">
        <v>161</v>
      </c>
    </row>
    <row r="2494" spans="1:2">
      <c r="A2494" s="239" t="s">
        <v>3256</v>
      </c>
      <c r="B2494" s="239" t="s">
        <v>161</v>
      </c>
    </row>
    <row r="2495" spans="1:2" s="241" customFormat="1" ht="15">
      <c r="A2495" s="241" t="s">
        <v>3257</v>
      </c>
      <c r="B2495" s="239" t="s">
        <v>125</v>
      </c>
    </row>
    <row r="2496" spans="1:2" s="241" customFormat="1" ht="15">
      <c r="A2496" s="241" t="s">
        <v>3258</v>
      </c>
      <c r="B2496" s="239" t="s">
        <v>125</v>
      </c>
    </row>
    <row r="2497" spans="1:2">
      <c r="A2497" s="239" t="s">
        <v>3259</v>
      </c>
      <c r="B2497" s="239" t="s">
        <v>125</v>
      </c>
    </row>
    <row r="2498" spans="1:2" ht="15">
      <c r="A2498" s="241" t="s">
        <v>3260</v>
      </c>
      <c r="B2498" s="239" t="s">
        <v>125</v>
      </c>
    </row>
    <row r="2499" spans="1:2">
      <c r="A2499" s="239" t="s">
        <v>3261</v>
      </c>
      <c r="B2499" s="239" t="s">
        <v>125</v>
      </c>
    </row>
    <row r="2500" spans="1:2">
      <c r="A2500" s="239" t="s">
        <v>3262</v>
      </c>
      <c r="B2500" s="239" t="s">
        <v>161</v>
      </c>
    </row>
    <row r="2501" spans="1:2">
      <c r="A2501" s="239" t="s">
        <v>2478</v>
      </c>
      <c r="B2501" s="239" t="s">
        <v>161</v>
      </c>
    </row>
    <row r="2502" spans="1:2">
      <c r="A2502" s="239" t="s">
        <v>2479</v>
      </c>
      <c r="B2502" s="239" t="s">
        <v>161</v>
      </c>
    </row>
    <row r="2503" spans="1:2">
      <c r="A2503" s="239" t="s">
        <v>2480</v>
      </c>
      <c r="B2503" s="239" t="s">
        <v>161</v>
      </c>
    </row>
    <row r="2504" spans="1:2">
      <c r="A2504" s="239" t="s">
        <v>2481</v>
      </c>
      <c r="B2504" s="239" t="s">
        <v>161</v>
      </c>
    </row>
    <row r="2505" spans="1:2">
      <c r="A2505" s="239" t="s">
        <v>2482</v>
      </c>
      <c r="B2505" s="239" t="s">
        <v>161</v>
      </c>
    </row>
    <row r="2506" spans="1:2">
      <c r="A2506" s="239" t="s">
        <v>2483</v>
      </c>
      <c r="B2506" s="239" t="s">
        <v>161</v>
      </c>
    </row>
    <row r="2507" spans="1:2">
      <c r="A2507" s="239" t="s">
        <v>2484</v>
      </c>
      <c r="B2507" s="239" t="s">
        <v>161</v>
      </c>
    </row>
    <row r="2508" spans="1:2">
      <c r="A2508" s="239" t="s">
        <v>2485</v>
      </c>
      <c r="B2508" s="239" t="s">
        <v>161</v>
      </c>
    </row>
    <row r="2509" spans="1:2">
      <c r="A2509" s="239" t="s">
        <v>2486</v>
      </c>
      <c r="B2509" s="239" t="s">
        <v>161</v>
      </c>
    </row>
    <row r="2510" spans="1:2">
      <c r="A2510" s="239" t="s">
        <v>2487</v>
      </c>
      <c r="B2510" s="239" t="s">
        <v>161</v>
      </c>
    </row>
    <row r="2511" spans="1:2">
      <c r="A2511" s="239" t="s">
        <v>2488</v>
      </c>
      <c r="B2511" s="239" t="s">
        <v>161</v>
      </c>
    </row>
    <row r="2512" spans="1:2">
      <c r="A2512" s="239" t="s">
        <v>3263</v>
      </c>
      <c r="B2512" s="239" t="s">
        <v>161</v>
      </c>
    </row>
    <row r="2513" spans="1:2">
      <c r="A2513" s="239" t="s">
        <v>2489</v>
      </c>
      <c r="B2513" s="239" t="s">
        <v>161</v>
      </c>
    </row>
    <row r="2514" spans="1:2">
      <c r="A2514" s="239" t="s">
        <v>2490</v>
      </c>
      <c r="B2514" s="239" t="s">
        <v>161</v>
      </c>
    </row>
    <row r="2515" spans="1:2">
      <c r="A2515" s="239" t="s">
        <v>3264</v>
      </c>
      <c r="B2515" s="239" t="s">
        <v>161</v>
      </c>
    </row>
    <row r="2516" spans="1:2">
      <c r="A2516" s="239" t="s">
        <v>3265</v>
      </c>
      <c r="B2516" s="239" t="s">
        <v>161</v>
      </c>
    </row>
    <row r="2517" spans="1:2">
      <c r="A2517" s="239" t="s">
        <v>2491</v>
      </c>
      <c r="B2517" s="239" t="s">
        <v>161</v>
      </c>
    </row>
    <row r="2518" spans="1:2">
      <c r="A2518" s="239" t="s">
        <v>2492</v>
      </c>
      <c r="B2518" s="239" t="s">
        <v>161</v>
      </c>
    </row>
    <row r="2519" spans="1:2">
      <c r="A2519" s="239" t="s">
        <v>2493</v>
      </c>
      <c r="B2519" s="239" t="s">
        <v>161</v>
      </c>
    </row>
    <row r="2520" spans="1:2">
      <c r="A2520" s="239" t="s">
        <v>2494</v>
      </c>
      <c r="B2520" s="239" t="s">
        <v>161</v>
      </c>
    </row>
    <row r="2521" spans="1:2">
      <c r="A2521" s="239" t="s">
        <v>2495</v>
      </c>
      <c r="B2521" s="239" t="s">
        <v>161</v>
      </c>
    </row>
    <row r="2522" spans="1:2">
      <c r="A2522" s="239" t="s">
        <v>2496</v>
      </c>
      <c r="B2522" s="239" t="s">
        <v>161</v>
      </c>
    </row>
    <row r="2523" spans="1:2">
      <c r="A2523" s="239" t="s">
        <v>2497</v>
      </c>
      <c r="B2523" s="239" t="s">
        <v>161</v>
      </c>
    </row>
    <row r="2524" spans="1:2">
      <c r="A2524" s="239" t="s">
        <v>2498</v>
      </c>
      <c r="B2524" s="239" t="s">
        <v>161</v>
      </c>
    </row>
    <row r="2525" spans="1:2">
      <c r="A2525" s="239" t="s">
        <v>2499</v>
      </c>
      <c r="B2525" s="239" t="s">
        <v>161</v>
      </c>
    </row>
    <row r="2526" spans="1:2">
      <c r="A2526" s="239" t="s">
        <v>2500</v>
      </c>
      <c r="B2526" s="239" t="s">
        <v>161</v>
      </c>
    </row>
    <row r="2527" spans="1:2">
      <c r="A2527" s="239" t="s">
        <v>2501</v>
      </c>
      <c r="B2527" s="239" t="s">
        <v>161</v>
      </c>
    </row>
    <row r="2528" spans="1:2">
      <c r="A2528" s="239" t="s">
        <v>2502</v>
      </c>
      <c r="B2528" s="239" t="s">
        <v>161</v>
      </c>
    </row>
    <row r="2529" spans="1:2">
      <c r="A2529" s="239" t="s">
        <v>2503</v>
      </c>
      <c r="B2529" s="239" t="s">
        <v>161</v>
      </c>
    </row>
    <row r="2530" spans="1:2">
      <c r="A2530" s="239" t="s">
        <v>2504</v>
      </c>
      <c r="B2530" s="239" t="s">
        <v>161</v>
      </c>
    </row>
    <row r="2531" spans="1:2">
      <c r="A2531" s="239" t="s">
        <v>2505</v>
      </c>
      <c r="B2531" s="239" t="s">
        <v>161</v>
      </c>
    </row>
    <row r="2532" spans="1:2">
      <c r="A2532" s="239" t="s">
        <v>2506</v>
      </c>
      <c r="B2532" s="239" t="s">
        <v>161</v>
      </c>
    </row>
    <row r="2533" spans="1:2">
      <c r="A2533" s="239" t="s">
        <v>2507</v>
      </c>
      <c r="B2533" s="239" t="s">
        <v>161</v>
      </c>
    </row>
    <row r="2534" spans="1:2">
      <c r="A2534" s="239" t="s">
        <v>2508</v>
      </c>
      <c r="B2534" s="239" t="s">
        <v>161</v>
      </c>
    </row>
    <row r="2535" spans="1:2">
      <c r="A2535" s="239" t="s">
        <v>2509</v>
      </c>
      <c r="B2535" s="239" t="s">
        <v>161</v>
      </c>
    </row>
    <row r="2536" spans="1:2">
      <c r="A2536" s="239" t="s">
        <v>2510</v>
      </c>
      <c r="B2536" s="239" t="s">
        <v>161</v>
      </c>
    </row>
    <row r="2537" spans="1:2">
      <c r="A2537" s="239" t="s">
        <v>2511</v>
      </c>
      <c r="B2537" s="239" t="s">
        <v>161</v>
      </c>
    </row>
    <row r="2538" spans="1:2">
      <c r="A2538" s="239" t="s">
        <v>2512</v>
      </c>
      <c r="B2538" s="239" t="s">
        <v>161</v>
      </c>
    </row>
    <row r="2539" spans="1:2">
      <c r="A2539" s="239" t="s">
        <v>2513</v>
      </c>
      <c r="B2539" s="239" t="s">
        <v>161</v>
      </c>
    </row>
    <row r="2540" spans="1:2">
      <c r="A2540" s="239" t="s">
        <v>2514</v>
      </c>
      <c r="B2540" s="239" t="s">
        <v>161</v>
      </c>
    </row>
    <row r="2541" spans="1:2">
      <c r="A2541" s="239" t="s">
        <v>2515</v>
      </c>
      <c r="B2541" s="239" t="s">
        <v>161</v>
      </c>
    </row>
    <row r="2542" spans="1:2">
      <c r="A2542" s="239" t="s">
        <v>2516</v>
      </c>
      <c r="B2542" s="239" t="s">
        <v>125</v>
      </c>
    </row>
    <row r="2543" spans="1:2">
      <c r="A2543" s="239" t="s">
        <v>2517</v>
      </c>
      <c r="B2543" s="239" t="s">
        <v>125</v>
      </c>
    </row>
    <row r="2544" spans="1:2">
      <c r="A2544" s="239" t="s">
        <v>2518</v>
      </c>
      <c r="B2544" s="239" t="s">
        <v>161</v>
      </c>
    </row>
    <row r="2545" spans="1:2" s="241" customFormat="1" ht="15">
      <c r="A2545" s="241" t="s">
        <v>3266</v>
      </c>
      <c r="B2545" s="242" t="s">
        <v>3189</v>
      </c>
    </row>
    <row r="2546" spans="1:2" s="241" customFormat="1" ht="15">
      <c r="A2546" s="241" t="s">
        <v>3177</v>
      </c>
      <c r="B2546" s="242" t="s">
        <v>98</v>
      </c>
    </row>
    <row r="2547" spans="1:2" s="241" customFormat="1" ht="15">
      <c r="A2547" s="241" t="s">
        <v>3178</v>
      </c>
      <c r="B2547" s="242" t="s">
        <v>98</v>
      </c>
    </row>
    <row r="2548" spans="1:2">
      <c r="A2548" s="239" t="s">
        <v>2519</v>
      </c>
      <c r="B2548" s="239" t="s">
        <v>98</v>
      </c>
    </row>
    <row r="2549" spans="1:2">
      <c r="A2549" s="239" t="s">
        <v>2520</v>
      </c>
      <c r="B2549" s="239" t="s">
        <v>98</v>
      </c>
    </row>
    <row r="2550" spans="1:2">
      <c r="A2550" s="239" t="s">
        <v>2521</v>
      </c>
      <c r="B2550" s="239" t="s">
        <v>98</v>
      </c>
    </row>
    <row r="2551" spans="1:2">
      <c r="A2551" s="239" t="s">
        <v>2522</v>
      </c>
      <c r="B2551" s="239" t="s">
        <v>98</v>
      </c>
    </row>
    <row r="2552" spans="1:2">
      <c r="A2552" s="239" t="s">
        <v>2523</v>
      </c>
      <c r="B2552" s="239" t="s">
        <v>98</v>
      </c>
    </row>
    <row r="2553" spans="1:2">
      <c r="A2553" s="239" t="s">
        <v>2524</v>
      </c>
      <c r="B2553" s="239" t="s">
        <v>98</v>
      </c>
    </row>
    <row r="2554" spans="1:2">
      <c r="A2554" s="239" t="s">
        <v>2525</v>
      </c>
      <c r="B2554" s="239" t="s">
        <v>98</v>
      </c>
    </row>
    <row r="2555" spans="1:2">
      <c r="A2555" s="239" t="s">
        <v>2526</v>
      </c>
      <c r="B2555" s="239" t="s">
        <v>98</v>
      </c>
    </row>
    <row r="2556" spans="1:2">
      <c r="A2556" s="239" t="s">
        <v>2527</v>
      </c>
      <c r="B2556" s="239" t="s">
        <v>98</v>
      </c>
    </row>
    <row r="2557" spans="1:2">
      <c r="A2557" s="239" t="s">
        <v>2528</v>
      </c>
      <c r="B2557" s="239" t="s">
        <v>98</v>
      </c>
    </row>
    <row r="2558" spans="1:2">
      <c r="A2558" s="239" t="s">
        <v>2529</v>
      </c>
      <c r="B2558" s="239" t="s">
        <v>98</v>
      </c>
    </row>
    <row r="2559" spans="1:2">
      <c r="A2559" s="239" t="s">
        <v>2530</v>
      </c>
      <c r="B2559" s="239" t="s">
        <v>98</v>
      </c>
    </row>
    <row r="2560" spans="1:2">
      <c r="A2560" s="239" t="s">
        <v>2531</v>
      </c>
      <c r="B2560" s="239" t="s">
        <v>98</v>
      </c>
    </row>
    <row r="2561" spans="1:2">
      <c r="A2561" s="239" t="s">
        <v>2532</v>
      </c>
      <c r="B2561" s="239" t="s">
        <v>98</v>
      </c>
    </row>
    <row r="2562" spans="1:2">
      <c r="A2562" s="239" t="s">
        <v>2533</v>
      </c>
      <c r="B2562" s="239" t="s">
        <v>98</v>
      </c>
    </row>
    <row r="2563" spans="1:2">
      <c r="A2563" s="239" t="s">
        <v>2534</v>
      </c>
      <c r="B2563" s="239" t="s">
        <v>98</v>
      </c>
    </row>
    <row r="2564" spans="1:2">
      <c r="A2564" s="239" t="s">
        <v>2535</v>
      </c>
      <c r="B2564" s="239" t="s">
        <v>98</v>
      </c>
    </row>
    <row r="2565" spans="1:2">
      <c r="A2565" s="239" t="s">
        <v>2536</v>
      </c>
      <c r="B2565" s="239" t="s">
        <v>98</v>
      </c>
    </row>
    <row r="2566" spans="1:2">
      <c r="A2566" s="239" t="s">
        <v>2537</v>
      </c>
      <c r="B2566" s="239" t="s">
        <v>98</v>
      </c>
    </row>
    <row r="2567" spans="1:2">
      <c r="A2567" s="239" t="s">
        <v>2538</v>
      </c>
      <c r="B2567" s="239" t="s">
        <v>98</v>
      </c>
    </row>
    <row r="2568" spans="1:2">
      <c r="A2568" s="239" t="s">
        <v>2539</v>
      </c>
      <c r="B2568" s="239" t="s">
        <v>98</v>
      </c>
    </row>
    <row r="2569" spans="1:2">
      <c r="A2569" s="239" t="s">
        <v>2540</v>
      </c>
      <c r="B2569" s="239" t="s">
        <v>98</v>
      </c>
    </row>
    <row r="2570" spans="1:2">
      <c r="A2570" s="239" t="s">
        <v>2541</v>
      </c>
      <c r="B2570" s="239" t="s">
        <v>98</v>
      </c>
    </row>
    <row r="2571" spans="1:2">
      <c r="A2571" s="239" t="s">
        <v>2542</v>
      </c>
      <c r="B2571" s="239" t="s">
        <v>98</v>
      </c>
    </row>
    <row r="2572" spans="1:2">
      <c r="A2572" s="239" t="s">
        <v>2543</v>
      </c>
      <c r="B2572" s="239" t="s">
        <v>98</v>
      </c>
    </row>
    <row r="2573" spans="1:2">
      <c r="A2573" s="239" t="s">
        <v>2544</v>
      </c>
      <c r="B2573" s="239" t="s">
        <v>98</v>
      </c>
    </row>
    <row r="2574" spans="1:2">
      <c r="A2574" s="239" t="s">
        <v>2545</v>
      </c>
      <c r="B2574" s="239" t="s">
        <v>98</v>
      </c>
    </row>
    <row r="2575" spans="1:2">
      <c r="A2575" s="239" t="s">
        <v>2546</v>
      </c>
      <c r="B2575" s="239" t="s">
        <v>98</v>
      </c>
    </row>
    <row r="2576" spans="1:2">
      <c r="A2576" s="239" t="s">
        <v>2547</v>
      </c>
      <c r="B2576" s="239" t="s">
        <v>351</v>
      </c>
    </row>
    <row r="2577" spans="1:2">
      <c r="A2577" s="239" t="s">
        <v>2548</v>
      </c>
      <c r="B2577" s="239" t="s">
        <v>351</v>
      </c>
    </row>
    <row r="2578" spans="1:2">
      <c r="A2578" s="239" t="s">
        <v>2549</v>
      </c>
      <c r="B2578" s="239" t="s">
        <v>351</v>
      </c>
    </row>
    <row r="2579" spans="1:2">
      <c r="A2579" s="239" t="s">
        <v>2550</v>
      </c>
      <c r="B2579" s="239" t="s">
        <v>351</v>
      </c>
    </row>
    <row r="2580" spans="1:2">
      <c r="A2580" s="239" t="s">
        <v>2551</v>
      </c>
      <c r="B2580" s="239" t="s">
        <v>351</v>
      </c>
    </row>
    <row r="2581" spans="1:2">
      <c r="A2581" s="239" t="s">
        <v>2552</v>
      </c>
      <c r="B2581" s="239" t="s">
        <v>351</v>
      </c>
    </row>
    <row r="2582" spans="1:2">
      <c r="A2582" s="239" t="s">
        <v>2553</v>
      </c>
      <c r="B2582" s="239" t="s">
        <v>351</v>
      </c>
    </row>
    <row r="2583" spans="1:2">
      <c r="A2583" s="239" t="s">
        <v>2554</v>
      </c>
      <c r="B2583" s="239" t="s">
        <v>351</v>
      </c>
    </row>
    <row r="2584" spans="1:2">
      <c r="A2584" s="239" t="s">
        <v>2555</v>
      </c>
      <c r="B2584" s="239" t="s">
        <v>351</v>
      </c>
    </row>
    <row r="2585" spans="1:2">
      <c r="A2585" s="239" t="s">
        <v>2556</v>
      </c>
      <c r="B2585" s="239" t="s">
        <v>351</v>
      </c>
    </row>
    <row r="2586" spans="1:2">
      <c r="A2586" s="239" t="s">
        <v>2557</v>
      </c>
      <c r="B2586" s="239" t="s">
        <v>351</v>
      </c>
    </row>
    <row r="2587" spans="1:2">
      <c r="A2587" s="239" t="s">
        <v>2558</v>
      </c>
      <c r="B2587" s="239" t="s">
        <v>351</v>
      </c>
    </row>
    <row r="2588" spans="1:2">
      <c r="A2588" s="239" t="s">
        <v>2559</v>
      </c>
      <c r="B2588" s="239" t="s">
        <v>351</v>
      </c>
    </row>
    <row r="2589" spans="1:2">
      <c r="A2589" s="239" t="s">
        <v>2560</v>
      </c>
      <c r="B2589" s="239" t="s">
        <v>351</v>
      </c>
    </row>
    <row r="2590" spans="1:2">
      <c r="A2590" s="239" t="s">
        <v>2561</v>
      </c>
      <c r="B2590" s="239" t="s">
        <v>351</v>
      </c>
    </row>
    <row r="2591" spans="1:2">
      <c r="A2591" s="239" t="s">
        <v>2562</v>
      </c>
      <c r="B2591" s="239" t="s">
        <v>351</v>
      </c>
    </row>
    <row r="2592" spans="1:2">
      <c r="A2592" s="239" t="s">
        <v>2563</v>
      </c>
      <c r="B2592" s="239" t="s">
        <v>351</v>
      </c>
    </row>
    <row r="2593" spans="1:2">
      <c r="A2593" s="239" t="s">
        <v>2564</v>
      </c>
      <c r="B2593" s="239" t="s">
        <v>351</v>
      </c>
    </row>
    <row r="2594" spans="1:2">
      <c r="A2594" s="239" t="s">
        <v>2565</v>
      </c>
      <c r="B2594" s="239" t="s">
        <v>351</v>
      </c>
    </row>
    <row r="2595" spans="1:2">
      <c r="A2595" s="239" t="s">
        <v>2566</v>
      </c>
      <c r="B2595" s="239" t="s">
        <v>351</v>
      </c>
    </row>
    <row r="2596" spans="1:2">
      <c r="A2596" s="239" t="s">
        <v>2567</v>
      </c>
      <c r="B2596" s="239" t="s">
        <v>351</v>
      </c>
    </row>
    <row r="2597" spans="1:2">
      <c r="A2597" s="239" t="s">
        <v>2568</v>
      </c>
      <c r="B2597" s="239" t="s">
        <v>351</v>
      </c>
    </row>
    <row r="2598" spans="1:2">
      <c r="A2598" s="239" t="s">
        <v>2569</v>
      </c>
      <c r="B2598" s="239" t="s">
        <v>351</v>
      </c>
    </row>
    <row r="2599" spans="1:2">
      <c r="A2599" s="239" t="s">
        <v>2570</v>
      </c>
      <c r="B2599" s="239" t="s">
        <v>351</v>
      </c>
    </row>
    <row r="2600" spans="1:2">
      <c r="A2600" s="239" t="s">
        <v>2571</v>
      </c>
      <c r="B2600" s="239" t="s">
        <v>351</v>
      </c>
    </row>
    <row r="2601" spans="1:2">
      <c r="A2601" s="239" t="s">
        <v>2572</v>
      </c>
      <c r="B2601" s="239" t="s">
        <v>351</v>
      </c>
    </row>
    <row r="2602" spans="1:2">
      <c r="A2602" s="239" t="s">
        <v>2573</v>
      </c>
      <c r="B2602" s="239" t="s">
        <v>351</v>
      </c>
    </row>
    <row r="2603" spans="1:2">
      <c r="A2603" s="239" t="s">
        <v>2574</v>
      </c>
      <c r="B2603" s="239" t="s">
        <v>351</v>
      </c>
    </row>
    <row r="2604" spans="1:2">
      <c r="A2604" s="239" t="s">
        <v>2575</v>
      </c>
      <c r="B2604" s="239" t="s">
        <v>351</v>
      </c>
    </row>
    <row r="2605" spans="1:2">
      <c r="A2605" s="239" t="s">
        <v>2576</v>
      </c>
      <c r="B2605" s="239" t="s">
        <v>351</v>
      </c>
    </row>
    <row r="2606" spans="1:2">
      <c r="A2606" s="239" t="s">
        <v>2577</v>
      </c>
      <c r="B2606" s="239" t="s">
        <v>351</v>
      </c>
    </row>
    <row r="2607" spans="1:2">
      <c r="A2607" s="239" t="s">
        <v>2578</v>
      </c>
      <c r="B2607" s="239" t="s">
        <v>351</v>
      </c>
    </row>
    <row r="2608" spans="1:2">
      <c r="A2608" s="239" t="s">
        <v>2579</v>
      </c>
      <c r="B2608" s="239" t="s">
        <v>351</v>
      </c>
    </row>
    <row r="2609" spans="1:2">
      <c r="A2609" s="239" t="s">
        <v>2580</v>
      </c>
      <c r="B2609" s="239" t="s">
        <v>351</v>
      </c>
    </row>
    <row r="2610" spans="1:2">
      <c r="A2610" s="239" t="s">
        <v>2581</v>
      </c>
      <c r="B2610" s="239" t="s">
        <v>351</v>
      </c>
    </row>
    <row r="2611" spans="1:2">
      <c r="A2611" s="239" t="s">
        <v>2582</v>
      </c>
      <c r="B2611" s="239" t="s">
        <v>351</v>
      </c>
    </row>
    <row r="2612" spans="1:2">
      <c r="A2612" s="239" t="s">
        <v>2583</v>
      </c>
      <c r="B2612" s="239" t="s">
        <v>351</v>
      </c>
    </row>
    <row r="2613" spans="1:2">
      <c r="A2613" s="239" t="s">
        <v>2584</v>
      </c>
      <c r="B2613" s="239" t="s">
        <v>351</v>
      </c>
    </row>
    <row r="2614" spans="1:2">
      <c r="A2614" s="239" t="s">
        <v>2585</v>
      </c>
      <c r="B2614" s="239" t="s">
        <v>351</v>
      </c>
    </row>
    <row r="2615" spans="1:2">
      <c r="A2615" s="239" t="s">
        <v>2586</v>
      </c>
      <c r="B2615" s="239" t="s">
        <v>351</v>
      </c>
    </row>
    <row r="2616" spans="1:2">
      <c r="A2616" s="239" t="s">
        <v>2587</v>
      </c>
      <c r="B2616" s="239" t="s">
        <v>351</v>
      </c>
    </row>
    <row r="2617" spans="1:2">
      <c r="A2617" s="239" t="s">
        <v>2588</v>
      </c>
      <c r="B2617" s="239" t="s">
        <v>351</v>
      </c>
    </row>
    <row r="2618" spans="1:2">
      <c r="A2618" s="239" t="s">
        <v>2589</v>
      </c>
      <c r="B2618" s="239" t="s">
        <v>351</v>
      </c>
    </row>
    <row r="2619" spans="1:2">
      <c r="A2619" s="239" t="s">
        <v>2590</v>
      </c>
      <c r="B2619" s="239" t="s">
        <v>351</v>
      </c>
    </row>
    <row r="2620" spans="1:2">
      <c r="A2620" s="239" t="s">
        <v>2591</v>
      </c>
      <c r="B2620" s="239" t="s">
        <v>161</v>
      </c>
    </row>
    <row r="2621" spans="1:2">
      <c r="A2621" s="239" t="s">
        <v>2592</v>
      </c>
      <c r="B2621" s="239" t="s">
        <v>161</v>
      </c>
    </row>
    <row r="2622" spans="1:2">
      <c r="A2622" s="239" t="s">
        <v>2593</v>
      </c>
      <c r="B2622" s="239" t="s">
        <v>161</v>
      </c>
    </row>
    <row r="2623" spans="1:2">
      <c r="A2623" s="239" t="s">
        <v>2594</v>
      </c>
      <c r="B2623" s="239" t="s">
        <v>161</v>
      </c>
    </row>
    <row r="2624" spans="1:2">
      <c r="A2624" s="239" t="s">
        <v>2595</v>
      </c>
      <c r="B2624" s="239" t="s">
        <v>161</v>
      </c>
    </row>
    <row r="2625" spans="1:2">
      <c r="A2625" s="239" t="s">
        <v>2596</v>
      </c>
      <c r="B2625" s="239" t="s">
        <v>161</v>
      </c>
    </row>
    <row r="2626" spans="1:2">
      <c r="A2626" s="239" t="s">
        <v>2597</v>
      </c>
      <c r="B2626" s="239" t="s">
        <v>161</v>
      </c>
    </row>
    <row r="2627" spans="1:2">
      <c r="A2627" s="239" t="s">
        <v>2598</v>
      </c>
      <c r="B2627" s="239" t="s">
        <v>161</v>
      </c>
    </row>
    <row r="2628" spans="1:2">
      <c r="A2628" s="239" t="s">
        <v>2599</v>
      </c>
      <c r="B2628" s="239" t="s">
        <v>161</v>
      </c>
    </row>
    <row r="2629" spans="1:2">
      <c r="A2629" s="239" t="s">
        <v>2600</v>
      </c>
      <c r="B2629" s="239" t="s">
        <v>161</v>
      </c>
    </row>
    <row r="2630" spans="1:2">
      <c r="A2630" s="239" t="s">
        <v>2601</v>
      </c>
      <c r="B2630" s="239" t="s">
        <v>161</v>
      </c>
    </row>
    <row r="2631" spans="1:2">
      <c r="A2631" s="239" t="s">
        <v>2602</v>
      </c>
      <c r="B2631" s="239" t="s">
        <v>161</v>
      </c>
    </row>
    <row r="2632" spans="1:2">
      <c r="A2632" s="239" t="s">
        <v>2603</v>
      </c>
      <c r="B2632" s="239" t="s">
        <v>161</v>
      </c>
    </row>
    <row r="2633" spans="1:2">
      <c r="A2633" s="239" t="s">
        <v>2604</v>
      </c>
      <c r="B2633" s="239" t="s">
        <v>161</v>
      </c>
    </row>
    <row r="2634" spans="1:2">
      <c r="A2634" s="239" t="s">
        <v>2605</v>
      </c>
      <c r="B2634" s="239" t="s">
        <v>161</v>
      </c>
    </row>
    <row r="2635" spans="1:2">
      <c r="A2635" s="239" t="s">
        <v>2606</v>
      </c>
      <c r="B2635" s="239" t="s">
        <v>161</v>
      </c>
    </row>
    <row r="2636" spans="1:2">
      <c r="A2636" s="239" t="s">
        <v>2607</v>
      </c>
      <c r="B2636" s="239" t="s">
        <v>161</v>
      </c>
    </row>
    <row r="2637" spans="1:2">
      <c r="A2637" s="239" t="s">
        <v>2608</v>
      </c>
      <c r="B2637" s="239" t="s">
        <v>161</v>
      </c>
    </row>
    <row r="2638" spans="1:2">
      <c r="A2638" s="239" t="s">
        <v>2609</v>
      </c>
      <c r="B2638" s="239" t="s">
        <v>161</v>
      </c>
    </row>
    <row r="2639" spans="1:2">
      <c r="A2639" s="239" t="s">
        <v>2610</v>
      </c>
      <c r="B2639" s="239" t="s">
        <v>161</v>
      </c>
    </row>
    <row r="2640" spans="1:2">
      <c r="A2640" s="239" t="s">
        <v>2611</v>
      </c>
      <c r="B2640" s="239" t="s">
        <v>161</v>
      </c>
    </row>
    <row r="2641" spans="1:2">
      <c r="A2641" s="239" t="s">
        <v>2612</v>
      </c>
      <c r="B2641" s="239" t="s">
        <v>161</v>
      </c>
    </row>
    <row r="2642" spans="1:2">
      <c r="A2642" s="239" t="s">
        <v>2613</v>
      </c>
      <c r="B2642" s="239" t="s">
        <v>161</v>
      </c>
    </row>
    <row r="2643" spans="1:2">
      <c r="A2643" s="239" t="s">
        <v>2614</v>
      </c>
      <c r="B2643" s="239" t="s">
        <v>161</v>
      </c>
    </row>
    <row r="2644" spans="1:2">
      <c r="A2644" s="239" t="s">
        <v>2615</v>
      </c>
      <c r="B2644" s="239" t="s">
        <v>161</v>
      </c>
    </row>
    <row r="2645" spans="1:2">
      <c r="A2645" s="239" t="s">
        <v>2616</v>
      </c>
      <c r="B2645" s="239" t="s">
        <v>161</v>
      </c>
    </row>
    <row r="2646" spans="1:2">
      <c r="A2646" s="239" t="s">
        <v>2617</v>
      </c>
      <c r="B2646" s="239" t="s">
        <v>161</v>
      </c>
    </row>
    <row r="2647" spans="1:2">
      <c r="A2647" s="239" t="s">
        <v>2618</v>
      </c>
      <c r="B2647" s="239" t="s">
        <v>161</v>
      </c>
    </row>
    <row r="2648" spans="1:2">
      <c r="A2648" s="239" t="s">
        <v>2619</v>
      </c>
      <c r="B2648" s="239" t="s">
        <v>161</v>
      </c>
    </row>
    <row r="2649" spans="1:2">
      <c r="A2649" s="239" t="s">
        <v>2620</v>
      </c>
      <c r="B2649" s="239" t="s">
        <v>161</v>
      </c>
    </row>
    <row r="2650" spans="1:2">
      <c r="A2650" s="239" t="s">
        <v>2621</v>
      </c>
      <c r="B2650" s="239" t="s">
        <v>161</v>
      </c>
    </row>
    <row r="2651" spans="1:2">
      <c r="A2651" s="239" t="s">
        <v>2622</v>
      </c>
      <c r="B2651" s="239" t="s">
        <v>161</v>
      </c>
    </row>
    <row r="2652" spans="1:2">
      <c r="A2652" s="239" t="s">
        <v>2623</v>
      </c>
      <c r="B2652" s="239" t="s">
        <v>161</v>
      </c>
    </row>
    <row r="2653" spans="1:2">
      <c r="A2653" s="239" t="s">
        <v>2624</v>
      </c>
      <c r="B2653" s="239" t="s">
        <v>161</v>
      </c>
    </row>
    <row r="2654" spans="1:2">
      <c r="A2654" s="239" t="s">
        <v>2625</v>
      </c>
      <c r="B2654" s="239" t="s">
        <v>161</v>
      </c>
    </row>
    <row r="2655" spans="1:2">
      <c r="A2655" s="239" t="s">
        <v>2626</v>
      </c>
      <c r="B2655" s="239" t="s">
        <v>161</v>
      </c>
    </row>
    <row r="2656" spans="1:2">
      <c r="A2656" s="239" t="s">
        <v>2627</v>
      </c>
      <c r="B2656" s="239" t="s">
        <v>161</v>
      </c>
    </row>
    <row r="2657" spans="1:2">
      <c r="A2657" s="239" t="s">
        <v>2628</v>
      </c>
      <c r="B2657" s="239" t="s">
        <v>161</v>
      </c>
    </row>
    <row r="2658" spans="1:2">
      <c r="A2658" s="239" t="s">
        <v>2629</v>
      </c>
      <c r="B2658" s="239" t="s">
        <v>161</v>
      </c>
    </row>
    <row r="2659" spans="1:2">
      <c r="A2659" s="239" t="s">
        <v>2630</v>
      </c>
      <c r="B2659" s="239" t="s">
        <v>161</v>
      </c>
    </row>
    <row r="2660" spans="1:2">
      <c r="A2660" s="239" t="s">
        <v>2631</v>
      </c>
      <c r="B2660" s="239" t="s">
        <v>161</v>
      </c>
    </row>
    <row r="2661" spans="1:2">
      <c r="A2661" s="239" t="s">
        <v>2632</v>
      </c>
      <c r="B2661" s="239" t="s">
        <v>161</v>
      </c>
    </row>
    <row r="2662" spans="1:2">
      <c r="A2662" s="239" t="s">
        <v>2633</v>
      </c>
      <c r="B2662" s="239" t="s">
        <v>161</v>
      </c>
    </row>
    <row r="2663" spans="1:2">
      <c r="A2663" s="239" t="s">
        <v>2634</v>
      </c>
      <c r="B2663" s="239" t="s">
        <v>161</v>
      </c>
    </row>
    <row r="2664" spans="1:2">
      <c r="A2664" s="239" t="s">
        <v>2635</v>
      </c>
      <c r="B2664" s="239" t="s">
        <v>161</v>
      </c>
    </row>
    <row r="2665" spans="1:2">
      <c r="A2665" s="239" t="s">
        <v>2636</v>
      </c>
      <c r="B2665" s="239" t="s">
        <v>161</v>
      </c>
    </row>
    <row r="2666" spans="1:2">
      <c r="A2666" s="239" t="s">
        <v>2637</v>
      </c>
      <c r="B2666" s="239" t="s">
        <v>161</v>
      </c>
    </row>
    <row r="2667" spans="1:2">
      <c r="A2667" s="239" t="s">
        <v>2638</v>
      </c>
      <c r="B2667" s="239" t="s">
        <v>161</v>
      </c>
    </row>
    <row r="2668" spans="1:2">
      <c r="A2668" s="239" t="s">
        <v>2639</v>
      </c>
      <c r="B2668" s="239" t="s">
        <v>161</v>
      </c>
    </row>
    <row r="2669" spans="1:2">
      <c r="A2669" s="239" t="s">
        <v>2640</v>
      </c>
      <c r="B2669" s="239" t="s">
        <v>161</v>
      </c>
    </row>
    <row r="2670" spans="1:2">
      <c r="A2670" s="239" t="s">
        <v>2641</v>
      </c>
      <c r="B2670" s="239" t="s">
        <v>161</v>
      </c>
    </row>
    <row r="2671" spans="1:2">
      <c r="A2671" s="239" t="s">
        <v>2642</v>
      </c>
      <c r="B2671" s="239" t="s">
        <v>161</v>
      </c>
    </row>
    <row r="2672" spans="1:2">
      <c r="A2672" s="239" t="s">
        <v>2643</v>
      </c>
      <c r="B2672" s="239" t="s">
        <v>161</v>
      </c>
    </row>
    <row r="2673" spans="1:2">
      <c r="A2673" s="239" t="s">
        <v>2644</v>
      </c>
      <c r="B2673" s="239" t="s">
        <v>161</v>
      </c>
    </row>
    <row r="2674" spans="1:2">
      <c r="A2674" s="239" t="s">
        <v>2645</v>
      </c>
      <c r="B2674" s="239" t="s">
        <v>161</v>
      </c>
    </row>
    <row r="2675" spans="1:2">
      <c r="A2675" s="239" t="s">
        <v>2646</v>
      </c>
      <c r="B2675" s="239" t="s">
        <v>161</v>
      </c>
    </row>
    <row r="2676" spans="1:2">
      <c r="A2676" s="239" t="s">
        <v>2647</v>
      </c>
      <c r="B2676" s="239" t="s">
        <v>161</v>
      </c>
    </row>
    <row r="2677" spans="1:2">
      <c r="A2677" s="239" t="s">
        <v>2648</v>
      </c>
      <c r="B2677" s="239" t="s">
        <v>161</v>
      </c>
    </row>
    <row r="2678" spans="1:2">
      <c r="A2678" s="239" t="s">
        <v>2649</v>
      </c>
      <c r="B2678" s="239" t="s">
        <v>161</v>
      </c>
    </row>
    <row r="2679" spans="1:2">
      <c r="A2679" s="239" t="s">
        <v>2650</v>
      </c>
      <c r="B2679" s="239" t="s">
        <v>161</v>
      </c>
    </row>
    <row r="2680" spans="1:2">
      <c r="A2680" s="239" t="s">
        <v>2651</v>
      </c>
      <c r="B2680" s="239" t="s">
        <v>161</v>
      </c>
    </row>
    <row r="2681" spans="1:2">
      <c r="A2681" s="239" t="s">
        <v>2652</v>
      </c>
      <c r="B2681" s="239" t="s">
        <v>161</v>
      </c>
    </row>
    <row r="2682" spans="1:2">
      <c r="A2682" s="239" t="s">
        <v>2653</v>
      </c>
      <c r="B2682" s="239" t="s">
        <v>161</v>
      </c>
    </row>
    <row r="2683" spans="1:2">
      <c r="A2683" s="239" t="s">
        <v>2654</v>
      </c>
      <c r="B2683" s="239" t="s">
        <v>161</v>
      </c>
    </row>
    <row r="2684" spans="1:2">
      <c r="A2684" s="239" t="s">
        <v>2655</v>
      </c>
      <c r="B2684" s="239" t="s">
        <v>161</v>
      </c>
    </row>
    <row r="2685" spans="1:2">
      <c r="A2685" s="239" t="s">
        <v>2656</v>
      </c>
      <c r="B2685" s="239" t="s">
        <v>161</v>
      </c>
    </row>
    <row r="2686" spans="1:2">
      <c r="A2686" s="239" t="s">
        <v>2657</v>
      </c>
      <c r="B2686" s="239" t="s">
        <v>161</v>
      </c>
    </row>
    <row r="2687" spans="1:2">
      <c r="A2687" s="239" t="s">
        <v>2658</v>
      </c>
      <c r="B2687" s="239" t="s">
        <v>161</v>
      </c>
    </row>
    <row r="2688" spans="1:2">
      <c r="A2688" s="239" t="s">
        <v>2659</v>
      </c>
      <c r="B2688" s="239" t="s">
        <v>161</v>
      </c>
    </row>
    <row r="2689" spans="1:2">
      <c r="A2689" s="239" t="s">
        <v>2660</v>
      </c>
      <c r="B2689" s="239" t="s">
        <v>161</v>
      </c>
    </row>
    <row r="2690" spans="1:2">
      <c r="A2690" s="239" t="s">
        <v>2661</v>
      </c>
      <c r="B2690" s="239" t="s">
        <v>161</v>
      </c>
    </row>
    <row r="2691" spans="1:2">
      <c r="A2691" s="239" t="s">
        <v>2662</v>
      </c>
      <c r="B2691" s="239" t="s">
        <v>161</v>
      </c>
    </row>
    <row r="2692" spans="1:2">
      <c r="A2692" s="239" t="s">
        <v>2663</v>
      </c>
      <c r="B2692" s="239" t="s">
        <v>161</v>
      </c>
    </row>
    <row r="2693" spans="1:2">
      <c r="A2693" s="239" t="s">
        <v>2664</v>
      </c>
      <c r="B2693" s="239" t="s">
        <v>161</v>
      </c>
    </row>
    <row r="2694" spans="1:2">
      <c r="A2694" s="239" t="s">
        <v>2665</v>
      </c>
      <c r="B2694" s="239" t="s">
        <v>161</v>
      </c>
    </row>
    <row r="2695" spans="1:2">
      <c r="A2695" s="239" t="s">
        <v>2666</v>
      </c>
      <c r="B2695" s="239" t="s">
        <v>161</v>
      </c>
    </row>
    <row r="2696" spans="1:2">
      <c r="A2696" s="239" t="s">
        <v>2667</v>
      </c>
      <c r="B2696" s="239" t="s">
        <v>161</v>
      </c>
    </row>
    <row r="2697" spans="1:2">
      <c r="A2697" s="239" t="s">
        <v>2668</v>
      </c>
      <c r="B2697" s="239" t="s">
        <v>161</v>
      </c>
    </row>
    <row r="2698" spans="1:2">
      <c r="A2698" s="239" t="s">
        <v>2669</v>
      </c>
      <c r="B2698" s="239" t="s">
        <v>161</v>
      </c>
    </row>
    <row r="2699" spans="1:2">
      <c r="A2699" s="239" t="s">
        <v>2670</v>
      </c>
      <c r="B2699" s="239" t="s">
        <v>161</v>
      </c>
    </row>
    <row r="2700" spans="1:2">
      <c r="A2700" s="239" t="s">
        <v>2671</v>
      </c>
      <c r="B2700" s="239" t="s">
        <v>161</v>
      </c>
    </row>
    <row r="2701" spans="1:2">
      <c r="A2701" s="239" t="s">
        <v>2672</v>
      </c>
      <c r="B2701" s="239" t="s">
        <v>161</v>
      </c>
    </row>
    <row r="2702" spans="1:2">
      <c r="A2702" s="239" t="s">
        <v>2673</v>
      </c>
      <c r="B2702" s="239" t="s">
        <v>161</v>
      </c>
    </row>
    <row r="2703" spans="1:2">
      <c r="A2703" s="239" t="s">
        <v>2674</v>
      </c>
      <c r="B2703" s="239" t="s">
        <v>161</v>
      </c>
    </row>
    <row r="2704" spans="1:2">
      <c r="A2704" s="239" t="s">
        <v>2675</v>
      </c>
      <c r="B2704" s="239" t="s">
        <v>161</v>
      </c>
    </row>
    <row r="2705" spans="1:2">
      <c r="A2705" s="239" t="s">
        <v>2676</v>
      </c>
      <c r="B2705" s="239" t="s">
        <v>161</v>
      </c>
    </row>
    <row r="2706" spans="1:2">
      <c r="A2706" s="239" t="s">
        <v>2677</v>
      </c>
      <c r="B2706" s="239" t="s">
        <v>161</v>
      </c>
    </row>
    <row r="2707" spans="1:2">
      <c r="A2707" s="239" t="s">
        <v>2678</v>
      </c>
      <c r="B2707" s="239" t="s">
        <v>161</v>
      </c>
    </row>
    <row r="2708" spans="1:2">
      <c r="A2708" s="239" t="s">
        <v>2679</v>
      </c>
      <c r="B2708" s="239" t="s">
        <v>161</v>
      </c>
    </row>
    <row r="2709" spans="1:2">
      <c r="A2709" s="239" t="s">
        <v>2680</v>
      </c>
      <c r="B2709" s="239" t="s">
        <v>161</v>
      </c>
    </row>
    <row r="2710" spans="1:2">
      <c r="A2710" s="239" t="s">
        <v>2681</v>
      </c>
      <c r="B2710" s="239" t="s">
        <v>161</v>
      </c>
    </row>
    <row r="2711" spans="1:2">
      <c r="A2711" s="239" t="s">
        <v>2682</v>
      </c>
      <c r="B2711" s="239" t="s">
        <v>161</v>
      </c>
    </row>
    <row r="2712" spans="1:2">
      <c r="A2712" s="239" t="s">
        <v>2683</v>
      </c>
      <c r="B2712" s="239" t="s">
        <v>161</v>
      </c>
    </row>
    <row r="2713" spans="1:2">
      <c r="A2713" s="239" t="s">
        <v>2684</v>
      </c>
      <c r="B2713" s="239" t="s">
        <v>161</v>
      </c>
    </row>
    <row r="2714" spans="1:2">
      <c r="A2714" s="239" t="s">
        <v>2685</v>
      </c>
      <c r="B2714" s="239" t="s">
        <v>161</v>
      </c>
    </row>
    <row r="2715" spans="1:2">
      <c r="A2715" s="239" t="s">
        <v>2686</v>
      </c>
      <c r="B2715" s="239" t="s">
        <v>161</v>
      </c>
    </row>
    <row r="2716" spans="1:2">
      <c r="A2716" s="239" t="s">
        <v>2687</v>
      </c>
      <c r="B2716" s="239" t="s">
        <v>161</v>
      </c>
    </row>
    <row r="2717" spans="1:2">
      <c r="A2717" s="239" t="s">
        <v>2688</v>
      </c>
      <c r="B2717" s="239" t="s">
        <v>161</v>
      </c>
    </row>
    <row r="2718" spans="1:2">
      <c r="A2718" s="239" t="s">
        <v>2689</v>
      </c>
      <c r="B2718" s="239" t="s">
        <v>161</v>
      </c>
    </row>
    <row r="2719" spans="1:2">
      <c r="A2719" s="239" t="s">
        <v>2690</v>
      </c>
      <c r="B2719" s="239" t="s">
        <v>161</v>
      </c>
    </row>
    <row r="2720" spans="1:2">
      <c r="A2720" s="239" t="s">
        <v>2691</v>
      </c>
      <c r="B2720" s="239" t="s">
        <v>161</v>
      </c>
    </row>
    <row r="2721" spans="1:2">
      <c r="A2721" s="239" t="s">
        <v>2692</v>
      </c>
      <c r="B2721" s="239" t="s">
        <v>161</v>
      </c>
    </row>
    <row r="2722" spans="1:2">
      <c r="A2722" s="239" t="s">
        <v>2693</v>
      </c>
      <c r="B2722" s="239" t="s">
        <v>161</v>
      </c>
    </row>
    <row r="2723" spans="1:2">
      <c r="A2723" s="239" t="s">
        <v>2694</v>
      </c>
      <c r="B2723" s="239" t="s">
        <v>161</v>
      </c>
    </row>
    <row r="2724" spans="1:2">
      <c r="A2724" s="239" t="s">
        <v>2695</v>
      </c>
      <c r="B2724" s="239" t="s">
        <v>161</v>
      </c>
    </row>
    <row r="2725" spans="1:2">
      <c r="A2725" s="239" t="s">
        <v>2696</v>
      </c>
      <c r="B2725" s="239" t="s">
        <v>161</v>
      </c>
    </row>
    <row r="2726" spans="1:2">
      <c r="A2726" s="239" t="s">
        <v>2697</v>
      </c>
      <c r="B2726" s="239" t="s">
        <v>161</v>
      </c>
    </row>
    <row r="2727" spans="1:2">
      <c r="A2727" s="239" t="s">
        <v>2698</v>
      </c>
      <c r="B2727" s="239" t="s">
        <v>161</v>
      </c>
    </row>
    <row r="2728" spans="1:2">
      <c r="A2728" s="239" t="s">
        <v>2699</v>
      </c>
      <c r="B2728" s="239" t="s">
        <v>161</v>
      </c>
    </row>
    <row r="2729" spans="1:2">
      <c r="A2729" s="239" t="s">
        <v>2700</v>
      </c>
      <c r="B2729" s="239" t="s">
        <v>161</v>
      </c>
    </row>
    <row r="2730" spans="1:2">
      <c r="A2730" s="239" t="s">
        <v>2701</v>
      </c>
      <c r="B2730" s="239" t="s">
        <v>161</v>
      </c>
    </row>
    <row r="2731" spans="1:2">
      <c r="A2731" s="239" t="s">
        <v>2702</v>
      </c>
      <c r="B2731" s="239" t="s">
        <v>161</v>
      </c>
    </row>
    <row r="2732" spans="1:2">
      <c r="A2732" s="239" t="s">
        <v>2703</v>
      </c>
      <c r="B2732" s="239" t="s">
        <v>161</v>
      </c>
    </row>
    <row r="2733" spans="1:2">
      <c r="A2733" s="239" t="s">
        <v>2704</v>
      </c>
      <c r="B2733" s="239" t="s">
        <v>161</v>
      </c>
    </row>
    <row r="2734" spans="1:2">
      <c r="A2734" s="239" t="s">
        <v>2705</v>
      </c>
      <c r="B2734" s="239" t="s">
        <v>161</v>
      </c>
    </row>
    <row r="2735" spans="1:2">
      <c r="A2735" s="239" t="s">
        <v>2706</v>
      </c>
      <c r="B2735" s="239" t="s">
        <v>161</v>
      </c>
    </row>
    <row r="2736" spans="1:2">
      <c r="A2736" s="239" t="s">
        <v>2707</v>
      </c>
      <c r="B2736" s="239" t="s">
        <v>161</v>
      </c>
    </row>
    <row r="2737" spans="1:2">
      <c r="A2737" s="239" t="s">
        <v>2708</v>
      </c>
      <c r="B2737" s="239" t="s">
        <v>161</v>
      </c>
    </row>
    <row r="2738" spans="1:2">
      <c r="A2738" s="239" t="s">
        <v>2709</v>
      </c>
      <c r="B2738" s="239" t="s">
        <v>161</v>
      </c>
    </row>
    <row r="2739" spans="1:2">
      <c r="A2739" s="239" t="s">
        <v>2710</v>
      </c>
      <c r="B2739" s="239" t="s">
        <v>161</v>
      </c>
    </row>
    <row r="2740" spans="1:2">
      <c r="A2740" s="239" t="s">
        <v>2711</v>
      </c>
      <c r="B2740" s="239" t="s">
        <v>161</v>
      </c>
    </row>
    <row r="2741" spans="1:2">
      <c r="A2741" s="239" t="s">
        <v>2712</v>
      </c>
      <c r="B2741" s="239" t="s">
        <v>161</v>
      </c>
    </row>
    <row r="2742" spans="1:2">
      <c r="A2742" s="239" t="s">
        <v>2713</v>
      </c>
      <c r="B2742" s="239" t="s">
        <v>161</v>
      </c>
    </row>
    <row r="2743" spans="1:2">
      <c r="A2743" s="239" t="s">
        <v>2714</v>
      </c>
      <c r="B2743" s="239" t="s">
        <v>161</v>
      </c>
    </row>
    <row r="2744" spans="1:2">
      <c r="A2744" s="239" t="s">
        <v>2715</v>
      </c>
      <c r="B2744" s="239" t="s">
        <v>161</v>
      </c>
    </row>
    <row r="2745" spans="1:2" s="241" customFormat="1" ht="15">
      <c r="A2745" s="239" t="s">
        <v>3267</v>
      </c>
      <c r="B2745" s="239" t="s">
        <v>535</v>
      </c>
    </row>
    <row r="2746" spans="1:2" s="241" customFormat="1" ht="15">
      <c r="A2746" s="239" t="s">
        <v>3268</v>
      </c>
      <c r="B2746" s="239" t="s">
        <v>535</v>
      </c>
    </row>
    <row r="2747" spans="1:2" s="241" customFormat="1" ht="15">
      <c r="A2747" s="239" t="s">
        <v>3269</v>
      </c>
      <c r="B2747" s="239" t="s">
        <v>535</v>
      </c>
    </row>
    <row r="2748" spans="1:2" s="241" customFormat="1" ht="15">
      <c r="A2748" s="239" t="s">
        <v>3270</v>
      </c>
      <c r="B2748" s="239" t="s">
        <v>535</v>
      </c>
    </row>
    <row r="2749" spans="1:2">
      <c r="A2749" s="239" t="s">
        <v>2716</v>
      </c>
      <c r="B2749" s="239" t="s">
        <v>535</v>
      </c>
    </row>
    <row r="2750" spans="1:2">
      <c r="A2750" s="239" t="s">
        <v>2717</v>
      </c>
      <c r="B2750" s="239" t="s">
        <v>535</v>
      </c>
    </row>
    <row r="2751" spans="1:2">
      <c r="A2751" s="239" t="s">
        <v>2718</v>
      </c>
      <c r="B2751" s="239" t="s">
        <v>535</v>
      </c>
    </row>
    <row r="2752" spans="1:2">
      <c r="A2752" s="239" t="s">
        <v>2719</v>
      </c>
      <c r="B2752" s="239" t="s">
        <v>535</v>
      </c>
    </row>
    <row r="2753" spans="1:2">
      <c r="A2753" s="239" t="s">
        <v>2720</v>
      </c>
      <c r="B2753" s="239" t="s">
        <v>535</v>
      </c>
    </row>
    <row r="2754" spans="1:2">
      <c r="A2754" s="239" t="s">
        <v>2721</v>
      </c>
      <c r="B2754" s="239" t="s">
        <v>535</v>
      </c>
    </row>
    <row r="2755" spans="1:2">
      <c r="A2755" s="239" t="s">
        <v>2722</v>
      </c>
      <c r="B2755" s="239" t="s">
        <v>535</v>
      </c>
    </row>
    <row r="2756" spans="1:2">
      <c r="A2756" s="239" t="s">
        <v>2723</v>
      </c>
      <c r="B2756" s="239" t="s">
        <v>535</v>
      </c>
    </row>
    <row r="2757" spans="1:2">
      <c r="A2757" s="239" t="s">
        <v>2724</v>
      </c>
      <c r="B2757" s="239" t="s">
        <v>535</v>
      </c>
    </row>
    <row r="2758" spans="1:2">
      <c r="A2758" s="239" t="s">
        <v>2725</v>
      </c>
      <c r="B2758" s="239" t="s">
        <v>535</v>
      </c>
    </row>
    <row r="2759" spans="1:2">
      <c r="A2759" s="239" t="s">
        <v>2726</v>
      </c>
      <c r="B2759" s="239" t="s">
        <v>535</v>
      </c>
    </row>
    <row r="2760" spans="1:2">
      <c r="A2760" s="239" t="s">
        <v>2727</v>
      </c>
      <c r="B2760" s="239" t="s">
        <v>535</v>
      </c>
    </row>
    <row r="2761" spans="1:2">
      <c r="A2761" s="239" t="s">
        <v>2728</v>
      </c>
      <c r="B2761" s="239" t="s">
        <v>535</v>
      </c>
    </row>
    <row r="2762" spans="1:2">
      <c r="A2762" s="239" t="s">
        <v>2729</v>
      </c>
      <c r="B2762" s="239" t="s">
        <v>535</v>
      </c>
    </row>
    <row r="2763" spans="1:2">
      <c r="A2763" s="239" t="s">
        <v>2730</v>
      </c>
      <c r="B2763" s="239" t="s">
        <v>535</v>
      </c>
    </row>
    <row r="2764" spans="1:2">
      <c r="A2764" s="239" t="s">
        <v>2731</v>
      </c>
      <c r="B2764" s="239" t="s">
        <v>535</v>
      </c>
    </row>
    <row r="2765" spans="1:2">
      <c r="A2765" s="239" t="s">
        <v>2732</v>
      </c>
      <c r="B2765" s="239" t="s">
        <v>535</v>
      </c>
    </row>
    <row r="2766" spans="1:2">
      <c r="A2766" s="239" t="s">
        <v>2733</v>
      </c>
      <c r="B2766" s="239" t="s">
        <v>535</v>
      </c>
    </row>
    <row r="2767" spans="1:2">
      <c r="A2767" s="239" t="s">
        <v>2734</v>
      </c>
      <c r="B2767" s="239" t="s">
        <v>535</v>
      </c>
    </row>
    <row r="2768" spans="1:2">
      <c r="A2768" s="239" t="s">
        <v>2735</v>
      </c>
      <c r="B2768" s="239" t="s">
        <v>535</v>
      </c>
    </row>
    <row r="2769" spans="1:2">
      <c r="A2769" s="239" t="s">
        <v>2736</v>
      </c>
      <c r="B2769" s="239" t="s">
        <v>535</v>
      </c>
    </row>
    <row r="2770" spans="1:2">
      <c r="A2770" s="239" t="s">
        <v>2737</v>
      </c>
      <c r="B2770" s="239" t="s">
        <v>98</v>
      </c>
    </row>
    <row r="2771" spans="1:2">
      <c r="A2771" s="239" t="s">
        <v>2738</v>
      </c>
      <c r="B2771" s="239" t="s">
        <v>98</v>
      </c>
    </row>
    <row r="2772" spans="1:2">
      <c r="A2772" s="239" t="s">
        <v>2739</v>
      </c>
      <c r="B2772" s="239" t="s">
        <v>98</v>
      </c>
    </row>
    <row r="2773" spans="1:2">
      <c r="A2773" s="239" t="s">
        <v>2740</v>
      </c>
      <c r="B2773" s="239" t="s">
        <v>98</v>
      </c>
    </row>
    <row r="2774" spans="1:2">
      <c r="A2774" s="239" t="s">
        <v>2741</v>
      </c>
      <c r="B2774" s="239" t="s">
        <v>98</v>
      </c>
    </row>
    <row r="2775" spans="1:2">
      <c r="A2775" s="239" t="s">
        <v>2742</v>
      </c>
      <c r="B2775" s="239" t="s">
        <v>98</v>
      </c>
    </row>
    <row r="2776" spans="1:2">
      <c r="A2776" s="239" t="s">
        <v>2743</v>
      </c>
      <c r="B2776" s="239" t="s">
        <v>98</v>
      </c>
    </row>
    <row r="2777" spans="1:2">
      <c r="A2777" s="239" t="s">
        <v>2744</v>
      </c>
      <c r="B2777" s="239" t="s">
        <v>98</v>
      </c>
    </row>
    <row r="2778" spans="1:2">
      <c r="A2778" s="239" t="s">
        <v>2745</v>
      </c>
      <c r="B2778" s="239" t="s">
        <v>98</v>
      </c>
    </row>
    <row r="2779" spans="1:2">
      <c r="A2779" s="239" t="s">
        <v>2746</v>
      </c>
      <c r="B2779" s="239" t="s">
        <v>98</v>
      </c>
    </row>
    <row r="2780" spans="1:2">
      <c r="A2780" s="239" t="s">
        <v>2747</v>
      </c>
      <c r="B2780" s="239" t="s">
        <v>98</v>
      </c>
    </row>
    <row r="2781" spans="1:2">
      <c r="A2781" s="239" t="s">
        <v>2748</v>
      </c>
      <c r="B2781" s="239" t="s">
        <v>98</v>
      </c>
    </row>
    <row r="2782" spans="1:2">
      <c r="A2782" s="239" t="s">
        <v>2749</v>
      </c>
      <c r="B2782" s="239" t="s">
        <v>98</v>
      </c>
    </row>
    <row r="2783" spans="1:2">
      <c r="A2783" s="239" t="s">
        <v>2750</v>
      </c>
      <c r="B2783" s="239" t="s">
        <v>98</v>
      </c>
    </row>
    <row r="2784" spans="1:2">
      <c r="A2784" s="239" t="s">
        <v>2751</v>
      </c>
      <c r="B2784" s="239" t="s">
        <v>98</v>
      </c>
    </row>
    <row r="2785" spans="1:2">
      <c r="A2785" s="239" t="s">
        <v>2752</v>
      </c>
      <c r="B2785" s="239" t="s">
        <v>98</v>
      </c>
    </row>
    <row r="2786" spans="1:2">
      <c r="A2786" s="239" t="s">
        <v>2753</v>
      </c>
      <c r="B2786" s="239" t="s">
        <v>98</v>
      </c>
    </row>
    <row r="2787" spans="1:2">
      <c r="A2787" s="239" t="s">
        <v>2754</v>
      </c>
      <c r="B2787" s="239" t="s">
        <v>98</v>
      </c>
    </row>
    <row r="2788" spans="1:2">
      <c r="A2788" s="239" t="s">
        <v>2755</v>
      </c>
      <c r="B2788" s="239" t="s">
        <v>98</v>
      </c>
    </row>
    <row r="2789" spans="1:2">
      <c r="A2789" s="239" t="s">
        <v>2756</v>
      </c>
      <c r="B2789" s="239" t="s">
        <v>98</v>
      </c>
    </row>
    <row r="2790" spans="1:2">
      <c r="A2790" s="239" t="s">
        <v>2757</v>
      </c>
      <c r="B2790" s="239" t="s">
        <v>98</v>
      </c>
    </row>
    <row r="2791" spans="1:2">
      <c r="A2791" s="239" t="s">
        <v>2758</v>
      </c>
      <c r="B2791" s="239" t="s">
        <v>98</v>
      </c>
    </row>
    <row r="2792" spans="1:2">
      <c r="A2792" s="239" t="s">
        <v>2759</v>
      </c>
      <c r="B2792" s="239" t="s">
        <v>98</v>
      </c>
    </row>
    <row r="2793" spans="1:2">
      <c r="A2793" s="239" t="s">
        <v>2760</v>
      </c>
      <c r="B2793" s="239" t="s">
        <v>98</v>
      </c>
    </row>
    <row r="2794" spans="1:2">
      <c r="A2794" s="239" t="s">
        <v>2761</v>
      </c>
      <c r="B2794" s="239" t="s">
        <v>98</v>
      </c>
    </row>
    <row r="2795" spans="1:2">
      <c r="A2795" s="239" t="s">
        <v>2762</v>
      </c>
      <c r="B2795" s="239" t="s">
        <v>98</v>
      </c>
    </row>
    <row r="2796" spans="1:2">
      <c r="A2796" s="239" t="s">
        <v>2763</v>
      </c>
      <c r="B2796" s="239" t="s">
        <v>98</v>
      </c>
    </row>
    <row r="2797" spans="1:2">
      <c r="A2797" s="239" t="s">
        <v>2764</v>
      </c>
      <c r="B2797" s="239" t="s">
        <v>98</v>
      </c>
    </row>
    <row r="2798" spans="1:2">
      <c r="A2798" s="239" t="s">
        <v>2765</v>
      </c>
      <c r="B2798" s="239" t="s">
        <v>98</v>
      </c>
    </row>
    <row r="2799" spans="1:2">
      <c r="A2799" s="239" t="s">
        <v>2766</v>
      </c>
      <c r="B2799" s="239" t="s">
        <v>98</v>
      </c>
    </row>
    <row r="2800" spans="1:2">
      <c r="A2800" s="239" t="s">
        <v>2767</v>
      </c>
      <c r="B2800" s="239" t="s">
        <v>98</v>
      </c>
    </row>
    <row r="2801" spans="1:2">
      <c r="A2801" s="239" t="s">
        <v>2768</v>
      </c>
      <c r="B2801" s="239" t="s">
        <v>98</v>
      </c>
    </row>
    <row r="2802" spans="1:2">
      <c r="A2802" s="239" t="s">
        <v>2769</v>
      </c>
      <c r="B2802" s="239" t="s">
        <v>98</v>
      </c>
    </row>
    <row r="2803" spans="1:2">
      <c r="A2803" s="239" t="s">
        <v>2770</v>
      </c>
      <c r="B2803" s="239" t="s">
        <v>98</v>
      </c>
    </row>
    <row r="2804" spans="1:2">
      <c r="A2804" s="239" t="s">
        <v>2771</v>
      </c>
      <c r="B2804" s="239" t="s">
        <v>98</v>
      </c>
    </row>
    <row r="2805" spans="1:2">
      <c r="A2805" s="239" t="s">
        <v>3271</v>
      </c>
      <c r="B2805" s="239" t="s">
        <v>535</v>
      </c>
    </row>
    <row r="2806" spans="1:2">
      <c r="A2806" s="239" t="s">
        <v>2772</v>
      </c>
      <c r="B2806" s="239" t="s">
        <v>535</v>
      </c>
    </row>
    <row r="2807" spans="1:2">
      <c r="A2807" s="239" t="s">
        <v>3272</v>
      </c>
      <c r="B2807" s="239" t="s">
        <v>535</v>
      </c>
    </row>
    <row r="2808" spans="1:2">
      <c r="A2808" s="239" t="s">
        <v>2773</v>
      </c>
      <c r="B2808" s="239" t="s">
        <v>535</v>
      </c>
    </row>
    <row r="2809" spans="1:2">
      <c r="A2809" s="239" t="s">
        <v>2774</v>
      </c>
      <c r="B2809" s="239" t="s">
        <v>535</v>
      </c>
    </row>
    <row r="2810" spans="1:2">
      <c r="A2810" s="239" t="s">
        <v>2775</v>
      </c>
      <c r="B2810" s="239" t="s">
        <v>535</v>
      </c>
    </row>
    <row r="2811" spans="1:2">
      <c r="A2811" s="239" t="s">
        <v>2776</v>
      </c>
      <c r="B2811" s="239" t="s">
        <v>535</v>
      </c>
    </row>
    <row r="2812" spans="1:2">
      <c r="A2812" s="239" t="s">
        <v>2777</v>
      </c>
      <c r="B2812" s="239" t="s">
        <v>535</v>
      </c>
    </row>
    <row r="2813" spans="1:2">
      <c r="A2813" s="239" t="s">
        <v>2778</v>
      </c>
      <c r="B2813" s="239" t="s">
        <v>535</v>
      </c>
    </row>
    <row r="2814" spans="1:2">
      <c r="A2814" s="239" t="s">
        <v>2779</v>
      </c>
      <c r="B2814" s="239" t="s">
        <v>535</v>
      </c>
    </row>
    <row r="2815" spans="1:2">
      <c r="A2815" s="239" t="s">
        <v>2780</v>
      </c>
      <c r="B2815" s="239" t="s">
        <v>535</v>
      </c>
    </row>
    <row r="2816" spans="1:2">
      <c r="A2816" s="239" t="s">
        <v>2781</v>
      </c>
      <c r="B2816" s="239" t="s">
        <v>535</v>
      </c>
    </row>
    <row r="2817" spans="1:2">
      <c r="A2817" s="239" t="s">
        <v>2782</v>
      </c>
      <c r="B2817" s="239" t="s">
        <v>535</v>
      </c>
    </row>
    <row r="2818" spans="1:2">
      <c r="A2818" s="239" t="s">
        <v>2783</v>
      </c>
      <c r="B2818" s="239" t="s">
        <v>535</v>
      </c>
    </row>
    <row r="2819" spans="1:2">
      <c r="A2819" s="239" t="s">
        <v>2784</v>
      </c>
      <c r="B2819" s="239" t="s">
        <v>535</v>
      </c>
    </row>
    <row r="2820" spans="1:2">
      <c r="A2820" s="239" t="s">
        <v>2785</v>
      </c>
      <c r="B2820" s="239" t="s">
        <v>535</v>
      </c>
    </row>
    <row r="2821" spans="1:2">
      <c r="A2821" s="239" t="s">
        <v>2786</v>
      </c>
      <c r="B2821" s="239" t="s">
        <v>535</v>
      </c>
    </row>
    <row r="2822" spans="1:2">
      <c r="A2822" s="239" t="s">
        <v>2787</v>
      </c>
      <c r="B2822" s="239" t="s">
        <v>535</v>
      </c>
    </row>
    <row r="2823" spans="1:2">
      <c r="A2823" s="239" t="s">
        <v>2788</v>
      </c>
      <c r="B2823" s="239" t="s">
        <v>535</v>
      </c>
    </row>
    <row r="2824" spans="1:2">
      <c r="A2824" s="239" t="s">
        <v>2789</v>
      </c>
      <c r="B2824" s="239" t="s">
        <v>535</v>
      </c>
    </row>
    <row r="2825" spans="1:2">
      <c r="A2825" s="239" t="s">
        <v>2790</v>
      </c>
      <c r="B2825" s="239" t="s">
        <v>535</v>
      </c>
    </row>
    <row r="2826" spans="1:2">
      <c r="A2826" s="239" t="s">
        <v>2791</v>
      </c>
      <c r="B2826" s="239" t="s">
        <v>535</v>
      </c>
    </row>
    <row r="2827" spans="1:2">
      <c r="A2827" s="239" t="s">
        <v>2792</v>
      </c>
      <c r="B2827" s="239" t="s">
        <v>535</v>
      </c>
    </row>
    <row r="2828" spans="1:2">
      <c r="A2828" s="239" t="s">
        <v>2793</v>
      </c>
      <c r="B2828" s="239" t="s">
        <v>535</v>
      </c>
    </row>
    <row r="2829" spans="1:2">
      <c r="A2829" s="239" t="s">
        <v>2794</v>
      </c>
      <c r="B2829" s="239" t="s">
        <v>535</v>
      </c>
    </row>
    <row r="2830" spans="1:2">
      <c r="A2830" s="239" t="s">
        <v>2795</v>
      </c>
      <c r="B2830" s="239" t="s">
        <v>535</v>
      </c>
    </row>
    <row r="2831" spans="1:2">
      <c r="A2831" s="239" t="s">
        <v>2796</v>
      </c>
      <c r="B2831" s="239" t="s">
        <v>535</v>
      </c>
    </row>
    <row r="2832" spans="1:2">
      <c r="A2832" s="239" t="s">
        <v>2797</v>
      </c>
      <c r="B2832" s="239" t="s">
        <v>535</v>
      </c>
    </row>
    <row r="2833" spans="1:2">
      <c r="A2833" s="239" t="s">
        <v>2798</v>
      </c>
      <c r="B2833" s="239" t="s">
        <v>535</v>
      </c>
    </row>
    <row r="2834" spans="1:2">
      <c r="A2834" s="239" t="s">
        <v>2799</v>
      </c>
      <c r="B2834" s="239" t="s">
        <v>535</v>
      </c>
    </row>
    <row r="2835" spans="1:2">
      <c r="A2835" s="239" t="s">
        <v>2800</v>
      </c>
      <c r="B2835" s="239" t="s">
        <v>535</v>
      </c>
    </row>
    <row r="2836" spans="1:2">
      <c r="A2836" s="239" t="s">
        <v>2801</v>
      </c>
      <c r="B2836" s="239" t="s">
        <v>535</v>
      </c>
    </row>
    <row r="2837" spans="1:2">
      <c r="A2837" s="239" t="s">
        <v>2802</v>
      </c>
      <c r="B2837" s="239" t="s">
        <v>535</v>
      </c>
    </row>
    <row r="2838" spans="1:2">
      <c r="A2838" s="239" t="s">
        <v>2803</v>
      </c>
      <c r="B2838" s="239" t="s">
        <v>535</v>
      </c>
    </row>
    <row r="2839" spans="1:2">
      <c r="A2839" s="239" t="s">
        <v>2804</v>
      </c>
      <c r="B2839" s="239" t="s">
        <v>535</v>
      </c>
    </row>
    <row r="2840" spans="1:2">
      <c r="A2840" s="239" t="s">
        <v>2805</v>
      </c>
      <c r="B2840" s="239" t="s">
        <v>535</v>
      </c>
    </row>
    <row r="2841" spans="1:2">
      <c r="A2841" s="239" t="s">
        <v>2806</v>
      </c>
      <c r="B2841" s="239" t="s">
        <v>535</v>
      </c>
    </row>
    <row r="2842" spans="1:2">
      <c r="A2842" s="239" t="s">
        <v>2807</v>
      </c>
      <c r="B2842" s="239" t="s">
        <v>535</v>
      </c>
    </row>
    <row r="2843" spans="1:2">
      <c r="A2843" s="239" t="s">
        <v>2808</v>
      </c>
      <c r="B2843" s="239" t="s">
        <v>535</v>
      </c>
    </row>
    <row r="2844" spans="1:2">
      <c r="A2844" s="239" t="s">
        <v>2809</v>
      </c>
      <c r="B2844" s="239" t="s">
        <v>535</v>
      </c>
    </row>
    <row r="2845" spans="1:2">
      <c r="A2845" s="239" t="s">
        <v>2810</v>
      </c>
      <c r="B2845" s="239" t="s">
        <v>535</v>
      </c>
    </row>
    <row r="2846" spans="1:2">
      <c r="A2846" s="239" t="s">
        <v>2811</v>
      </c>
      <c r="B2846" s="239" t="s">
        <v>535</v>
      </c>
    </row>
    <row r="2847" spans="1:2">
      <c r="A2847" s="239" t="s">
        <v>2812</v>
      </c>
      <c r="B2847" s="239" t="s">
        <v>535</v>
      </c>
    </row>
    <row r="2848" spans="1:2">
      <c r="A2848" s="239" t="s">
        <v>2813</v>
      </c>
      <c r="B2848" s="239" t="s">
        <v>535</v>
      </c>
    </row>
    <row r="2849" spans="1:2">
      <c r="A2849" s="239" t="s">
        <v>2814</v>
      </c>
      <c r="B2849" s="239" t="s">
        <v>535</v>
      </c>
    </row>
    <row r="2850" spans="1:2">
      <c r="A2850" s="239" t="s">
        <v>2815</v>
      </c>
      <c r="B2850" s="239" t="s">
        <v>535</v>
      </c>
    </row>
    <row r="2851" spans="1:2">
      <c r="A2851" s="239" t="s">
        <v>2816</v>
      </c>
      <c r="B2851" s="239" t="s">
        <v>535</v>
      </c>
    </row>
    <row r="2852" spans="1:2">
      <c r="A2852" s="239" t="s">
        <v>2817</v>
      </c>
      <c r="B2852" s="239" t="s">
        <v>535</v>
      </c>
    </row>
    <row r="2853" spans="1:2">
      <c r="A2853" s="239" t="s">
        <v>2818</v>
      </c>
      <c r="B2853" s="239" t="s">
        <v>535</v>
      </c>
    </row>
    <row r="2854" spans="1:2">
      <c r="A2854" s="239" t="s">
        <v>2819</v>
      </c>
      <c r="B2854" s="239" t="s">
        <v>535</v>
      </c>
    </row>
    <row r="2855" spans="1:2">
      <c r="A2855" s="239" t="s">
        <v>2820</v>
      </c>
      <c r="B2855" s="239" t="s">
        <v>535</v>
      </c>
    </row>
    <row r="2856" spans="1:2">
      <c r="A2856" s="239" t="s">
        <v>2821</v>
      </c>
      <c r="B2856" s="239" t="s">
        <v>535</v>
      </c>
    </row>
    <row r="2857" spans="1:2">
      <c r="A2857" s="239" t="s">
        <v>2822</v>
      </c>
      <c r="B2857" s="239" t="s">
        <v>535</v>
      </c>
    </row>
    <row r="2858" spans="1:2">
      <c r="A2858" s="239" t="s">
        <v>2823</v>
      </c>
      <c r="B2858" s="239" t="s">
        <v>535</v>
      </c>
    </row>
    <row r="2859" spans="1:2">
      <c r="A2859" s="239" t="s">
        <v>2824</v>
      </c>
      <c r="B2859" s="239" t="s">
        <v>535</v>
      </c>
    </row>
    <row r="2860" spans="1:2">
      <c r="A2860" s="239" t="s">
        <v>2825</v>
      </c>
      <c r="B2860" s="239" t="s">
        <v>535</v>
      </c>
    </row>
    <row r="2861" spans="1:2">
      <c r="A2861" s="239" t="s">
        <v>2826</v>
      </c>
      <c r="B2861" s="239" t="s">
        <v>535</v>
      </c>
    </row>
    <row r="2862" spans="1:2">
      <c r="A2862" s="239" t="s">
        <v>2827</v>
      </c>
      <c r="B2862" s="239" t="s">
        <v>535</v>
      </c>
    </row>
    <row r="2863" spans="1:2">
      <c r="A2863" s="239" t="s">
        <v>2828</v>
      </c>
      <c r="B2863" s="239" t="s">
        <v>535</v>
      </c>
    </row>
    <row r="2864" spans="1:2">
      <c r="A2864" s="239" t="s">
        <v>2829</v>
      </c>
      <c r="B2864" s="239" t="s">
        <v>98</v>
      </c>
    </row>
    <row r="2865" spans="1:2">
      <c r="A2865" s="239" t="s">
        <v>2830</v>
      </c>
      <c r="B2865" s="239" t="s">
        <v>98</v>
      </c>
    </row>
    <row r="2866" spans="1:2">
      <c r="A2866" s="239" t="s">
        <v>2831</v>
      </c>
      <c r="B2866" s="239" t="s">
        <v>917</v>
      </c>
    </row>
    <row r="2867" spans="1:2">
      <c r="A2867" s="239" t="s">
        <v>2832</v>
      </c>
      <c r="B2867" s="239" t="s">
        <v>917</v>
      </c>
    </row>
    <row r="2868" spans="1:2">
      <c r="A2868" s="239" t="s">
        <v>2833</v>
      </c>
      <c r="B2868" s="239" t="s">
        <v>917</v>
      </c>
    </row>
    <row r="2869" spans="1:2">
      <c r="A2869" s="239" t="s">
        <v>2834</v>
      </c>
      <c r="B2869" s="239" t="s">
        <v>917</v>
      </c>
    </row>
    <row r="2870" spans="1:2">
      <c r="A2870" s="239" t="s">
        <v>2835</v>
      </c>
      <c r="B2870" s="239" t="s">
        <v>917</v>
      </c>
    </row>
    <row r="2871" spans="1:2">
      <c r="A2871" s="239" t="s">
        <v>2836</v>
      </c>
      <c r="B2871" s="239" t="s">
        <v>917</v>
      </c>
    </row>
    <row r="2872" spans="1:2">
      <c r="A2872" s="239" t="s">
        <v>2837</v>
      </c>
      <c r="B2872" s="239" t="s">
        <v>917</v>
      </c>
    </row>
    <row r="2873" spans="1:2">
      <c r="A2873" s="239" t="s">
        <v>2838</v>
      </c>
      <c r="B2873" s="239" t="s">
        <v>917</v>
      </c>
    </row>
    <row r="2874" spans="1:2">
      <c r="A2874" s="239" t="s">
        <v>2839</v>
      </c>
      <c r="B2874" s="239" t="s">
        <v>917</v>
      </c>
    </row>
    <row r="2875" spans="1:2">
      <c r="A2875" s="239" t="s">
        <v>2840</v>
      </c>
      <c r="B2875" s="239" t="s">
        <v>917</v>
      </c>
    </row>
    <row r="2876" spans="1:2">
      <c r="A2876" s="239" t="s">
        <v>2841</v>
      </c>
      <c r="B2876" s="239" t="s">
        <v>917</v>
      </c>
    </row>
    <row r="2877" spans="1:2">
      <c r="A2877" s="239" t="s">
        <v>2842</v>
      </c>
      <c r="B2877" s="239" t="s">
        <v>917</v>
      </c>
    </row>
    <row r="2878" spans="1:2">
      <c r="A2878" s="239" t="s">
        <v>2843</v>
      </c>
      <c r="B2878" s="239" t="s">
        <v>917</v>
      </c>
    </row>
    <row r="2879" spans="1:2">
      <c r="A2879" s="239" t="s">
        <v>2844</v>
      </c>
      <c r="B2879" s="239" t="s">
        <v>917</v>
      </c>
    </row>
    <row r="2880" spans="1:2">
      <c r="A2880" s="239" t="s">
        <v>2845</v>
      </c>
      <c r="B2880" s="239" t="s">
        <v>917</v>
      </c>
    </row>
    <row r="2881" spans="1:2">
      <c r="A2881" s="239" t="s">
        <v>2846</v>
      </c>
      <c r="B2881" s="239" t="s">
        <v>917</v>
      </c>
    </row>
    <row r="2882" spans="1:2">
      <c r="A2882" s="239" t="s">
        <v>2847</v>
      </c>
      <c r="B2882" s="239" t="s">
        <v>917</v>
      </c>
    </row>
    <row r="2883" spans="1:2">
      <c r="A2883" s="239" t="s">
        <v>2848</v>
      </c>
      <c r="B2883" s="239" t="s">
        <v>917</v>
      </c>
    </row>
    <row r="2884" spans="1:2">
      <c r="A2884" s="239" t="s">
        <v>2849</v>
      </c>
      <c r="B2884" s="239" t="s">
        <v>917</v>
      </c>
    </row>
    <row r="2885" spans="1:2">
      <c r="A2885" s="239" t="s">
        <v>2850</v>
      </c>
      <c r="B2885" s="239" t="s">
        <v>917</v>
      </c>
    </row>
    <row r="2886" spans="1:2">
      <c r="A2886" s="239" t="s">
        <v>2851</v>
      </c>
      <c r="B2886" s="239" t="s">
        <v>917</v>
      </c>
    </row>
    <row r="2887" spans="1:2">
      <c r="A2887" s="239" t="s">
        <v>2852</v>
      </c>
      <c r="B2887" s="239" t="s">
        <v>917</v>
      </c>
    </row>
    <row r="2888" spans="1:2">
      <c r="A2888" s="239" t="s">
        <v>2853</v>
      </c>
      <c r="B2888" s="239" t="s">
        <v>917</v>
      </c>
    </row>
    <row r="2889" spans="1:2">
      <c r="A2889" s="239" t="s">
        <v>2854</v>
      </c>
      <c r="B2889" s="239" t="s">
        <v>917</v>
      </c>
    </row>
    <row r="2890" spans="1:2">
      <c r="A2890" s="239" t="s">
        <v>2855</v>
      </c>
      <c r="B2890" s="239" t="s">
        <v>917</v>
      </c>
    </row>
    <row r="2891" spans="1:2">
      <c r="A2891" s="239" t="s">
        <v>2856</v>
      </c>
      <c r="B2891" s="239" t="s">
        <v>917</v>
      </c>
    </row>
    <row r="2892" spans="1:2">
      <c r="A2892" s="239" t="s">
        <v>2857</v>
      </c>
      <c r="B2892" s="239" t="s">
        <v>917</v>
      </c>
    </row>
    <row r="2893" spans="1:2">
      <c r="A2893" s="239" t="s">
        <v>2858</v>
      </c>
      <c r="B2893" s="239" t="s">
        <v>917</v>
      </c>
    </row>
    <row r="2894" spans="1:2">
      <c r="A2894" s="239" t="s">
        <v>2859</v>
      </c>
      <c r="B2894" s="239" t="s">
        <v>917</v>
      </c>
    </row>
    <row r="2895" spans="1:2">
      <c r="A2895" s="239" t="s">
        <v>2860</v>
      </c>
      <c r="B2895" s="239" t="s">
        <v>917</v>
      </c>
    </row>
    <row r="2896" spans="1:2">
      <c r="A2896" s="239" t="s">
        <v>2861</v>
      </c>
      <c r="B2896" s="239" t="s">
        <v>917</v>
      </c>
    </row>
    <row r="2897" spans="1:2">
      <c r="A2897" s="239" t="s">
        <v>2862</v>
      </c>
      <c r="B2897" s="239" t="s">
        <v>917</v>
      </c>
    </row>
    <row r="2898" spans="1:2">
      <c r="A2898" s="239" t="s">
        <v>2863</v>
      </c>
      <c r="B2898" s="239" t="s">
        <v>917</v>
      </c>
    </row>
    <row r="2899" spans="1:2">
      <c r="A2899" s="239" t="s">
        <v>2864</v>
      </c>
      <c r="B2899" s="239" t="s">
        <v>917</v>
      </c>
    </row>
    <row r="2900" spans="1:2">
      <c r="A2900" s="239" t="s">
        <v>2865</v>
      </c>
      <c r="B2900" s="239" t="s">
        <v>917</v>
      </c>
    </row>
    <row r="2901" spans="1:2">
      <c r="A2901" s="239" t="s">
        <v>2866</v>
      </c>
      <c r="B2901" s="239" t="s">
        <v>917</v>
      </c>
    </row>
    <row r="2902" spans="1:2">
      <c r="A2902" s="239" t="s">
        <v>2867</v>
      </c>
      <c r="B2902" s="239" t="s">
        <v>917</v>
      </c>
    </row>
    <row r="2903" spans="1:2">
      <c r="A2903" s="239" t="s">
        <v>2868</v>
      </c>
      <c r="B2903" s="239" t="s">
        <v>917</v>
      </c>
    </row>
    <row r="2904" spans="1:2">
      <c r="A2904" s="239" t="s">
        <v>2869</v>
      </c>
      <c r="B2904" s="239" t="s">
        <v>917</v>
      </c>
    </row>
    <row r="2905" spans="1:2">
      <c r="A2905" s="239" t="s">
        <v>2870</v>
      </c>
      <c r="B2905" s="239" t="s">
        <v>917</v>
      </c>
    </row>
    <row r="2906" spans="1:2">
      <c r="A2906" s="239" t="s">
        <v>2871</v>
      </c>
      <c r="B2906" s="239" t="s">
        <v>917</v>
      </c>
    </row>
    <row r="2907" spans="1:2">
      <c r="A2907" s="239" t="s">
        <v>2872</v>
      </c>
      <c r="B2907" s="239" t="s">
        <v>917</v>
      </c>
    </row>
    <row r="2908" spans="1:2">
      <c r="A2908" s="239" t="s">
        <v>2873</v>
      </c>
      <c r="B2908" s="239" t="s">
        <v>917</v>
      </c>
    </row>
    <row r="2909" spans="1:2">
      <c r="A2909" s="239" t="s">
        <v>2874</v>
      </c>
      <c r="B2909" s="239" t="s">
        <v>351</v>
      </c>
    </row>
    <row r="2910" spans="1:2">
      <c r="A2910" s="239" t="s">
        <v>2875</v>
      </c>
      <c r="B2910" s="239" t="s">
        <v>161</v>
      </c>
    </row>
    <row r="2911" spans="1:2">
      <c r="A2911" s="239" t="s">
        <v>2876</v>
      </c>
      <c r="B2911" s="239" t="s">
        <v>161</v>
      </c>
    </row>
    <row r="2912" spans="1:2">
      <c r="A2912" s="239" t="s">
        <v>2877</v>
      </c>
      <c r="B2912" s="239" t="s">
        <v>161</v>
      </c>
    </row>
    <row r="2913" spans="1:2">
      <c r="A2913" s="239" t="s">
        <v>2878</v>
      </c>
      <c r="B2913" s="239" t="s">
        <v>161</v>
      </c>
    </row>
    <row r="2914" spans="1:2">
      <c r="A2914" s="239" t="s">
        <v>2879</v>
      </c>
      <c r="B2914" s="239" t="s">
        <v>161</v>
      </c>
    </row>
    <row r="2915" spans="1:2">
      <c r="A2915" s="239" t="s">
        <v>2880</v>
      </c>
      <c r="B2915" s="239" t="s">
        <v>161</v>
      </c>
    </row>
    <row r="2916" spans="1:2">
      <c r="A2916" s="239" t="s">
        <v>2881</v>
      </c>
      <c r="B2916" s="239" t="s">
        <v>161</v>
      </c>
    </row>
    <row r="2917" spans="1:2">
      <c r="A2917" s="239" t="s">
        <v>2882</v>
      </c>
      <c r="B2917" s="239" t="s">
        <v>161</v>
      </c>
    </row>
    <row r="2918" spans="1:2">
      <c r="A2918" s="239" t="s">
        <v>2883</v>
      </c>
      <c r="B2918" s="239" t="s">
        <v>161</v>
      </c>
    </row>
    <row r="2919" spans="1:2">
      <c r="A2919" s="239" t="s">
        <v>2884</v>
      </c>
      <c r="B2919" s="239" t="s">
        <v>161</v>
      </c>
    </row>
    <row r="2920" spans="1:2">
      <c r="A2920" s="239" t="s">
        <v>2885</v>
      </c>
      <c r="B2920" s="239" t="s">
        <v>161</v>
      </c>
    </row>
    <row r="2921" spans="1:2">
      <c r="A2921" s="239" t="s">
        <v>2886</v>
      </c>
      <c r="B2921" s="239" t="s">
        <v>161</v>
      </c>
    </row>
    <row r="2922" spans="1:2">
      <c r="A2922" s="239" t="s">
        <v>2887</v>
      </c>
      <c r="B2922" s="239" t="s">
        <v>161</v>
      </c>
    </row>
    <row r="2923" spans="1:2">
      <c r="A2923" s="239" t="s">
        <v>2888</v>
      </c>
      <c r="B2923" s="239" t="s">
        <v>161</v>
      </c>
    </row>
    <row r="2924" spans="1:2">
      <c r="A2924" s="239" t="s">
        <v>2889</v>
      </c>
      <c r="B2924" s="239" t="s">
        <v>161</v>
      </c>
    </row>
    <row r="2925" spans="1:2">
      <c r="A2925" s="239" t="s">
        <v>2890</v>
      </c>
      <c r="B2925" s="239" t="s">
        <v>161</v>
      </c>
    </row>
    <row r="2926" spans="1:2">
      <c r="A2926" s="239" t="s">
        <v>2891</v>
      </c>
      <c r="B2926" s="239" t="s">
        <v>161</v>
      </c>
    </row>
    <row r="2927" spans="1:2">
      <c r="A2927" s="239" t="s">
        <v>2892</v>
      </c>
      <c r="B2927" s="239" t="s">
        <v>161</v>
      </c>
    </row>
    <row r="2928" spans="1:2">
      <c r="A2928" s="239" t="s">
        <v>2893</v>
      </c>
      <c r="B2928" s="239" t="s">
        <v>161</v>
      </c>
    </row>
    <row r="2929" spans="1:2">
      <c r="A2929" s="239" t="s">
        <v>2894</v>
      </c>
      <c r="B2929" s="239" t="s">
        <v>161</v>
      </c>
    </row>
    <row r="2930" spans="1:2">
      <c r="A2930" s="239" t="s">
        <v>2895</v>
      </c>
      <c r="B2930" s="239" t="s">
        <v>161</v>
      </c>
    </row>
    <row r="2931" spans="1:2">
      <c r="A2931" s="239" t="s">
        <v>2896</v>
      </c>
      <c r="B2931" s="239" t="s">
        <v>161</v>
      </c>
    </row>
    <row r="2932" spans="1:2">
      <c r="A2932" s="239" t="s">
        <v>2897</v>
      </c>
      <c r="B2932" s="239" t="s">
        <v>161</v>
      </c>
    </row>
    <row r="2933" spans="1:2">
      <c r="A2933" s="239" t="s">
        <v>2898</v>
      </c>
      <c r="B2933" s="239" t="s">
        <v>161</v>
      </c>
    </row>
    <row r="2934" spans="1:2">
      <c r="A2934" s="239" t="s">
        <v>2899</v>
      </c>
      <c r="B2934" s="239" t="s">
        <v>161</v>
      </c>
    </row>
    <row r="2935" spans="1:2">
      <c r="A2935" s="239" t="s">
        <v>2900</v>
      </c>
      <c r="B2935" s="239" t="s">
        <v>161</v>
      </c>
    </row>
    <row r="2936" spans="1:2">
      <c r="A2936" s="239" t="s">
        <v>2901</v>
      </c>
      <c r="B2936" s="239" t="s">
        <v>161</v>
      </c>
    </row>
    <row r="2937" spans="1:2">
      <c r="A2937" s="239" t="s">
        <v>2902</v>
      </c>
      <c r="B2937" s="239" t="s">
        <v>161</v>
      </c>
    </row>
    <row r="2938" spans="1:2">
      <c r="A2938" s="239" t="s">
        <v>2903</v>
      </c>
      <c r="B2938" s="239" t="s">
        <v>161</v>
      </c>
    </row>
    <row r="2939" spans="1:2">
      <c r="A2939" s="239" t="s">
        <v>2904</v>
      </c>
      <c r="B2939" s="239" t="s">
        <v>161</v>
      </c>
    </row>
    <row r="2940" spans="1:2">
      <c r="A2940" s="239" t="s">
        <v>2905</v>
      </c>
      <c r="B2940" s="239" t="s">
        <v>161</v>
      </c>
    </row>
    <row r="2941" spans="1:2">
      <c r="A2941" s="239" t="s">
        <v>2906</v>
      </c>
      <c r="B2941" s="239" t="s">
        <v>161</v>
      </c>
    </row>
    <row r="2942" spans="1:2">
      <c r="A2942" s="239" t="s">
        <v>2907</v>
      </c>
      <c r="B2942" s="239" t="s">
        <v>161</v>
      </c>
    </row>
    <row r="2943" spans="1:2">
      <c r="A2943" s="239" t="s">
        <v>2908</v>
      </c>
      <c r="B2943" s="239" t="s">
        <v>161</v>
      </c>
    </row>
    <row r="2944" spans="1:2">
      <c r="A2944" s="239" t="s">
        <v>2909</v>
      </c>
      <c r="B2944" s="239" t="s">
        <v>161</v>
      </c>
    </row>
    <row r="2945" spans="1:2">
      <c r="A2945" s="239" t="s">
        <v>2910</v>
      </c>
      <c r="B2945" s="239" t="s">
        <v>161</v>
      </c>
    </row>
    <row r="2946" spans="1:2">
      <c r="A2946" s="239" t="s">
        <v>2911</v>
      </c>
      <c r="B2946" s="239" t="s">
        <v>161</v>
      </c>
    </row>
    <row r="2947" spans="1:2">
      <c r="A2947" s="239" t="s">
        <v>2912</v>
      </c>
      <c r="B2947" s="239" t="s">
        <v>161</v>
      </c>
    </row>
    <row r="2948" spans="1:2">
      <c r="A2948" s="239" t="s">
        <v>2913</v>
      </c>
      <c r="B2948" s="239" t="s">
        <v>161</v>
      </c>
    </row>
    <row r="2949" spans="1:2">
      <c r="A2949" s="239" t="s">
        <v>2914</v>
      </c>
      <c r="B2949" s="239" t="s">
        <v>161</v>
      </c>
    </row>
    <row r="2950" spans="1:2">
      <c r="A2950" s="239" t="s">
        <v>2915</v>
      </c>
      <c r="B2950" s="239" t="s">
        <v>161</v>
      </c>
    </row>
    <row r="2951" spans="1:2">
      <c r="A2951" s="239" t="s">
        <v>2916</v>
      </c>
      <c r="B2951" s="239" t="s">
        <v>161</v>
      </c>
    </row>
    <row r="2952" spans="1:2">
      <c r="A2952" s="239" t="s">
        <v>2917</v>
      </c>
      <c r="B2952" s="239" t="s">
        <v>161</v>
      </c>
    </row>
    <row r="2953" spans="1:2">
      <c r="A2953" s="239" t="s">
        <v>2918</v>
      </c>
      <c r="B2953" s="239" t="s">
        <v>161</v>
      </c>
    </row>
    <row r="2954" spans="1:2">
      <c r="A2954" s="239" t="s">
        <v>2919</v>
      </c>
      <c r="B2954" s="239" t="s">
        <v>161</v>
      </c>
    </row>
    <row r="2955" spans="1:2">
      <c r="A2955" s="239" t="s">
        <v>2920</v>
      </c>
      <c r="B2955" s="239" t="s">
        <v>161</v>
      </c>
    </row>
    <row r="2956" spans="1:2">
      <c r="A2956" s="239" t="s">
        <v>2921</v>
      </c>
      <c r="B2956" s="239" t="s">
        <v>161</v>
      </c>
    </row>
    <row r="2957" spans="1:2">
      <c r="A2957" s="239" t="s">
        <v>2922</v>
      </c>
      <c r="B2957" s="239" t="s">
        <v>161</v>
      </c>
    </row>
    <row r="2958" spans="1:2">
      <c r="A2958" s="239" t="s">
        <v>2923</v>
      </c>
      <c r="B2958" s="239" t="s">
        <v>161</v>
      </c>
    </row>
    <row r="2959" spans="1:2">
      <c r="A2959" s="239" t="s">
        <v>2924</v>
      </c>
      <c r="B2959" s="239" t="s">
        <v>161</v>
      </c>
    </row>
    <row r="2960" spans="1:2">
      <c r="A2960" s="239" t="s">
        <v>2925</v>
      </c>
      <c r="B2960" s="239" t="s">
        <v>161</v>
      </c>
    </row>
    <row r="2961" spans="1:2">
      <c r="A2961" s="239" t="s">
        <v>2926</v>
      </c>
      <c r="B2961" s="239" t="s">
        <v>161</v>
      </c>
    </row>
    <row r="2962" spans="1:2">
      <c r="A2962" s="239" t="s">
        <v>2927</v>
      </c>
      <c r="B2962" s="239" t="s">
        <v>161</v>
      </c>
    </row>
    <row r="2963" spans="1:2">
      <c r="A2963" s="239" t="s">
        <v>2928</v>
      </c>
      <c r="B2963" s="239" t="s">
        <v>161</v>
      </c>
    </row>
    <row r="2964" spans="1:2">
      <c r="A2964" s="239" t="s">
        <v>2929</v>
      </c>
      <c r="B2964" s="239" t="s">
        <v>161</v>
      </c>
    </row>
    <row r="2965" spans="1:2">
      <c r="A2965" s="239" t="s">
        <v>2930</v>
      </c>
      <c r="B2965" s="239" t="s">
        <v>161</v>
      </c>
    </row>
    <row r="2966" spans="1:2">
      <c r="A2966" s="239" t="s">
        <v>2931</v>
      </c>
      <c r="B2966" s="239" t="s">
        <v>161</v>
      </c>
    </row>
    <row r="2967" spans="1:2">
      <c r="A2967" s="239" t="s">
        <v>2932</v>
      </c>
      <c r="B2967" s="239" t="s">
        <v>161</v>
      </c>
    </row>
    <row r="2968" spans="1:2">
      <c r="A2968" s="239" t="s">
        <v>2933</v>
      </c>
      <c r="B2968" s="239" t="s">
        <v>127</v>
      </c>
    </row>
    <row r="2969" spans="1:2">
      <c r="A2969" s="239" t="s">
        <v>2934</v>
      </c>
      <c r="B2969" s="239" t="s">
        <v>127</v>
      </c>
    </row>
    <row r="2970" spans="1:2">
      <c r="A2970" s="239" t="s">
        <v>2935</v>
      </c>
      <c r="B2970" s="239" t="s">
        <v>127</v>
      </c>
    </row>
    <row r="2971" spans="1:2">
      <c r="A2971" s="239" t="s">
        <v>2936</v>
      </c>
      <c r="B2971" s="239" t="s">
        <v>127</v>
      </c>
    </row>
    <row r="2972" spans="1:2">
      <c r="A2972" s="239" t="s">
        <v>2937</v>
      </c>
      <c r="B2972" s="239" t="s">
        <v>127</v>
      </c>
    </row>
    <row r="2973" spans="1:2">
      <c r="A2973" s="239" t="s">
        <v>2938</v>
      </c>
      <c r="B2973" s="239" t="s">
        <v>127</v>
      </c>
    </row>
    <row r="2974" spans="1:2">
      <c r="A2974" s="239" t="s">
        <v>2939</v>
      </c>
      <c r="B2974" s="239" t="s">
        <v>127</v>
      </c>
    </row>
    <row r="2975" spans="1:2">
      <c r="A2975" s="239" t="s">
        <v>2940</v>
      </c>
      <c r="B2975" s="239" t="s">
        <v>127</v>
      </c>
    </row>
    <row r="2976" spans="1:2">
      <c r="A2976" s="239" t="s">
        <v>2941</v>
      </c>
      <c r="B2976" s="239" t="s">
        <v>127</v>
      </c>
    </row>
    <row r="2977" spans="1:2">
      <c r="A2977" s="239" t="s">
        <v>2942</v>
      </c>
      <c r="B2977" s="239" t="s">
        <v>127</v>
      </c>
    </row>
    <row r="2978" spans="1:2">
      <c r="A2978" s="239" t="s">
        <v>2943</v>
      </c>
      <c r="B2978" s="239" t="s">
        <v>127</v>
      </c>
    </row>
    <row r="2979" spans="1:2">
      <c r="A2979" s="239" t="s">
        <v>2944</v>
      </c>
      <c r="B2979" s="239" t="s">
        <v>127</v>
      </c>
    </row>
    <row r="2980" spans="1:2">
      <c r="A2980" s="239" t="s">
        <v>2945</v>
      </c>
      <c r="B2980" s="239" t="s">
        <v>127</v>
      </c>
    </row>
    <row r="2981" spans="1:2">
      <c r="A2981" s="239" t="s">
        <v>2946</v>
      </c>
      <c r="B2981" s="239" t="s">
        <v>127</v>
      </c>
    </row>
    <row r="2982" spans="1:2">
      <c r="A2982" s="239" t="s">
        <v>2947</v>
      </c>
      <c r="B2982" s="239" t="s">
        <v>98</v>
      </c>
    </row>
    <row r="2983" spans="1:2">
      <c r="A2983" s="239" t="s">
        <v>2948</v>
      </c>
      <c r="B2983" s="239" t="s">
        <v>98</v>
      </c>
    </row>
    <row r="2984" spans="1:2">
      <c r="A2984" s="239" t="s">
        <v>2949</v>
      </c>
      <c r="B2984" s="239" t="s">
        <v>98</v>
      </c>
    </row>
    <row r="2985" spans="1:2">
      <c r="A2985" s="239" t="s">
        <v>2950</v>
      </c>
      <c r="B2985" s="239" t="s">
        <v>98</v>
      </c>
    </row>
    <row r="2986" spans="1:2">
      <c r="A2986" s="239" t="s">
        <v>2951</v>
      </c>
      <c r="B2986" s="239" t="s">
        <v>98</v>
      </c>
    </row>
    <row r="2987" spans="1:2">
      <c r="A2987" s="239" t="s">
        <v>2952</v>
      </c>
      <c r="B2987" s="239" t="s">
        <v>98</v>
      </c>
    </row>
    <row r="2988" spans="1:2">
      <c r="A2988" s="239" t="s">
        <v>2953</v>
      </c>
      <c r="B2988" s="239" t="s">
        <v>98</v>
      </c>
    </row>
    <row r="2989" spans="1:2">
      <c r="A2989" s="239" t="s">
        <v>2954</v>
      </c>
      <c r="B2989" s="239" t="s">
        <v>98</v>
      </c>
    </row>
    <row r="2990" spans="1:2">
      <c r="A2990" s="239" t="s">
        <v>2955</v>
      </c>
      <c r="B2990" s="239" t="s">
        <v>98</v>
      </c>
    </row>
    <row r="2991" spans="1:2">
      <c r="A2991" s="239" t="s">
        <v>2956</v>
      </c>
      <c r="B2991" s="239" t="s">
        <v>98</v>
      </c>
    </row>
    <row r="2992" spans="1:2">
      <c r="A2992" s="239" t="s">
        <v>2957</v>
      </c>
      <c r="B2992" s="239" t="s">
        <v>98</v>
      </c>
    </row>
    <row r="2993" spans="1:2">
      <c r="A2993" s="239" t="s">
        <v>2958</v>
      </c>
      <c r="B2993" s="239" t="s">
        <v>98</v>
      </c>
    </row>
    <row r="2994" spans="1:2">
      <c r="A2994" s="239" t="s">
        <v>2959</v>
      </c>
      <c r="B2994" s="239" t="s">
        <v>98</v>
      </c>
    </row>
    <row r="2995" spans="1:2">
      <c r="A2995" s="239" t="s">
        <v>2960</v>
      </c>
      <c r="B2995" s="239" t="s">
        <v>98</v>
      </c>
    </row>
    <row r="2996" spans="1:2">
      <c r="A2996" s="239" t="s">
        <v>2961</v>
      </c>
      <c r="B2996" s="239" t="s">
        <v>98</v>
      </c>
    </row>
    <row r="2997" spans="1:2">
      <c r="A2997" s="239" t="s">
        <v>2962</v>
      </c>
      <c r="B2997" s="239" t="s">
        <v>98</v>
      </c>
    </row>
    <row r="2998" spans="1:2">
      <c r="A2998" s="239" t="s">
        <v>2963</v>
      </c>
      <c r="B2998" s="239" t="s">
        <v>98</v>
      </c>
    </row>
    <row r="2999" spans="1:2">
      <c r="A2999" s="239" t="s">
        <v>2964</v>
      </c>
      <c r="B2999" s="239" t="s">
        <v>98</v>
      </c>
    </row>
    <row r="3000" spans="1:2">
      <c r="A3000" s="239" t="s">
        <v>2965</v>
      </c>
      <c r="B3000" s="239" t="s">
        <v>98</v>
      </c>
    </row>
    <row r="3001" spans="1:2">
      <c r="A3001" s="239" t="s">
        <v>2966</v>
      </c>
      <c r="B3001" s="239" t="s">
        <v>98</v>
      </c>
    </row>
    <row r="3002" spans="1:2">
      <c r="A3002" s="239" t="s">
        <v>2967</v>
      </c>
      <c r="B3002" s="239" t="s">
        <v>98</v>
      </c>
    </row>
    <row r="3003" spans="1:2">
      <c r="A3003" s="239" t="s">
        <v>2968</v>
      </c>
      <c r="B3003" s="239" t="s">
        <v>98</v>
      </c>
    </row>
    <row r="3004" spans="1:2">
      <c r="A3004" s="239" t="s">
        <v>2969</v>
      </c>
      <c r="B3004" s="239" t="s">
        <v>98</v>
      </c>
    </row>
    <row r="3005" spans="1:2">
      <c r="A3005" s="239" t="s">
        <v>2970</v>
      </c>
      <c r="B3005" s="239" t="s">
        <v>98</v>
      </c>
    </row>
    <row r="3006" spans="1:2">
      <c r="A3006" s="239" t="s">
        <v>2971</v>
      </c>
      <c r="B3006" s="239" t="s">
        <v>98</v>
      </c>
    </row>
    <row r="3007" spans="1:2">
      <c r="A3007" s="239" t="s">
        <v>2972</v>
      </c>
      <c r="B3007" s="239" t="s">
        <v>98</v>
      </c>
    </row>
    <row r="3008" spans="1:2">
      <c r="A3008" s="239" t="s">
        <v>2973</v>
      </c>
      <c r="B3008" s="239" t="s">
        <v>917</v>
      </c>
    </row>
    <row r="3009" spans="1:2">
      <c r="A3009" s="239" t="s">
        <v>2974</v>
      </c>
      <c r="B3009" s="239" t="s">
        <v>917</v>
      </c>
    </row>
    <row r="3010" spans="1:2">
      <c r="A3010" s="239" t="s">
        <v>2975</v>
      </c>
      <c r="B3010" s="239" t="s">
        <v>917</v>
      </c>
    </row>
    <row r="3011" spans="1:2">
      <c r="A3011" s="239" t="s">
        <v>2976</v>
      </c>
      <c r="B3011" s="239" t="s">
        <v>917</v>
      </c>
    </row>
    <row r="3012" spans="1:2">
      <c r="A3012" s="239" t="s">
        <v>2977</v>
      </c>
      <c r="B3012" s="239" t="s">
        <v>917</v>
      </c>
    </row>
    <row r="3013" spans="1:2">
      <c r="A3013" s="239" t="s">
        <v>2978</v>
      </c>
      <c r="B3013" s="239" t="s">
        <v>917</v>
      </c>
    </row>
    <row r="3014" spans="1:2">
      <c r="A3014" s="239" t="s">
        <v>2979</v>
      </c>
      <c r="B3014" s="239" t="s">
        <v>917</v>
      </c>
    </row>
    <row r="3015" spans="1:2">
      <c r="A3015" s="239" t="s">
        <v>2980</v>
      </c>
      <c r="B3015" s="239" t="s">
        <v>917</v>
      </c>
    </row>
    <row r="3016" spans="1:2">
      <c r="A3016" s="239" t="s">
        <v>2981</v>
      </c>
      <c r="B3016" s="239" t="s">
        <v>917</v>
      </c>
    </row>
    <row r="3017" spans="1:2">
      <c r="A3017" s="239" t="s">
        <v>2982</v>
      </c>
      <c r="B3017" s="239" t="s">
        <v>917</v>
      </c>
    </row>
    <row r="3018" spans="1:2">
      <c r="A3018" s="239" t="s">
        <v>2983</v>
      </c>
      <c r="B3018" s="239" t="s">
        <v>917</v>
      </c>
    </row>
    <row r="3019" spans="1:2">
      <c r="A3019" s="239" t="s">
        <v>2984</v>
      </c>
      <c r="B3019" s="239" t="s">
        <v>917</v>
      </c>
    </row>
    <row r="3020" spans="1:2">
      <c r="A3020" s="239" t="s">
        <v>2985</v>
      </c>
      <c r="B3020" s="239" t="s">
        <v>917</v>
      </c>
    </row>
    <row r="3021" spans="1:2">
      <c r="A3021" s="239" t="s">
        <v>2986</v>
      </c>
      <c r="B3021" s="239" t="s">
        <v>917</v>
      </c>
    </row>
    <row r="3022" spans="1:2">
      <c r="A3022" s="239" t="s">
        <v>2987</v>
      </c>
      <c r="B3022" s="239" t="s">
        <v>917</v>
      </c>
    </row>
    <row r="3023" spans="1:2">
      <c r="A3023" s="239" t="s">
        <v>2988</v>
      </c>
      <c r="B3023" s="239" t="s">
        <v>917</v>
      </c>
    </row>
    <row r="3024" spans="1:2">
      <c r="A3024" s="239" t="s">
        <v>2989</v>
      </c>
      <c r="B3024" s="239" t="s">
        <v>917</v>
      </c>
    </row>
    <row r="3025" spans="1:2">
      <c r="A3025" s="239" t="s">
        <v>2990</v>
      </c>
      <c r="B3025" s="239" t="s">
        <v>917</v>
      </c>
    </row>
    <row r="3026" spans="1:2">
      <c r="A3026" s="239" t="s">
        <v>2991</v>
      </c>
      <c r="B3026" s="239" t="s">
        <v>917</v>
      </c>
    </row>
    <row r="3027" spans="1:2">
      <c r="A3027" s="239" t="s">
        <v>2992</v>
      </c>
      <c r="B3027" s="239" t="s">
        <v>917</v>
      </c>
    </row>
    <row r="3028" spans="1:2">
      <c r="A3028" s="239" t="s">
        <v>2993</v>
      </c>
      <c r="B3028" s="239" t="s">
        <v>917</v>
      </c>
    </row>
    <row r="3029" spans="1:2">
      <c r="A3029" s="239" t="s">
        <v>2994</v>
      </c>
      <c r="B3029" s="239" t="s">
        <v>917</v>
      </c>
    </row>
    <row r="3030" spans="1:2">
      <c r="A3030" s="239" t="s">
        <v>2995</v>
      </c>
      <c r="B3030" s="239" t="s">
        <v>917</v>
      </c>
    </row>
    <row r="3031" spans="1:2">
      <c r="A3031" s="239" t="s">
        <v>2996</v>
      </c>
      <c r="B3031" s="239" t="s">
        <v>917</v>
      </c>
    </row>
    <row r="3032" spans="1:2">
      <c r="A3032" s="239" t="s">
        <v>2997</v>
      </c>
      <c r="B3032" s="239" t="s">
        <v>917</v>
      </c>
    </row>
    <row r="3033" spans="1:2">
      <c r="A3033" s="239" t="s">
        <v>2998</v>
      </c>
      <c r="B3033" s="239" t="s">
        <v>917</v>
      </c>
    </row>
    <row r="3034" spans="1:2">
      <c r="A3034" s="239" t="s">
        <v>2999</v>
      </c>
      <c r="B3034" s="239" t="s">
        <v>917</v>
      </c>
    </row>
    <row r="3035" spans="1:2">
      <c r="A3035" s="239" t="s">
        <v>3000</v>
      </c>
      <c r="B3035" s="239" t="s">
        <v>917</v>
      </c>
    </row>
    <row r="3036" spans="1:2">
      <c r="A3036" s="239" t="s">
        <v>3001</v>
      </c>
      <c r="B3036" s="239" t="s">
        <v>917</v>
      </c>
    </row>
    <row r="3037" spans="1:2">
      <c r="A3037" s="239" t="s">
        <v>3002</v>
      </c>
      <c r="B3037" s="239" t="s">
        <v>917</v>
      </c>
    </row>
    <row r="3038" spans="1:2">
      <c r="A3038" s="239" t="s">
        <v>3003</v>
      </c>
      <c r="B3038" s="239" t="s">
        <v>917</v>
      </c>
    </row>
    <row r="3039" spans="1:2">
      <c r="A3039" s="239" t="s">
        <v>3004</v>
      </c>
      <c r="B3039" s="239" t="s">
        <v>917</v>
      </c>
    </row>
    <row r="3040" spans="1:2">
      <c r="A3040" s="239" t="s">
        <v>3005</v>
      </c>
      <c r="B3040" s="239" t="s">
        <v>917</v>
      </c>
    </row>
    <row r="3041" spans="1:2">
      <c r="A3041" s="239" t="s">
        <v>3006</v>
      </c>
      <c r="B3041" s="239" t="s">
        <v>917</v>
      </c>
    </row>
    <row r="3042" spans="1:2">
      <c r="A3042" s="239" t="s">
        <v>3007</v>
      </c>
      <c r="B3042" s="239" t="s">
        <v>917</v>
      </c>
    </row>
    <row r="3043" spans="1:2">
      <c r="A3043" s="239" t="s">
        <v>3008</v>
      </c>
      <c r="B3043" s="239" t="s">
        <v>917</v>
      </c>
    </row>
    <row r="3044" spans="1:2">
      <c r="A3044" s="239" t="s">
        <v>3009</v>
      </c>
      <c r="B3044" s="239" t="s">
        <v>917</v>
      </c>
    </row>
    <row r="3045" spans="1:2">
      <c r="A3045" s="239" t="s">
        <v>3010</v>
      </c>
      <c r="B3045" s="239" t="s">
        <v>917</v>
      </c>
    </row>
    <row r="3046" spans="1:2">
      <c r="A3046" s="239" t="s">
        <v>3011</v>
      </c>
      <c r="B3046" s="239" t="s">
        <v>917</v>
      </c>
    </row>
    <row r="3047" spans="1:2">
      <c r="A3047" s="239" t="s">
        <v>3012</v>
      </c>
      <c r="B3047" s="239" t="s">
        <v>917</v>
      </c>
    </row>
    <row r="3048" spans="1:2">
      <c r="A3048" s="239" t="s">
        <v>3013</v>
      </c>
      <c r="B3048" s="239" t="s">
        <v>917</v>
      </c>
    </row>
    <row r="3049" spans="1:2">
      <c r="A3049" s="239" t="s">
        <v>3014</v>
      </c>
      <c r="B3049" s="239" t="s">
        <v>917</v>
      </c>
    </row>
    <row r="3050" spans="1:2">
      <c r="A3050" s="239" t="s">
        <v>3015</v>
      </c>
      <c r="B3050" s="239" t="s">
        <v>917</v>
      </c>
    </row>
    <row r="3051" spans="1:2">
      <c r="A3051" s="239" t="s">
        <v>3016</v>
      </c>
      <c r="B3051" s="239" t="s">
        <v>917</v>
      </c>
    </row>
    <row r="3052" spans="1:2">
      <c r="A3052" s="239" t="s">
        <v>3017</v>
      </c>
      <c r="B3052" s="239" t="s">
        <v>917</v>
      </c>
    </row>
    <row r="3053" spans="1:2">
      <c r="A3053" s="239" t="s">
        <v>3018</v>
      </c>
      <c r="B3053" s="239" t="s">
        <v>917</v>
      </c>
    </row>
    <row r="3054" spans="1:2">
      <c r="A3054" s="239" t="s">
        <v>3019</v>
      </c>
      <c r="B3054" s="239" t="s">
        <v>917</v>
      </c>
    </row>
    <row r="3055" spans="1:2">
      <c r="A3055" s="239" t="s">
        <v>3020</v>
      </c>
      <c r="B3055" s="239" t="s">
        <v>917</v>
      </c>
    </row>
    <row r="3056" spans="1:2">
      <c r="A3056" s="239" t="s">
        <v>3021</v>
      </c>
      <c r="B3056" s="239" t="s">
        <v>917</v>
      </c>
    </row>
    <row r="3057" spans="1:2">
      <c r="A3057" s="239" t="s">
        <v>3022</v>
      </c>
      <c r="B3057" s="239" t="s">
        <v>917</v>
      </c>
    </row>
    <row r="3058" spans="1:2">
      <c r="A3058" s="239" t="s">
        <v>3023</v>
      </c>
      <c r="B3058" s="239" t="s">
        <v>917</v>
      </c>
    </row>
    <row r="3059" spans="1:2">
      <c r="A3059" s="239" t="s">
        <v>3024</v>
      </c>
      <c r="B3059" s="239" t="s">
        <v>917</v>
      </c>
    </row>
    <row r="3060" spans="1:2">
      <c r="A3060" s="239" t="s">
        <v>3025</v>
      </c>
      <c r="B3060" s="239" t="s">
        <v>917</v>
      </c>
    </row>
    <row r="3061" spans="1:2">
      <c r="A3061" s="239" t="s">
        <v>3026</v>
      </c>
      <c r="B3061" s="239" t="s">
        <v>917</v>
      </c>
    </row>
    <row r="3062" spans="1:2">
      <c r="A3062" s="239" t="s">
        <v>3027</v>
      </c>
      <c r="B3062" s="239" t="s">
        <v>917</v>
      </c>
    </row>
    <row r="3063" spans="1:2">
      <c r="A3063" s="239" t="s">
        <v>3028</v>
      </c>
      <c r="B3063" s="239" t="s">
        <v>917</v>
      </c>
    </row>
    <row r="3064" spans="1:2">
      <c r="A3064" s="239" t="s">
        <v>3029</v>
      </c>
      <c r="B3064" s="239" t="s">
        <v>917</v>
      </c>
    </row>
    <row r="3065" spans="1:2" s="241" customFormat="1" ht="15">
      <c r="A3065" s="241" t="s">
        <v>3179</v>
      </c>
      <c r="B3065" s="242" t="s">
        <v>98</v>
      </c>
    </row>
    <row r="3066" spans="1:2" s="241" customFormat="1" ht="15">
      <c r="A3066" s="241" t="s">
        <v>3169</v>
      </c>
      <c r="B3066" s="242" t="s">
        <v>98</v>
      </c>
    </row>
    <row r="3067" spans="1:2" s="241" customFormat="1" ht="15">
      <c r="A3067" s="241" t="s">
        <v>3273</v>
      </c>
      <c r="B3067" s="242" t="s">
        <v>98</v>
      </c>
    </row>
    <row r="3068" spans="1:2" s="241" customFormat="1" ht="15">
      <c r="A3068" s="241" t="s">
        <v>3135</v>
      </c>
      <c r="B3068" s="242" t="s">
        <v>161</v>
      </c>
    </row>
    <row r="3069" spans="1:2">
      <c r="A3069" s="239" t="s">
        <v>3030</v>
      </c>
      <c r="B3069" s="239" t="s">
        <v>161</v>
      </c>
    </row>
    <row r="3070" spans="1:2">
      <c r="A3070" s="239" t="s">
        <v>3031</v>
      </c>
      <c r="B3070" s="239" t="s">
        <v>161</v>
      </c>
    </row>
    <row r="3071" spans="1:2">
      <c r="A3071" s="239" t="s">
        <v>3032</v>
      </c>
      <c r="B3071" s="239" t="s">
        <v>161</v>
      </c>
    </row>
    <row r="3072" spans="1:2">
      <c r="A3072" s="239" t="s">
        <v>3033</v>
      </c>
      <c r="B3072" s="239" t="s">
        <v>161</v>
      </c>
    </row>
    <row r="3073" spans="1:2">
      <c r="A3073" s="239" t="s">
        <v>3034</v>
      </c>
      <c r="B3073" s="239" t="s">
        <v>161</v>
      </c>
    </row>
    <row r="3074" spans="1:2">
      <c r="A3074" s="239" t="s">
        <v>3035</v>
      </c>
      <c r="B3074" s="239" t="s">
        <v>161</v>
      </c>
    </row>
    <row r="3075" spans="1:2">
      <c r="A3075" s="239" t="s">
        <v>3036</v>
      </c>
      <c r="B3075" s="239" t="s">
        <v>161</v>
      </c>
    </row>
    <row r="3076" spans="1:2">
      <c r="A3076" s="239" t="s">
        <v>3037</v>
      </c>
      <c r="B3076" s="239" t="s">
        <v>161</v>
      </c>
    </row>
    <row r="3077" spans="1:2">
      <c r="A3077" s="239" t="s">
        <v>3038</v>
      </c>
      <c r="B3077" s="239" t="s">
        <v>161</v>
      </c>
    </row>
    <row r="3078" spans="1:2">
      <c r="A3078" s="239" t="s">
        <v>3039</v>
      </c>
      <c r="B3078" s="239" t="s">
        <v>161</v>
      </c>
    </row>
    <row r="3079" spans="1:2">
      <c r="A3079" s="239" t="s">
        <v>3040</v>
      </c>
      <c r="B3079" s="239" t="s">
        <v>161</v>
      </c>
    </row>
    <row r="3080" spans="1:2">
      <c r="A3080" s="239" t="s">
        <v>3041</v>
      </c>
      <c r="B3080" s="239" t="s">
        <v>161</v>
      </c>
    </row>
    <row r="3081" spans="1:2">
      <c r="A3081" s="239" t="s">
        <v>3042</v>
      </c>
      <c r="B3081" s="239" t="s">
        <v>161</v>
      </c>
    </row>
    <row r="3082" spans="1:2">
      <c r="A3082" s="239" t="s">
        <v>3043</v>
      </c>
      <c r="B3082" s="239" t="s">
        <v>157</v>
      </c>
    </row>
    <row r="3083" spans="1:2">
      <c r="A3083" s="239" t="s">
        <v>3044</v>
      </c>
      <c r="B3083" s="239" t="s">
        <v>157</v>
      </c>
    </row>
    <row r="3084" spans="1:2">
      <c r="A3084" s="239" t="s">
        <v>3045</v>
      </c>
      <c r="B3084" s="239" t="s">
        <v>157</v>
      </c>
    </row>
    <row r="3085" spans="1:2">
      <c r="A3085" s="239" t="s">
        <v>3046</v>
      </c>
      <c r="B3085" s="239" t="s">
        <v>157</v>
      </c>
    </row>
    <row r="3086" spans="1:2">
      <c r="A3086" s="239" t="s">
        <v>3047</v>
      </c>
      <c r="B3086" s="239" t="s">
        <v>157</v>
      </c>
    </row>
    <row r="3087" spans="1:2">
      <c r="A3087" s="239" t="s">
        <v>3048</v>
      </c>
      <c r="B3087" s="239" t="s">
        <v>157</v>
      </c>
    </row>
    <row r="3088" spans="1:2">
      <c r="A3088" s="239" t="s">
        <v>3049</v>
      </c>
      <c r="B3088" s="239" t="s">
        <v>157</v>
      </c>
    </row>
    <row r="3089" spans="1:2">
      <c r="A3089" s="239" t="s">
        <v>3050</v>
      </c>
      <c r="B3089" s="239" t="s">
        <v>157</v>
      </c>
    </row>
    <row r="3090" spans="1:2">
      <c r="A3090" s="239" t="s">
        <v>3051</v>
      </c>
      <c r="B3090" s="239" t="s">
        <v>157</v>
      </c>
    </row>
    <row r="3091" spans="1:2">
      <c r="A3091" s="239" t="s">
        <v>3052</v>
      </c>
      <c r="B3091" s="239" t="s">
        <v>157</v>
      </c>
    </row>
    <row r="3092" spans="1:2">
      <c r="A3092" s="239" t="s">
        <v>3053</v>
      </c>
      <c r="B3092" s="239" t="s">
        <v>157</v>
      </c>
    </row>
    <row r="3093" spans="1:2">
      <c r="A3093" s="239" t="s">
        <v>3054</v>
      </c>
      <c r="B3093" s="239" t="s">
        <v>157</v>
      </c>
    </row>
    <row r="3094" spans="1:2">
      <c r="A3094" s="239" t="s">
        <v>3055</v>
      </c>
      <c r="B3094" s="239" t="s">
        <v>157</v>
      </c>
    </row>
    <row r="3095" spans="1:2">
      <c r="A3095" s="239" t="s">
        <v>3056</v>
      </c>
      <c r="B3095" s="239" t="s">
        <v>157</v>
      </c>
    </row>
    <row r="3096" spans="1:2">
      <c r="A3096" s="239" t="s">
        <v>3057</v>
      </c>
      <c r="B3096" s="239" t="s">
        <v>157</v>
      </c>
    </row>
    <row r="3097" spans="1:2">
      <c r="A3097" s="239" t="s">
        <v>3058</v>
      </c>
      <c r="B3097" s="239" t="s">
        <v>157</v>
      </c>
    </row>
    <row r="3098" spans="1:2">
      <c r="A3098" s="239" t="s">
        <v>3059</v>
      </c>
      <c r="B3098" s="239" t="s">
        <v>157</v>
      </c>
    </row>
    <row r="3099" spans="1:2">
      <c r="A3099" s="239" t="s">
        <v>3060</v>
      </c>
      <c r="B3099" s="239" t="s">
        <v>157</v>
      </c>
    </row>
    <row r="3100" spans="1:2">
      <c r="A3100" s="239" t="s">
        <v>3061</v>
      </c>
      <c r="B3100" s="239" t="s">
        <v>157</v>
      </c>
    </row>
    <row r="3101" spans="1:2">
      <c r="A3101" s="239" t="s">
        <v>3062</v>
      </c>
      <c r="B3101" s="239" t="s">
        <v>157</v>
      </c>
    </row>
    <row r="3102" spans="1:2">
      <c r="A3102" s="239" t="s">
        <v>3063</v>
      </c>
      <c r="B3102" s="239" t="s">
        <v>157</v>
      </c>
    </row>
    <row r="3103" spans="1:2">
      <c r="A3103" s="239" t="s">
        <v>3064</v>
      </c>
      <c r="B3103" s="239" t="s">
        <v>157</v>
      </c>
    </row>
    <row r="3104" spans="1:2">
      <c r="A3104" s="239" t="s">
        <v>3065</v>
      </c>
      <c r="B3104" s="239" t="s">
        <v>157</v>
      </c>
    </row>
    <row r="3105" spans="1:2">
      <c r="A3105" s="239" t="s">
        <v>3066</v>
      </c>
      <c r="B3105" s="239" t="s">
        <v>157</v>
      </c>
    </row>
    <row r="3106" spans="1:2">
      <c r="A3106" s="239" t="s">
        <v>3067</v>
      </c>
      <c r="B3106" s="239" t="s">
        <v>157</v>
      </c>
    </row>
    <row r="3107" spans="1:2">
      <c r="A3107" s="239" t="s">
        <v>3068</v>
      </c>
      <c r="B3107" s="239" t="s">
        <v>157</v>
      </c>
    </row>
    <row r="3108" spans="1:2">
      <c r="A3108" s="239" t="s">
        <v>3069</v>
      </c>
      <c r="B3108" s="239" t="s">
        <v>157</v>
      </c>
    </row>
    <row r="3109" spans="1:2">
      <c r="A3109" s="239" t="s">
        <v>3070</v>
      </c>
      <c r="B3109" s="239" t="s">
        <v>157</v>
      </c>
    </row>
    <row r="3110" spans="1:2">
      <c r="A3110" s="239" t="s">
        <v>3071</v>
      </c>
      <c r="B3110" s="239" t="s">
        <v>157</v>
      </c>
    </row>
    <row r="3111" spans="1:2">
      <c r="A3111" s="239" t="s">
        <v>3072</v>
      </c>
      <c r="B3111" s="239" t="s">
        <v>157</v>
      </c>
    </row>
    <row r="3112" spans="1:2">
      <c r="A3112" s="239" t="s">
        <v>3073</v>
      </c>
      <c r="B3112" s="239" t="s">
        <v>157</v>
      </c>
    </row>
    <row r="3113" spans="1:2">
      <c r="A3113" s="239" t="s">
        <v>3074</v>
      </c>
      <c r="B3113" s="239" t="s">
        <v>157</v>
      </c>
    </row>
    <row r="3114" spans="1:2">
      <c r="A3114" s="239" t="s">
        <v>3075</v>
      </c>
      <c r="B3114" s="239" t="s">
        <v>157</v>
      </c>
    </row>
    <row r="3115" spans="1:2">
      <c r="A3115" s="239" t="s">
        <v>3076</v>
      </c>
      <c r="B3115" s="239" t="s">
        <v>157</v>
      </c>
    </row>
    <row r="3116" spans="1:2">
      <c r="A3116" s="239" t="s">
        <v>3077</v>
      </c>
      <c r="B3116" s="239" t="s">
        <v>157</v>
      </c>
    </row>
    <row r="3117" spans="1:2">
      <c r="A3117" s="239" t="s">
        <v>3078</v>
      </c>
      <c r="B3117" s="239" t="s">
        <v>157</v>
      </c>
    </row>
    <row r="3118" spans="1:2">
      <c r="A3118" s="239" t="s">
        <v>3079</v>
      </c>
      <c r="B3118" s="239" t="s">
        <v>157</v>
      </c>
    </row>
    <row r="3119" spans="1:2">
      <c r="A3119" s="239" t="s">
        <v>3080</v>
      </c>
      <c r="B3119" s="239" t="s">
        <v>157</v>
      </c>
    </row>
    <row r="3120" spans="1:2">
      <c r="A3120" s="239" t="s">
        <v>3081</v>
      </c>
      <c r="B3120" s="239" t="s">
        <v>157</v>
      </c>
    </row>
    <row r="3121" spans="1:2">
      <c r="A3121" s="239" t="s">
        <v>3082</v>
      </c>
      <c r="B3121" s="239" t="s">
        <v>157</v>
      </c>
    </row>
    <row r="3122" spans="1:2">
      <c r="A3122" s="239" t="s">
        <v>3083</v>
      </c>
      <c r="B3122" s="239" t="s">
        <v>157</v>
      </c>
    </row>
    <row r="3123" spans="1:2">
      <c r="A3123" s="239" t="s">
        <v>3084</v>
      </c>
      <c r="B3123" s="239" t="s">
        <v>157</v>
      </c>
    </row>
    <row r="3124" spans="1:2">
      <c r="A3124" s="239" t="s">
        <v>3085</v>
      </c>
      <c r="B3124" s="239" t="s">
        <v>157</v>
      </c>
    </row>
    <row r="3125" spans="1:2">
      <c r="A3125" s="239" t="s">
        <v>3086</v>
      </c>
      <c r="B3125" s="239" t="s">
        <v>157</v>
      </c>
    </row>
    <row r="3126" spans="1:2">
      <c r="A3126" s="239" t="s">
        <v>3087</v>
      </c>
      <c r="B3126" s="239" t="s">
        <v>157</v>
      </c>
    </row>
    <row r="3127" spans="1:2">
      <c r="A3127" s="239" t="s">
        <v>3088</v>
      </c>
      <c r="B3127" s="239" t="s">
        <v>157</v>
      </c>
    </row>
    <row r="3128" spans="1:2">
      <c r="A3128" s="239" t="s">
        <v>3089</v>
      </c>
      <c r="B3128" s="239" t="s">
        <v>157</v>
      </c>
    </row>
    <row r="3129" spans="1:2">
      <c r="A3129" s="239" t="s">
        <v>3090</v>
      </c>
      <c r="B3129" s="239" t="s">
        <v>157</v>
      </c>
    </row>
    <row r="3130" spans="1:2">
      <c r="A3130" s="239" t="s">
        <v>3091</v>
      </c>
      <c r="B3130" s="239" t="s">
        <v>157</v>
      </c>
    </row>
    <row r="3131" spans="1:2">
      <c r="A3131" s="239" t="s">
        <v>3092</v>
      </c>
      <c r="B3131" s="239" t="s">
        <v>157</v>
      </c>
    </row>
    <row r="3132" spans="1:2">
      <c r="A3132" s="239" t="s">
        <v>3093</v>
      </c>
      <c r="B3132" s="239" t="s">
        <v>157</v>
      </c>
    </row>
    <row r="3133" spans="1:2">
      <c r="A3133" s="239" t="s">
        <v>3094</v>
      </c>
      <c r="B3133" s="239" t="s">
        <v>157</v>
      </c>
    </row>
    <row r="3134" spans="1:2">
      <c r="A3134" s="239" t="s">
        <v>3095</v>
      </c>
      <c r="B3134" s="239" t="s">
        <v>157</v>
      </c>
    </row>
    <row r="3135" spans="1:2">
      <c r="A3135" s="239" t="s">
        <v>3096</v>
      </c>
      <c r="B3135" s="239" t="s">
        <v>157</v>
      </c>
    </row>
    <row r="3136" spans="1:2">
      <c r="A3136" s="239" t="s">
        <v>3097</v>
      </c>
      <c r="B3136" s="239" t="s">
        <v>157</v>
      </c>
    </row>
    <row r="3137" spans="1:16384">
      <c r="A3137" s="239" t="s">
        <v>3098</v>
      </c>
      <c r="B3137" s="239" t="s">
        <v>157</v>
      </c>
    </row>
    <row r="3138" spans="1:16384">
      <c r="A3138" s="239" t="s">
        <v>3099</v>
      </c>
      <c r="B3138" s="239" t="s">
        <v>157</v>
      </c>
    </row>
    <row r="3139" spans="1:16384">
      <c r="A3139" s="239" t="s">
        <v>3100</v>
      </c>
      <c r="B3139" s="239" t="s">
        <v>157</v>
      </c>
    </row>
    <row r="3140" spans="1:16384">
      <c r="A3140" s="239" t="s">
        <v>3101</v>
      </c>
      <c r="B3140" s="239" t="s">
        <v>157</v>
      </c>
    </row>
    <row r="3141" spans="1:16384">
      <c r="A3141" s="239" t="s">
        <v>3102</v>
      </c>
      <c r="B3141" s="239" t="s">
        <v>157</v>
      </c>
    </row>
    <row r="3142" spans="1:16384">
      <c r="A3142" s="239" t="s">
        <v>3103</v>
      </c>
      <c r="B3142" s="239" t="s">
        <v>157</v>
      </c>
    </row>
    <row r="3143" spans="1:16384" ht="15">
      <c r="A3143" s="239" t="s">
        <v>3274</v>
      </c>
      <c r="B3143" s="239" t="s">
        <v>3189</v>
      </c>
      <c r="C3143" s="243"/>
      <c r="D3143" s="243"/>
      <c r="E3143" s="243"/>
      <c r="F3143" s="243"/>
      <c r="G3143" s="243"/>
      <c r="H3143" s="243"/>
      <c r="I3143" s="243"/>
      <c r="J3143" s="243"/>
      <c r="K3143" s="243"/>
      <c r="L3143" s="243"/>
      <c r="M3143" s="243"/>
      <c r="N3143" s="243"/>
      <c r="O3143" s="243"/>
      <c r="P3143" s="243"/>
      <c r="Q3143" s="243"/>
      <c r="R3143" s="243"/>
      <c r="S3143" s="243"/>
      <c r="T3143" s="243"/>
      <c r="U3143" s="243"/>
      <c r="V3143" s="243"/>
      <c r="W3143" s="243"/>
      <c r="X3143" s="243"/>
      <c r="Y3143" s="243"/>
      <c r="Z3143" s="243"/>
      <c r="AA3143" s="243"/>
      <c r="AB3143" s="243"/>
      <c r="AC3143" s="243"/>
      <c r="AD3143" s="243"/>
      <c r="AE3143" s="243"/>
      <c r="AF3143" s="243"/>
      <c r="AG3143" s="243"/>
      <c r="AH3143" s="243"/>
      <c r="AI3143" s="243"/>
      <c r="AJ3143" s="243"/>
      <c r="AK3143" s="243"/>
      <c r="AL3143" s="243"/>
      <c r="AM3143" s="243"/>
      <c r="AN3143" s="243"/>
      <c r="AO3143" s="243"/>
      <c r="AP3143" s="243"/>
      <c r="AQ3143" s="243"/>
      <c r="AR3143" s="243"/>
      <c r="AS3143" s="243"/>
      <c r="AT3143" s="243"/>
      <c r="AU3143" s="243"/>
      <c r="AV3143" s="243"/>
      <c r="AW3143" s="243"/>
      <c r="AX3143" s="243"/>
      <c r="AY3143" s="243"/>
      <c r="AZ3143" s="243"/>
      <c r="BA3143" s="243"/>
      <c r="BB3143" s="243"/>
      <c r="BC3143" s="243"/>
      <c r="BD3143" s="243"/>
      <c r="BE3143" s="243"/>
      <c r="BF3143" s="243"/>
      <c r="BG3143" s="243"/>
      <c r="BH3143" s="243"/>
      <c r="BI3143" s="243"/>
      <c r="BJ3143" s="243"/>
      <c r="BK3143" s="243"/>
      <c r="BL3143" s="243"/>
      <c r="BM3143" s="243"/>
      <c r="BN3143" s="243"/>
      <c r="BO3143" s="243"/>
      <c r="BP3143" s="243"/>
      <c r="BQ3143" s="243"/>
      <c r="BR3143" s="243"/>
      <c r="BS3143" s="243"/>
      <c r="BT3143" s="243"/>
      <c r="BU3143" s="243"/>
      <c r="BV3143" s="243"/>
      <c r="BW3143" s="243"/>
      <c r="BX3143" s="243"/>
      <c r="BY3143" s="243"/>
      <c r="BZ3143" s="243"/>
      <c r="CA3143" s="243"/>
      <c r="CB3143" s="243"/>
      <c r="CC3143" s="243"/>
      <c r="CD3143" s="243"/>
      <c r="CE3143" s="243"/>
      <c r="CF3143" s="243"/>
      <c r="CG3143" s="243"/>
      <c r="CH3143" s="243"/>
      <c r="CI3143" s="243"/>
      <c r="CJ3143" s="243"/>
      <c r="CK3143" s="243"/>
      <c r="CL3143" s="243"/>
      <c r="CM3143" s="243"/>
      <c r="CN3143" s="243"/>
      <c r="CO3143" s="243"/>
      <c r="CP3143" s="243"/>
      <c r="CQ3143" s="243"/>
      <c r="CR3143" s="243"/>
      <c r="CS3143" s="243"/>
      <c r="CT3143" s="243"/>
      <c r="CU3143" s="243"/>
      <c r="CV3143" s="243"/>
      <c r="CW3143" s="243"/>
      <c r="CX3143" s="243"/>
      <c r="CY3143" s="243"/>
      <c r="CZ3143" s="243"/>
      <c r="DA3143" s="243"/>
      <c r="DB3143" s="243"/>
      <c r="DC3143" s="243"/>
      <c r="DD3143" s="243"/>
      <c r="DE3143" s="243"/>
      <c r="DF3143" s="243"/>
      <c r="DG3143" s="243"/>
      <c r="DH3143" s="243"/>
      <c r="DI3143" s="243"/>
      <c r="DJ3143" s="243"/>
      <c r="DK3143" s="243"/>
      <c r="DL3143" s="243"/>
      <c r="DM3143" s="243"/>
      <c r="DN3143" s="243"/>
      <c r="DO3143" s="243"/>
      <c r="DP3143" s="243"/>
      <c r="DQ3143" s="243"/>
      <c r="DR3143" s="243"/>
      <c r="DS3143" s="243"/>
      <c r="DT3143" s="243"/>
      <c r="DU3143" s="243"/>
      <c r="DV3143" s="243"/>
      <c r="DW3143" s="243"/>
      <c r="DX3143" s="243"/>
      <c r="DY3143" s="243"/>
      <c r="DZ3143" s="243"/>
      <c r="EA3143" s="243"/>
      <c r="EB3143" s="243"/>
      <c r="EC3143" s="243"/>
      <c r="ED3143" s="243"/>
      <c r="EE3143" s="243"/>
      <c r="EF3143" s="243"/>
      <c r="EG3143" s="243"/>
      <c r="EH3143" s="243"/>
      <c r="EI3143" s="243"/>
      <c r="EJ3143" s="243"/>
      <c r="EK3143" s="243"/>
      <c r="EL3143" s="243"/>
      <c r="EM3143" s="243"/>
      <c r="EN3143" s="243"/>
      <c r="EO3143" s="243"/>
      <c r="EP3143" s="243"/>
      <c r="EQ3143" s="243"/>
      <c r="ER3143" s="243"/>
      <c r="ES3143" s="243"/>
      <c r="ET3143" s="243"/>
      <c r="EU3143" s="243"/>
      <c r="EV3143" s="243"/>
      <c r="EW3143" s="243"/>
      <c r="EX3143" s="243"/>
      <c r="EY3143" s="243"/>
      <c r="EZ3143" s="243"/>
      <c r="FA3143" s="243"/>
      <c r="FB3143" s="243"/>
      <c r="FC3143" s="243"/>
      <c r="FD3143" s="243"/>
      <c r="FE3143" s="243"/>
      <c r="FF3143" s="243"/>
      <c r="FG3143" s="243"/>
      <c r="FH3143" s="243"/>
      <c r="FI3143" s="243"/>
      <c r="FJ3143" s="243"/>
      <c r="FK3143" s="243"/>
      <c r="FL3143" s="243"/>
      <c r="FM3143" s="243"/>
      <c r="FN3143" s="243"/>
      <c r="FO3143" s="243"/>
      <c r="FP3143" s="243"/>
      <c r="FQ3143" s="243"/>
      <c r="FR3143" s="243"/>
      <c r="FS3143" s="243"/>
      <c r="FT3143" s="243"/>
      <c r="FU3143" s="243"/>
      <c r="FV3143" s="243"/>
      <c r="FW3143" s="243"/>
      <c r="FX3143" s="243"/>
      <c r="FY3143" s="243"/>
      <c r="FZ3143" s="243"/>
      <c r="GA3143" s="243"/>
      <c r="GB3143" s="243"/>
      <c r="GC3143" s="243"/>
      <c r="GD3143" s="243"/>
      <c r="GE3143" s="243"/>
      <c r="GF3143" s="243"/>
      <c r="GG3143" s="243"/>
      <c r="GH3143" s="243"/>
      <c r="GI3143" s="243"/>
      <c r="GJ3143" s="243"/>
      <c r="GK3143" s="243"/>
      <c r="GL3143" s="243"/>
      <c r="GM3143" s="243"/>
      <c r="GN3143" s="243"/>
      <c r="GO3143" s="243"/>
      <c r="GP3143" s="243"/>
      <c r="GQ3143" s="243"/>
      <c r="GR3143" s="243"/>
      <c r="GS3143" s="243"/>
      <c r="GT3143" s="243"/>
      <c r="GU3143" s="243"/>
      <c r="GV3143" s="243"/>
      <c r="GW3143" s="243"/>
      <c r="GX3143" s="243"/>
      <c r="GY3143" s="243"/>
      <c r="GZ3143" s="243"/>
      <c r="HA3143" s="243"/>
      <c r="HB3143" s="243"/>
      <c r="HC3143" s="243"/>
      <c r="HD3143" s="243"/>
      <c r="HE3143" s="243"/>
      <c r="HF3143" s="243"/>
      <c r="HG3143" s="243"/>
      <c r="HH3143" s="243"/>
      <c r="HI3143" s="243"/>
      <c r="HJ3143" s="243"/>
      <c r="HK3143" s="243"/>
      <c r="HL3143" s="243"/>
      <c r="HM3143" s="243"/>
      <c r="HN3143" s="243"/>
      <c r="HO3143" s="243"/>
      <c r="HP3143" s="243"/>
      <c r="HQ3143" s="243"/>
      <c r="HR3143" s="243"/>
      <c r="HS3143" s="243"/>
      <c r="HT3143" s="243"/>
      <c r="HU3143" s="243"/>
      <c r="HV3143" s="243"/>
      <c r="HW3143" s="243"/>
      <c r="HX3143" s="243"/>
      <c r="HY3143" s="243"/>
      <c r="HZ3143" s="243"/>
      <c r="IA3143" s="243"/>
      <c r="IB3143" s="243"/>
      <c r="IC3143" s="243"/>
      <c r="ID3143" s="243"/>
      <c r="IE3143" s="243"/>
      <c r="IF3143" s="243"/>
      <c r="IG3143" s="243"/>
      <c r="IH3143" s="243"/>
      <c r="II3143" s="243"/>
      <c r="IJ3143" s="243"/>
      <c r="IK3143" s="243"/>
      <c r="IL3143" s="243"/>
      <c r="IM3143" s="243"/>
      <c r="IN3143" s="243"/>
      <c r="IO3143" s="243"/>
      <c r="IP3143" s="243"/>
      <c r="IQ3143" s="243"/>
      <c r="IR3143" s="243"/>
      <c r="IS3143" s="243"/>
      <c r="IT3143" s="243"/>
      <c r="IU3143" s="243"/>
      <c r="IV3143" s="243"/>
      <c r="IW3143" s="243"/>
      <c r="IX3143" s="243"/>
      <c r="IY3143" s="243"/>
      <c r="IZ3143" s="243"/>
      <c r="JA3143" s="243"/>
      <c r="JB3143" s="243"/>
      <c r="JC3143" s="243"/>
      <c r="JD3143" s="243"/>
      <c r="JE3143" s="243"/>
      <c r="JF3143" s="243"/>
      <c r="JG3143" s="243"/>
      <c r="JH3143" s="243"/>
      <c r="JI3143" s="243"/>
      <c r="JJ3143" s="243"/>
      <c r="JK3143" s="243"/>
      <c r="JL3143" s="243"/>
      <c r="JM3143" s="243"/>
      <c r="JN3143" s="243"/>
      <c r="JO3143" s="243"/>
      <c r="JP3143" s="243"/>
      <c r="JQ3143" s="243"/>
      <c r="JR3143" s="243"/>
      <c r="JS3143" s="243"/>
      <c r="JT3143" s="243"/>
      <c r="JU3143" s="243"/>
      <c r="JV3143" s="243"/>
      <c r="JW3143" s="243"/>
      <c r="JX3143" s="243"/>
      <c r="JY3143" s="243"/>
      <c r="JZ3143" s="243"/>
      <c r="KA3143" s="243"/>
      <c r="KB3143" s="243"/>
      <c r="KC3143" s="243"/>
      <c r="KD3143" s="243"/>
      <c r="KE3143" s="243"/>
      <c r="KF3143" s="243"/>
      <c r="KG3143" s="243"/>
      <c r="KH3143" s="243"/>
      <c r="KI3143" s="243"/>
      <c r="KJ3143" s="243"/>
      <c r="KK3143" s="243"/>
      <c r="KL3143" s="243"/>
      <c r="KM3143" s="243"/>
      <c r="KN3143" s="243"/>
      <c r="KO3143" s="243"/>
      <c r="KP3143" s="243"/>
      <c r="KQ3143" s="243"/>
      <c r="KR3143" s="243"/>
      <c r="KS3143" s="243"/>
      <c r="KT3143" s="243"/>
      <c r="KU3143" s="243"/>
      <c r="KV3143" s="243"/>
      <c r="KW3143" s="243"/>
      <c r="KX3143" s="243"/>
      <c r="KY3143" s="243"/>
      <c r="KZ3143" s="243"/>
      <c r="LA3143" s="243"/>
      <c r="LB3143" s="243"/>
      <c r="LC3143" s="243"/>
      <c r="LD3143" s="243"/>
      <c r="LE3143" s="243"/>
      <c r="LF3143" s="243"/>
      <c r="LG3143" s="243"/>
      <c r="LH3143" s="243"/>
      <c r="LI3143" s="243"/>
      <c r="LJ3143" s="243"/>
      <c r="LK3143" s="243"/>
      <c r="LL3143" s="243"/>
      <c r="LM3143" s="243"/>
      <c r="LN3143" s="243"/>
      <c r="LO3143" s="243"/>
      <c r="LP3143" s="243"/>
      <c r="LQ3143" s="243"/>
      <c r="LR3143" s="243"/>
      <c r="LS3143" s="243"/>
      <c r="LT3143" s="243"/>
      <c r="LU3143" s="243"/>
      <c r="LV3143" s="243"/>
      <c r="LW3143" s="243"/>
      <c r="LX3143" s="243"/>
      <c r="LY3143" s="243"/>
      <c r="LZ3143" s="243"/>
      <c r="MA3143" s="243"/>
      <c r="MB3143" s="243"/>
      <c r="MC3143" s="243"/>
      <c r="MD3143" s="243"/>
      <c r="ME3143" s="243"/>
      <c r="MF3143" s="243"/>
      <c r="MG3143" s="243"/>
      <c r="MH3143" s="243"/>
      <c r="MI3143" s="243"/>
      <c r="MJ3143" s="243"/>
      <c r="MK3143" s="243"/>
      <c r="ML3143" s="243"/>
      <c r="MM3143" s="243"/>
      <c r="MN3143" s="243"/>
      <c r="MO3143" s="243"/>
      <c r="MP3143" s="243"/>
      <c r="MQ3143" s="243"/>
      <c r="MR3143" s="243"/>
      <c r="MS3143" s="243"/>
      <c r="MT3143" s="243"/>
      <c r="MU3143" s="243"/>
      <c r="MV3143" s="243"/>
      <c r="MW3143" s="243"/>
      <c r="MX3143" s="243"/>
      <c r="MY3143" s="243"/>
      <c r="MZ3143" s="243"/>
      <c r="NA3143" s="243"/>
      <c r="NB3143" s="243"/>
      <c r="NC3143" s="243"/>
      <c r="ND3143" s="243"/>
      <c r="NE3143" s="243"/>
      <c r="NF3143" s="243"/>
      <c r="NG3143" s="243"/>
      <c r="NH3143" s="243"/>
      <c r="NI3143" s="243"/>
      <c r="NJ3143" s="243"/>
      <c r="NK3143" s="243"/>
      <c r="NL3143" s="243"/>
      <c r="NM3143" s="243"/>
      <c r="NN3143" s="243"/>
      <c r="NO3143" s="243"/>
      <c r="NP3143" s="243"/>
      <c r="NQ3143" s="243"/>
      <c r="NR3143" s="243"/>
      <c r="NS3143" s="243"/>
      <c r="NT3143" s="243"/>
      <c r="NU3143" s="243"/>
      <c r="NV3143" s="243"/>
      <c r="NW3143" s="243"/>
      <c r="NX3143" s="243"/>
      <c r="NY3143" s="243"/>
      <c r="NZ3143" s="243"/>
      <c r="OA3143" s="243"/>
      <c r="OB3143" s="243"/>
      <c r="OC3143" s="243"/>
      <c r="OD3143" s="243"/>
      <c r="OE3143" s="243"/>
      <c r="OF3143" s="243"/>
      <c r="OG3143" s="243"/>
      <c r="OH3143" s="243"/>
      <c r="OI3143" s="243"/>
      <c r="OJ3143" s="243"/>
      <c r="OK3143" s="243"/>
      <c r="OL3143" s="243"/>
      <c r="OM3143" s="243"/>
      <c r="ON3143" s="243"/>
      <c r="OO3143" s="243"/>
      <c r="OP3143" s="243"/>
      <c r="OQ3143" s="243"/>
      <c r="OR3143" s="243"/>
      <c r="OS3143" s="243"/>
      <c r="OT3143" s="243"/>
      <c r="OU3143" s="243"/>
      <c r="OV3143" s="243"/>
      <c r="OW3143" s="243"/>
      <c r="OX3143" s="243"/>
      <c r="OY3143" s="243"/>
      <c r="OZ3143" s="243"/>
      <c r="PA3143" s="243"/>
      <c r="PB3143" s="243"/>
      <c r="PC3143" s="243"/>
      <c r="PD3143" s="243"/>
      <c r="PE3143" s="243"/>
      <c r="PF3143" s="243"/>
      <c r="PG3143" s="243"/>
      <c r="PH3143" s="243"/>
      <c r="PI3143" s="243"/>
      <c r="PJ3143" s="243"/>
      <c r="PK3143" s="243"/>
      <c r="PL3143" s="243"/>
      <c r="PM3143" s="243"/>
      <c r="PN3143" s="243"/>
      <c r="PO3143" s="243"/>
      <c r="PP3143" s="243"/>
      <c r="PQ3143" s="243"/>
      <c r="PR3143" s="243"/>
      <c r="PS3143" s="243"/>
      <c r="PT3143" s="243"/>
      <c r="PU3143" s="243"/>
      <c r="PV3143" s="243"/>
      <c r="PW3143" s="243"/>
      <c r="PX3143" s="243"/>
      <c r="PY3143" s="243"/>
      <c r="PZ3143" s="243"/>
      <c r="QA3143" s="243"/>
      <c r="QB3143" s="243"/>
      <c r="QC3143" s="243"/>
      <c r="QD3143" s="243"/>
      <c r="QE3143" s="243"/>
      <c r="QF3143" s="243"/>
      <c r="QG3143" s="243"/>
      <c r="QH3143" s="243"/>
      <c r="QI3143" s="243"/>
      <c r="QJ3143" s="243"/>
      <c r="QK3143" s="243"/>
      <c r="QL3143" s="243"/>
      <c r="QM3143" s="243"/>
      <c r="QN3143" s="243"/>
      <c r="QO3143" s="243"/>
      <c r="QP3143" s="243"/>
      <c r="QQ3143" s="243"/>
      <c r="QR3143" s="243"/>
      <c r="QS3143" s="243"/>
      <c r="QT3143" s="243"/>
      <c r="QU3143" s="243"/>
      <c r="QV3143" s="243"/>
      <c r="QW3143" s="243"/>
      <c r="QX3143" s="243"/>
      <c r="QY3143" s="243"/>
      <c r="QZ3143" s="243"/>
      <c r="RA3143" s="243"/>
      <c r="RB3143" s="243"/>
      <c r="RC3143" s="243"/>
      <c r="RD3143" s="243"/>
      <c r="RE3143" s="243"/>
      <c r="RF3143" s="243"/>
      <c r="RG3143" s="243"/>
      <c r="RH3143" s="243"/>
      <c r="RI3143" s="243"/>
      <c r="RJ3143" s="243"/>
      <c r="RK3143" s="243"/>
      <c r="RL3143" s="243"/>
      <c r="RM3143" s="243"/>
      <c r="RN3143" s="243"/>
      <c r="RO3143" s="243"/>
      <c r="RP3143" s="243"/>
      <c r="RQ3143" s="243"/>
      <c r="RR3143" s="243"/>
      <c r="RS3143" s="243"/>
      <c r="RT3143" s="243"/>
      <c r="RU3143" s="243"/>
      <c r="RV3143" s="243"/>
      <c r="RW3143" s="243"/>
      <c r="RX3143" s="243"/>
      <c r="RY3143" s="243"/>
      <c r="RZ3143" s="243"/>
      <c r="SA3143" s="243"/>
      <c r="SB3143" s="243"/>
      <c r="SC3143" s="243"/>
      <c r="SD3143" s="243"/>
      <c r="SE3143" s="243"/>
      <c r="SF3143" s="243"/>
      <c r="SG3143" s="243"/>
      <c r="SH3143" s="243"/>
      <c r="SI3143" s="243"/>
      <c r="SJ3143" s="243"/>
      <c r="SK3143" s="243"/>
      <c r="SL3143" s="243"/>
      <c r="SM3143" s="243"/>
      <c r="SN3143" s="243"/>
      <c r="SO3143" s="243"/>
      <c r="SP3143" s="243"/>
      <c r="SQ3143" s="243"/>
      <c r="SR3143" s="243"/>
      <c r="SS3143" s="243"/>
      <c r="ST3143" s="243"/>
      <c r="SU3143" s="243"/>
      <c r="SV3143" s="243"/>
      <c r="SW3143" s="243"/>
      <c r="SX3143" s="243"/>
      <c r="SY3143" s="243"/>
      <c r="SZ3143" s="243"/>
      <c r="TA3143" s="243"/>
      <c r="TB3143" s="243"/>
      <c r="TC3143" s="243"/>
      <c r="TD3143" s="243"/>
      <c r="TE3143" s="243"/>
      <c r="TF3143" s="243"/>
      <c r="TG3143" s="243"/>
      <c r="TH3143" s="243"/>
      <c r="TI3143" s="243"/>
      <c r="TJ3143" s="243"/>
      <c r="TK3143" s="243"/>
      <c r="TL3143" s="243"/>
      <c r="TM3143" s="243"/>
      <c r="TN3143" s="243"/>
      <c r="TO3143" s="243"/>
      <c r="TP3143" s="243"/>
      <c r="TQ3143" s="243"/>
      <c r="TR3143" s="243"/>
      <c r="TS3143" s="243"/>
      <c r="TT3143" s="243"/>
      <c r="TU3143" s="243"/>
      <c r="TV3143" s="243"/>
      <c r="TW3143" s="243"/>
      <c r="TX3143" s="243"/>
      <c r="TY3143" s="243"/>
      <c r="TZ3143" s="243"/>
      <c r="UA3143" s="243"/>
      <c r="UB3143" s="243"/>
      <c r="UC3143" s="243"/>
      <c r="UD3143" s="243"/>
      <c r="UE3143" s="243"/>
      <c r="UF3143" s="243"/>
      <c r="UG3143" s="243"/>
      <c r="UH3143" s="243"/>
      <c r="UI3143" s="243"/>
      <c r="UJ3143" s="243"/>
      <c r="UK3143" s="243"/>
      <c r="UL3143" s="243"/>
      <c r="UM3143" s="243"/>
      <c r="UN3143" s="243"/>
      <c r="UO3143" s="243"/>
      <c r="UP3143" s="243"/>
      <c r="UQ3143" s="243"/>
      <c r="UR3143" s="243"/>
      <c r="US3143" s="243"/>
      <c r="UT3143" s="243"/>
      <c r="UU3143" s="243"/>
      <c r="UV3143" s="243"/>
      <c r="UW3143" s="243"/>
      <c r="UX3143" s="243"/>
      <c r="UY3143" s="243"/>
      <c r="UZ3143" s="243"/>
      <c r="VA3143" s="243"/>
      <c r="VB3143" s="243"/>
      <c r="VC3143" s="243"/>
      <c r="VD3143" s="243"/>
      <c r="VE3143" s="243"/>
      <c r="VF3143" s="243"/>
      <c r="VG3143" s="243"/>
      <c r="VH3143" s="243"/>
      <c r="VI3143" s="243"/>
      <c r="VJ3143" s="243"/>
      <c r="VK3143" s="243"/>
      <c r="VL3143" s="243"/>
      <c r="VM3143" s="243"/>
      <c r="VN3143" s="243"/>
      <c r="VO3143" s="243"/>
      <c r="VP3143" s="243"/>
      <c r="VQ3143" s="243"/>
      <c r="VR3143" s="243"/>
      <c r="VS3143" s="243"/>
      <c r="VT3143" s="243"/>
      <c r="VU3143" s="243"/>
      <c r="VV3143" s="243"/>
      <c r="VW3143" s="243"/>
      <c r="VX3143" s="243"/>
      <c r="VY3143" s="243"/>
      <c r="VZ3143" s="243"/>
      <c r="WA3143" s="243"/>
      <c r="WB3143" s="243"/>
      <c r="WC3143" s="243"/>
      <c r="WD3143" s="243"/>
      <c r="WE3143" s="243"/>
      <c r="WF3143" s="243"/>
      <c r="WG3143" s="243"/>
      <c r="WH3143" s="243"/>
      <c r="WI3143" s="243"/>
      <c r="WJ3143" s="243"/>
      <c r="WK3143" s="243"/>
      <c r="WL3143" s="243"/>
      <c r="WM3143" s="243"/>
      <c r="WN3143" s="243"/>
      <c r="WO3143" s="243"/>
      <c r="WP3143" s="243"/>
      <c r="WQ3143" s="243"/>
      <c r="WR3143" s="243"/>
      <c r="WS3143" s="243"/>
      <c r="WT3143" s="243"/>
      <c r="WU3143" s="243"/>
      <c r="WV3143" s="243"/>
      <c r="WW3143" s="243"/>
      <c r="WX3143" s="243"/>
      <c r="WY3143" s="243"/>
      <c r="WZ3143" s="243"/>
      <c r="XA3143" s="243"/>
      <c r="XB3143" s="243"/>
      <c r="XC3143" s="243"/>
      <c r="XD3143" s="243"/>
      <c r="XE3143" s="243"/>
      <c r="XF3143" s="243"/>
      <c r="XG3143" s="243"/>
      <c r="XH3143" s="243"/>
      <c r="XI3143" s="243"/>
      <c r="XJ3143" s="243"/>
      <c r="XK3143" s="243"/>
      <c r="XL3143" s="243"/>
      <c r="XM3143" s="243"/>
      <c r="XN3143" s="243"/>
      <c r="XO3143" s="243"/>
      <c r="XP3143" s="243"/>
      <c r="XQ3143" s="243"/>
      <c r="XR3143" s="243"/>
      <c r="XS3143" s="243"/>
      <c r="XT3143" s="243"/>
      <c r="XU3143" s="243"/>
      <c r="XV3143" s="243"/>
      <c r="XW3143" s="243"/>
      <c r="XX3143" s="243"/>
      <c r="XY3143" s="243"/>
      <c r="XZ3143" s="243"/>
      <c r="YA3143" s="243"/>
      <c r="YB3143" s="243"/>
      <c r="YC3143" s="243"/>
      <c r="YD3143" s="243"/>
      <c r="YE3143" s="243"/>
      <c r="YF3143" s="243"/>
      <c r="YG3143" s="243"/>
      <c r="YH3143" s="243"/>
      <c r="YI3143" s="243"/>
      <c r="YJ3143" s="243"/>
      <c r="YK3143" s="243"/>
      <c r="YL3143" s="243"/>
      <c r="YM3143" s="243"/>
      <c r="YN3143" s="243"/>
      <c r="YO3143" s="243"/>
      <c r="YP3143" s="243"/>
      <c r="YQ3143" s="243"/>
      <c r="YR3143" s="243"/>
      <c r="YS3143" s="243"/>
      <c r="YT3143" s="243"/>
      <c r="YU3143" s="243"/>
      <c r="YV3143" s="243"/>
      <c r="YW3143" s="243"/>
      <c r="YX3143" s="243"/>
      <c r="YY3143" s="243"/>
      <c r="YZ3143" s="243"/>
      <c r="ZA3143" s="243"/>
      <c r="ZB3143" s="243"/>
      <c r="ZC3143" s="243"/>
      <c r="ZD3143" s="243"/>
      <c r="ZE3143" s="243"/>
      <c r="ZF3143" s="243"/>
      <c r="ZG3143" s="243"/>
      <c r="ZH3143" s="243"/>
      <c r="ZI3143" s="243"/>
      <c r="ZJ3143" s="243"/>
      <c r="ZK3143" s="243"/>
      <c r="ZL3143" s="243"/>
      <c r="ZM3143" s="243"/>
      <c r="ZN3143" s="243"/>
      <c r="ZO3143" s="243"/>
      <c r="ZP3143" s="243"/>
      <c r="ZQ3143" s="243"/>
      <c r="ZR3143" s="243"/>
      <c r="ZS3143" s="243"/>
      <c r="ZT3143" s="243"/>
      <c r="ZU3143" s="243"/>
      <c r="ZV3143" s="243"/>
      <c r="ZW3143" s="243"/>
      <c r="ZX3143" s="243"/>
      <c r="ZY3143" s="243"/>
      <c r="ZZ3143" s="243"/>
      <c r="AAA3143" s="243"/>
      <c r="AAB3143" s="243"/>
      <c r="AAC3143" s="243"/>
      <c r="AAD3143" s="243"/>
      <c r="AAE3143" s="243"/>
      <c r="AAF3143" s="243"/>
      <c r="AAG3143" s="243"/>
      <c r="AAH3143" s="243"/>
      <c r="AAI3143" s="243"/>
      <c r="AAJ3143" s="243"/>
      <c r="AAK3143" s="243"/>
      <c r="AAL3143" s="243"/>
      <c r="AAM3143" s="243"/>
      <c r="AAN3143" s="243"/>
      <c r="AAO3143" s="243"/>
      <c r="AAP3143" s="243"/>
      <c r="AAQ3143" s="243"/>
      <c r="AAR3143" s="243"/>
      <c r="AAS3143" s="243"/>
      <c r="AAT3143" s="243"/>
      <c r="AAU3143" s="243"/>
      <c r="AAV3143" s="243"/>
      <c r="AAW3143" s="243"/>
      <c r="AAX3143" s="243"/>
      <c r="AAY3143" s="243"/>
      <c r="AAZ3143" s="243"/>
      <c r="ABA3143" s="243"/>
      <c r="ABB3143" s="243"/>
      <c r="ABC3143" s="243"/>
      <c r="ABD3143" s="243"/>
      <c r="ABE3143" s="243"/>
      <c r="ABF3143" s="243"/>
      <c r="ABG3143" s="243"/>
      <c r="ABH3143" s="243"/>
      <c r="ABI3143" s="243"/>
      <c r="ABJ3143" s="243"/>
      <c r="ABK3143" s="243"/>
      <c r="ABL3143" s="243"/>
      <c r="ABM3143" s="243"/>
      <c r="ABN3143" s="243"/>
      <c r="ABO3143" s="243"/>
      <c r="ABP3143" s="243"/>
      <c r="ABQ3143" s="243"/>
      <c r="ABR3143" s="243"/>
      <c r="ABS3143" s="243"/>
      <c r="ABT3143" s="243"/>
      <c r="ABU3143" s="243"/>
      <c r="ABV3143" s="243"/>
      <c r="ABW3143" s="243"/>
      <c r="ABX3143" s="243"/>
      <c r="ABY3143" s="243"/>
      <c r="ABZ3143" s="243"/>
      <c r="ACA3143" s="243"/>
      <c r="ACB3143" s="243"/>
      <c r="ACC3143" s="243"/>
      <c r="ACD3143" s="243"/>
      <c r="ACE3143" s="243"/>
      <c r="ACF3143" s="243"/>
      <c r="ACG3143" s="243"/>
      <c r="ACH3143" s="243"/>
      <c r="ACI3143" s="243"/>
      <c r="ACJ3143" s="243"/>
      <c r="ACK3143" s="243"/>
      <c r="ACL3143" s="243"/>
      <c r="ACM3143" s="243"/>
      <c r="ACN3143" s="243"/>
      <c r="ACO3143" s="243"/>
      <c r="ACP3143" s="243"/>
      <c r="ACQ3143" s="243"/>
      <c r="ACR3143" s="243"/>
      <c r="ACS3143" s="243"/>
      <c r="ACT3143" s="243"/>
      <c r="ACU3143" s="243"/>
      <c r="ACV3143" s="243"/>
      <c r="ACW3143" s="243"/>
      <c r="ACX3143" s="243"/>
      <c r="ACY3143" s="243"/>
      <c r="ACZ3143" s="243"/>
      <c r="ADA3143" s="243"/>
      <c r="ADB3143" s="243"/>
      <c r="ADC3143" s="243"/>
      <c r="ADD3143" s="243"/>
      <c r="ADE3143" s="243"/>
      <c r="ADF3143" s="243"/>
      <c r="ADG3143" s="243"/>
      <c r="ADH3143" s="243"/>
      <c r="ADI3143" s="243"/>
      <c r="ADJ3143" s="243"/>
      <c r="ADK3143" s="243"/>
      <c r="ADL3143" s="243"/>
      <c r="ADM3143" s="243"/>
      <c r="ADN3143" s="243"/>
      <c r="ADO3143" s="243"/>
      <c r="ADP3143" s="243"/>
      <c r="ADQ3143" s="243"/>
      <c r="ADR3143" s="243"/>
      <c r="ADS3143" s="243"/>
      <c r="ADT3143" s="243"/>
      <c r="ADU3143" s="243"/>
      <c r="ADV3143" s="243"/>
      <c r="ADW3143" s="243"/>
      <c r="ADX3143" s="243"/>
      <c r="ADY3143" s="243"/>
      <c r="ADZ3143" s="243"/>
      <c r="AEA3143" s="243"/>
      <c r="AEB3143" s="243"/>
      <c r="AEC3143" s="243"/>
      <c r="AED3143" s="243"/>
      <c r="AEE3143" s="243"/>
      <c r="AEF3143" s="243"/>
      <c r="AEG3143" s="243"/>
      <c r="AEH3143" s="243"/>
      <c r="AEI3143" s="243"/>
      <c r="AEJ3143" s="243"/>
      <c r="AEK3143" s="243"/>
      <c r="AEL3143" s="243"/>
      <c r="AEM3143" s="243"/>
      <c r="AEN3143" s="243"/>
      <c r="AEO3143" s="243"/>
      <c r="AEP3143" s="243"/>
      <c r="AEQ3143" s="243"/>
      <c r="AER3143" s="243"/>
      <c r="AES3143" s="243"/>
      <c r="AET3143" s="243"/>
      <c r="AEU3143" s="243"/>
      <c r="AEV3143" s="243"/>
      <c r="AEW3143" s="243"/>
      <c r="AEX3143" s="243"/>
      <c r="AEY3143" s="243"/>
      <c r="AEZ3143" s="243"/>
      <c r="AFA3143" s="243"/>
      <c r="AFB3143" s="243"/>
      <c r="AFC3143" s="243"/>
      <c r="AFD3143" s="243"/>
      <c r="AFE3143" s="243"/>
      <c r="AFF3143" s="243"/>
      <c r="AFG3143" s="243"/>
      <c r="AFH3143" s="243"/>
      <c r="AFI3143" s="243"/>
      <c r="AFJ3143" s="243"/>
      <c r="AFK3143" s="243"/>
      <c r="AFL3143" s="243"/>
      <c r="AFM3143" s="243"/>
      <c r="AFN3143" s="243"/>
      <c r="AFO3143" s="243"/>
      <c r="AFP3143" s="243"/>
      <c r="AFQ3143" s="243"/>
      <c r="AFR3143" s="243"/>
      <c r="AFS3143" s="243"/>
      <c r="AFT3143" s="243"/>
      <c r="AFU3143" s="243"/>
      <c r="AFV3143" s="243"/>
      <c r="AFW3143" s="243"/>
      <c r="AFX3143" s="243"/>
      <c r="AFY3143" s="243"/>
      <c r="AFZ3143" s="243"/>
      <c r="AGA3143" s="243"/>
      <c r="AGB3143" s="243"/>
      <c r="AGC3143" s="243"/>
      <c r="AGD3143" s="243"/>
      <c r="AGE3143" s="243"/>
      <c r="AGF3143" s="243"/>
      <c r="AGG3143" s="243"/>
      <c r="AGH3143" s="243"/>
      <c r="AGI3143" s="243"/>
      <c r="AGJ3143" s="243"/>
      <c r="AGK3143" s="243"/>
      <c r="AGL3143" s="243"/>
      <c r="AGM3143" s="243"/>
      <c r="AGN3143" s="243"/>
      <c r="AGO3143" s="243"/>
      <c r="AGP3143" s="243"/>
      <c r="AGQ3143" s="243"/>
      <c r="AGR3143" s="243"/>
      <c r="AGS3143" s="243"/>
      <c r="AGT3143" s="243"/>
      <c r="AGU3143" s="243"/>
      <c r="AGV3143" s="243"/>
      <c r="AGW3143" s="243"/>
      <c r="AGX3143" s="243"/>
      <c r="AGY3143" s="243"/>
      <c r="AGZ3143" s="243"/>
      <c r="AHA3143" s="243"/>
      <c r="AHB3143" s="243"/>
      <c r="AHC3143" s="243"/>
      <c r="AHD3143" s="243"/>
      <c r="AHE3143" s="243"/>
      <c r="AHF3143" s="243"/>
      <c r="AHG3143" s="243"/>
      <c r="AHH3143" s="243"/>
      <c r="AHI3143" s="243"/>
      <c r="AHJ3143" s="243"/>
      <c r="AHK3143" s="243"/>
      <c r="AHL3143" s="243"/>
      <c r="AHM3143" s="243"/>
      <c r="AHN3143" s="243"/>
      <c r="AHO3143" s="243"/>
      <c r="AHP3143" s="243"/>
      <c r="AHQ3143" s="243"/>
      <c r="AHR3143" s="243"/>
      <c r="AHS3143" s="243"/>
      <c r="AHT3143" s="243"/>
      <c r="AHU3143" s="243"/>
      <c r="AHV3143" s="243"/>
      <c r="AHW3143" s="243"/>
      <c r="AHX3143" s="243"/>
      <c r="AHY3143" s="243"/>
      <c r="AHZ3143" s="243"/>
      <c r="AIA3143" s="243"/>
      <c r="AIB3143" s="243"/>
      <c r="AIC3143" s="243"/>
      <c r="AID3143" s="243"/>
      <c r="AIE3143" s="243"/>
      <c r="AIF3143" s="243"/>
      <c r="AIG3143" s="243"/>
      <c r="AIH3143" s="243"/>
      <c r="AII3143" s="243"/>
      <c r="AIJ3143" s="243"/>
      <c r="AIK3143" s="243"/>
      <c r="AIL3143" s="243"/>
      <c r="AIM3143" s="243"/>
      <c r="AIN3143" s="243"/>
      <c r="AIO3143" s="243"/>
      <c r="AIP3143" s="243"/>
      <c r="AIQ3143" s="243"/>
      <c r="AIR3143" s="243"/>
      <c r="AIS3143" s="243"/>
      <c r="AIT3143" s="243"/>
      <c r="AIU3143" s="243"/>
      <c r="AIV3143" s="243"/>
      <c r="AIW3143" s="243"/>
      <c r="AIX3143" s="243"/>
      <c r="AIY3143" s="243"/>
      <c r="AIZ3143" s="243"/>
      <c r="AJA3143" s="243"/>
      <c r="AJB3143" s="243"/>
      <c r="AJC3143" s="243"/>
      <c r="AJD3143" s="243"/>
      <c r="AJE3143" s="243"/>
      <c r="AJF3143" s="243"/>
      <c r="AJG3143" s="243"/>
      <c r="AJH3143" s="243"/>
      <c r="AJI3143" s="243"/>
      <c r="AJJ3143" s="243"/>
      <c r="AJK3143" s="243"/>
      <c r="AJL3143" s="243"/>
      <c r="AJM3143" s="243"/>
      <c r="AJN3143" s="243"/>
      <c r="AJO3143" s="243"/>
      <c r="AJP3143" s="243"/>
      <c r="AJQ3143" s="243"/>
      <c r="AJR3143" s="243"/>
      <c r="AJS3143" s="243"/>
      <c r="AJT3143" s="243"/>
      <c r="AJU3143" s="243"/>
      <c r="AJV3143" s="243"/>
      <c r="AJW3143" s="243"/>
      <c r="AJX3143" s="243"/>
      <c r="AJY3143" s="243"/>
      <c r="AJZ3143" s="243"/>
      <c r="AKA3143" s="243"/>
      <c r="AKB3143" s="243"/>
      <c r="AKC3143" s="243"/>
      <c r="AKD3143" s="243"/>
      <c r="AKE3143" s="243"/>
      <c r="AKF3143" s="243"/>
      <c r="AKG3143" s="243"/>
      <c r="AKH3143" s="243"/>
      <c r="AKI3143" s="243"/>
      <c r="AKJ3143" s="243"/>
      <c r="AKK3143" s="243"/>
      <c r="AKL3143" s="243"/>
      <c r="AKM3143" s="243"/>
      <c r="AKN3143" s="243"/>
      <c r="AKO3143" s="243"/>
      <c r="AKP3143" s="243"/>
      <c r="AKQ3143" s="243"/>
      <c r="AKR3143" s="243"/>
      <c r="AKS3143" s="243"/>
      <c r="AKT3143" s="243"/>
      <c r="AKU3143" s="243"/>
      <c r="AKV3143" s="243"/>
      <c r="AKW3143" s="243"/>
      <c r="AKX3143" s="243"/>
      <c r="AKY3143" s="243"/>
      <c r="AKZ3143" s="243"/>
      <c r="ALA3143" s="243"/>
      <c r="ALB3143" s="243"/>
      <c r="ALC3143" s="243"/>
      <c r="ALD3143" s="243"/>
      <c r="ALE3143" s="243"/>
      <c r="ALF3143" s="243"/>
      <c r="ALG3143" s="243"/>
      <c r="ALH3143" s="243"/>
      <c r="ALI3143" s="243"/>
      <c r="ALJ3143" s="243"/>
      <c r="ALK3143" s="243"/>
      <c r="ALL3143" s="243"/>
      <c r="ALM3143" s="243"/>
      <c r="ALN3143" s="243"/>
      <c r="ALO3143" s="243"/>
      <c r="ALP3143" s="243"/>
      <c r="ALQ3143" s="243"/>
      <c r="ALR3143" s="243"/>
      <c r="ALS3143" s="243"/>
      <c r="ALT3143" s="243"/>
      <c r="ALU3143" s="243"/>
      <c r="ALV3143" s="243"/>
      <c r="ALW3143" s="243"/>
      <c r="ALX3143" s="243"/>
      <c r="ALY3143" s="243"/>
      <c r="ALZ3143" s="243"/>
      <c r="AMA3143" s="243"/>
      <c r="AMB3143" s="243"/>
      <c r="AMC3143" s="243"/>
      <c r="AMD3143" s="243"/>
      <c r="AME3143" s="243"/>
      <c r="AMF3143" s="243"/>
      <c r="AMG3143" s="243"/>
      <c r="AMH3143" s="243"/>
      <c r="AMI3143" s="243"/>
      <c r="AMJ3143" s="243"/>
      <c r="AMK3143" s="243"/>
      <c r="AML3143" s="243"/>
      <c r="AMM3143" s="243"/>
      <c r="AMN3143" s="243"/>
      <c r="AMO3143" s="243"/>
      <c r="AMP3143" s="243"/>
      <c r="AMQ3143" s="243"/>
      <c r="AMR3143" s="243"/>
      <c r="AMS3143" s="243"/>
      <c r="AMT3143" s="243"/>
      <c r="AMU3143" s="243"/>
      <c r="AMV3143" s="243"/>
      <c r="AMW3143" s="243"/>
      <c r="AMX3143" s="243"/>
      <c r="AMY3143" s="243"/>
      <c r="AMZ3143" s="243"/>
      <c r="ANA3143" s="243"/>
      <c r="ANB3143" s="243"/>
      <c r="ANC3143" s="243"/>
      <c r="AND3143" s="243"/>
      <c r="ANE3143" s="243"/>
      <c r="ANF3143" s="243"/>
      <c r="ANG3143" s="243"/>
      <c r="ANH3143" s="243"/>
      <c r="ANI3143" s="243"/>
      <c r="ANJ3143" s="243"/>
      <c r="ANK3143" s="243"/>
      <c r="ANL3143" s="243"/>
      <c r="ANM3143" s="243"/>
      <c r="ANN3143" s="243"/>
      <c r="ANO3143" s="243"/>
      <c r="ANP3143" s="243"/>
      <c r="ANQ3143" s="243"/>
      <c r="ANR3143" s="243"/>
      <c r="ANS3143" s="243"/>
      <c r="ANT3143" s="243"/>
      <c r="ANU3143" s="243"/>
      <c r="ANV3143" s="243"/>
      <c r="ANW3143" s="243"/>
      <c r="ANX3143" s="243"/>
      <c r="ANY3143" s="243"/>
      <c r="ANZ3143" s="243"/>
      <c r="AOA3143" s="243"/>
      <c r="AOB3143" s="243"/>
      <c r="AOC3143" s="243"/>
      <c r="AOD3143" s="243"/>
      <c r="AOE3143" s="243"/>
      <c r="AOF3143" s="243"/>
      <c r="AOG3143" s="243"/>
      <c r="AOH3143" s="243"/>
      <c r="AOI3143" s="243"/>
      <c r="AOJ3143" s="243"/>
      <c r="AOK3143" s="243"/>
      <c r="AOL3143" s="243"/>
      <c r="AOM3143" s="243"/>
      <c r="AON3143" s="243"/>
      <c r="AOO3143" s="243"/>
      <c r="AOP3143" s="243"/>
      <c r="AOQ3143" s="243"/>
      <c r="AOR3143" s="243"/>
      <c r="AOS3143" s="243"/>
      <c r="AOT3143" s="243"/>
      <c r="AOU3143" s="243"/>
      <c r="AOV3143" s="243"/>
      <c r="AOW3143" s="243"/>
      <c r="AOX3143" s="243"/>
      <c r="AOY3143" s="243"/>
      <c r="AOZ3143" s="243"/>
      <c r="APA3143" s="243"/>
      <c r="APB3143" s="243"/>
      <c r="APC3143" s="243"/>
      <c r="APD3143" s="243"/>
      <c r="APE3143" s="243"/>
      <c r="APF3143" s="243"/>
      <c r="APG3143" s="243"/>
      <c r="APH3143" s="243"/>
      <c r="API3143" s="243"/>
      <c r="APJ3143" s="243"/>
      <c r="APK3143" s="243"/>
      <c r="APL3143" s="243"/>
      <c r="APM3143" s="243"/>
      <c r="APN3143" s="243"/>
      <c r="APO3143" s="243"/>
      <c r="APP3143" s="243"/>
      <c r="APQ3143" s="243"/>
      <c r="APR3143" s="243"/>
      <c r="APS3143" s="243"/>
      <c r="APT3143" s="243"/>
      <c r="APU3143" s="243"/>
      <c r="APV3143" s="243"/>
      <c r="APW3143" s="243"/>
      <c r="APX3143" s="243"/>
      <c r="APY3143" s="243"/>
      <c r="APZ3143" s="243"/>
      <c r="AQA3143" s="243"/>
      <c r="AQB3143" s="243"/>
      <c r="AQC3143" s="243"/>
      <c r="AQD3143" s="243"/>
      <c r="AQE3143" s="243"/>
      <c r="AQF3143" s="243"/>
      <c r="AQG3143" s="243"/>
      <c r="AQH3143" s="243"/>
      <c r="AQI3143" s="243"/>
      <c r="AQJ3143" s="243"/>
      <c r="AQK3143" s="243"/>
      <c r="AQL3143" s="243"/>
      <c r="AQM3143" s="243"/>
      <c r="AQN3143" s="243"/>
      <c r="AQO3143" s="243"/>
      <c r="AQP3143" s="243"/>
      <c r="AQQ3143" s="243"/>
      <c r="AQR3143" s="243"/>
      <c r="AQS3143" s="243"/>
      <c r="AQT3143" s="243"/>
      <c r="AQU3143" s="243"/>
      <c r="AQV3143" s="243"/>
      <c r="AQW3143" s="243"/>
      <c r="AQX3143" s="243"/>
      <c r="AQY3143" s="243"/>
      <c r="AQZ3143" s="243"/>
      <c r="ARA3143" s="243"/>
      <c r="ARB3143" s="243"/>
      <c r="ARC3143" s="243"/>
      <c r="ARD3143" s="243"/>
      <c r="ARE3143" s="243"/>
      <c r="ARF3143" s="243"/>
      <c r="ARG3143" s="243"/>
      <c r="ARH3143" s="243"/>
      <c r="ARI3143" s="243"/>
      <c r="ARJ3143" s="243"/>
      <c r="ARK3143" s="243"/>
      <c r="ARL3143" s="243"/>
      <c r="ARM3143" s="243"/>
      <c r="ARN3143" s="243"/>
      <c r="ARO3143" s="243"/>
      <c r="ARP3143" s="243"/>
      <c r="ARQ3143" s="243"/>
      <c r="ARR3143" s="243"/>
      <c r="ARS3143" s="243"/>
      <c r="ART3143" s="243"/>
      <c r="ARU3143" s="243"/>
      <c r="ARV3143" s="243"/>
      <c r="ARW3143" s="243"/>
      <c r="ARX3143" s="243"/>
      <c r="ARY3143" s="243"/>
      <c r="ARZ3143" s="243"/>
      <c r="ASA3143" s="243"/>
      <c r="ASB3143" s="243"/>
      <c r="ASC3143" s="243"/>
      <c r="ASD3143" s="243"/>
      <c r="ASE3143" s="243"/>
      <c r="ASF3143" s="243"/>
      <c r="ASG3143" s="243"/>
      <c r="ASH3143" s="243"/>
      <c r="ASI3143" s="243"/>
      <c r="ASJ3143" s="243"/>
      <c r="ASK3143" s="243"/>
      <c r="ASL3143" s="243"/>
      <c r="ASM3143" s="243"/>
      <c r="ASN3143" s="243"/>
      <c r="ASO3143" s="243"/>
      <c r="ASP3143" s="243"/>
      <c r="ASQ3143" s="243"/>
      <c r="ASR3143" s="243"/>
      <c r="ASS3143" s="243"/>
      <c r="AST3143" s="243"/>
      <c r="ASU3143" s="243"/>
      <c r="ASV3143" s="243"/>
      <c r="ASW3143" s="243"/>
      <c r="ASX3143" s="243"/>
      <c r="ASY3143" s="243"/>
      <c r="ASZ3143" s="243"/>
      <c r="ATA3143" s="243"/>
      <c r="ATB3143" s="243"/>
      <c r="ATC3143" s="243"/>
      <c r="ATD3143" s="243"/>
      <c r="ATE3143" s="243"/>
      <c r="ATF3143" s="243"/>
      <c r="ATG3143" s="243"/>
      <c r="ATH3143" s="243"/>
      <c r="ATI3143" s="243"/>
      <c r="ATJ3143" s="243"/>
      <c r="ATK3143" s="243"/>
      <c r="ATL3143" s="243"/>
      <c r="ATM3143" s="243"/>
      <c r="ATN3143" s="243"/>
      <c r="ATO3143" s="243"/>
      <c r="ATP3143" s="243"/>
      <c r="ATQ3143" s="243"/>
      <c r="ATR3143" s="243"/>
      <c r="ATS3143" s="243"/>
      <c r="ATT3143" s="243"/>
      <c r="ATU3143" s="243"/>
      <c r="ATV3143" s="243"/>
      <c r="ATW3143" s="243"/>
      <c r="ATX3143" s="243"/>
      <c r="ATY3143" s="243"/>
      <c r="ATZ3143" s="243"/>
      <c r="AUA3143" s="243"/>
      <c r="AUB3143" s="243"/>
      <c r="AUC3143" s="243"/>
      <c r="AUD3143" s="243"/>
      <c r="AUE3143" s="243"/>
      <c r="AUF3143" s="243"/>
      <c r="AUG3143" s="243"/>
      <c r="AUH3143" s="243"/>
      <c r="AUI3143" s="243"/>
      <c r="AUJ3143" s="243"/>
      <c r="AUK3143" s="243"/>
      <c r="AUL3143" s="243"/>
      <c r="AUM3143" s="243"/>
      <c r="AUN3143" s="243"/>
      <c r="AUO3143" s="243"/>
      <c r="AUP3143" s="243"/>
      <c r="AUQ3143" s="243"/>
      <c r="AUR3143" s="243"/>
      <c r="AUS3143" s="243"/>
      <c r="AUT3143" s="243"/>
      <c r="AUU3143" s="243"/>
      <c r="AUV3143" s="243"/>
      <c r="AUW3143" s="243"/>
      <c r="AUX3143" s="243"/>
      <c r="AUY3143" s="243"/>
      <c r="AUZ3143" s="243"/>
      <c r="AVA3143" s="243"/>
      <c r="AVB3143" s="243"/>
      <c r="AVC3143" s="243"/>
      <c r="AVD3143" s="243"/>
      <c r="AVE3143" s="243"/>
      <c r="AVF3143" s="243"/>
      <c r="AVG3143" s="243"/>
      <c r="AVH3143" s="243"/>
      <c r="AVI3143" s="243"/>
      <c r="AVJ3143" s="243"/>
      <c r="AVK3143" s="243"/>
      <c r="AVL3143" s="243"/>
      <c r="AVM3143" s="243"/>
      <c r="AVN3143" s="243"/>
      <c r="AVO3143" s="243"/>
      <c r="AVP3143" s="243"/>
      <c r="AVQ3143" s="243"/>
      <c r="AVR3143" s="243"/>
      <c r="AVS3143" s="243"/>
      <c r="AVT3143" s="243"/>
      <c r="AVU3143" s="243"/>
      <c r="AVV3143" s="243"/>
      <c r="AVW3143" s="243"/>
      <c r="AVX3143" s="243"/>
      <c r="AVY3143" s="243"/>
      <c r="AVZ3143" s="243"/>
      <c r="AWA3143" s="243"/>
      <c r="AWB3143" s="243"/>
      <c r="AWC3143" s="243"/>
      <c r="AWD3143" s="243"/>
      <c r="AWE3143" s="243"/>
      <c r="AWF3143" s="243"/>
      <c r="AWG3143" s="243"/>
      <c r="AWH3143" s="243"/>
      <c r="AWI3143" s="243"/>
      <c r="AWJ3143" s="243"/>
      <c r="AWK3143" s="243"/>
      <c r="AWL3143" s="243"/>
      <c r="AWM3143" s="243"/>
      <c r="AWN3143" s="243"/>
      <c r="AWO3143" s="243"/>
      <c r="AWP3143" s="243"/>
      <c r="AWQ3143" s="243"/>
      <c r="AWR3143" s="243"/>
      <c r="AWS3143" s="243"/>
      <c r="AWT3143" s="243"/>
      <c r="AWU3143" s="243"/>
      <c r="AWV3143" s="243"/>
      <c r="AWW3143" s="243"/>
      <c r="AWX3143" s="243"/>
      <c r="AWY3143" s="243"/>
      <c r="AWZ3143" s="243"/>
      <c r="AXA3143" s="243"/>
      <c r="AXB3143" s="243"/>
      <c r="AXC3143" s="243"/>
      <c r="AXD3143" s="243"/>
      <c r="AXE3143" s="243"/>
      <c r="AXF3143" s="243"/>
      <c r="AXG3143" s="243"/>
      <c r="AXH3143" s="243"/>
      <c r="AXI3143" s="243"/>
      <c r="AXJ3143" s="243"/>
      <c r="AXK3143" s="243"/>
      <c r="AXL3143" s="243"/>
      <c r="AXM3143" s="243"/>
      <c r="AXN3143" s="243"/>
      <c r="AXO3143" s="243"/>
      <c r="AXP3143" s="243"/>
      <c r="AXQ3143" s="243"/>
      <c r="AXR3143" s="243"/>
      <c r="AXS3143" s="243"/>
      <c r="AXT3143" s="243"/>
      <c r="AXU3143" s="243"/>
      <c r="AXV3143" s="243"/>
      <c r="AXW3143" s="243"/>
      <c r="AXX3143" s="243"/>
      <c r="AXY3143" s="243"/>
      <c r="AXZ3143" s="243"/>
      <c r="AYA3143" s="243"/>
      <c r="AYB3143" s="243"/>
      <c r="AYC3143" s="243"/>
      <c r="AYD3143" s="243"/>
      <c r="AYE3143" s="243"/>
      <c r="AYF3143" s="243"/>
      <c r="AYG3143" s="243"/>
      <c r="AYH3143" s="243"/>
      <c r="AYI3143" s="243"/>
      <c r="AYJ3143" s="243"/>
      <c r="AYK3143" s="243"/>
      <c r="AYL3143" s="243"/>
      <c r="AYM3143" s="243"/>
      <c r="AYN3143" s="243"/>
      <c r="AYO3143" s="243"/>
      <c r="AYP3143" s="243"/>
      <c r="AYQ3143" s="243"/>
      <c r="AYR3143" s="243"/>
      <c r="AYS3143" s="243"/>
      <c r="AYT3143" s="243"/>
      <c r="AYU3143" s="243"/>
      <c r="AYV3143" s="243"/>
      <c r="AYW3143" s="243"/>
      <c r="AYX3143" s="243"/>
      <c r="AYY3143" s="243"/>
      <c r="AYZ3143" s="243"/>
      <c r="AZA3143" s="243"/>
      <c r="AZB3143" s="243"/>
      <c r="AZC3143" s="243"/>
      <c r="AZD3143" s="243"/>
      <c r="AZE3143" s="243"/>
      <c r="AZF3143" s="243"/>
      <c r="AZG3143" s="243"/>
      <c r="AZH3143" s="243"/>
      <c r="AZI3143" s="243"/>
      <c r="AZJ3143" s="243"/>
      <c r="AZK3143" s="243"/>
      <c r="AZL3143" s="243"/>
      <c r="AZM3143" s="243"/>
      <c r="AZN3143" s="243"/>
      <c r="AZO3143" s="243"/>
      <c r="AZP3143" s="243"/>
      <c r="AZQ3143" s="243"/>
      <c r="AZR3143" s="243"/>
      <c r="AZS3143" s="243"/>
      <c r="AZT3143" s="243"/>
      <c r="AZU3143" s="243"/>
      <c r="AZV3143" s="243"/>
      <c r="AZW3143" s="243"/>
      <c r="AZX3143" s="243"/>
      <c r="AZY3143" s="243"/>
      <c r="AZZ3143" s="243"/>
      <c r="BAA3143" s="243"/>
      <c r="BAB3143" s="243"/>
      <c r="BAC3143" s="243"/>
      <c r="BAD3143" s="243"/>
      <c r="BAE3143" s="243"/>
      <c r="BAF3143" s="243"/>
      <c r="BAG3143" s="243"/>
      <c r="BAH3143" s="243"/>
      <c r="BAI3143" s="243"/>
      <c r="BAJ3143" s="243"/>
      <c r="BAK3143" s="243"/>
      <c r="BAL3143" s="243"/>
      <c r="BAM3143" s="243"/>
      <c r="BAN3143" s="243"/>
      <c r="BAO3143" s="243"/>
      <c r="BAP3143" s="243"/>
      <c r="BAQ3143" s="243"/>
      <c r="BAR3143" s="243"/>
      <c r="BAS3143" s="243"/>
      <c r="BAT3143" s="243"/>
      <c r="BAU3143" s="243"/>
      <c r="BAV3143" s="243"/>
      <c r="BAW3143" s="243"/>
      <c r="BAX3143" s="243"/>
      <c r="BAY3143" s="243"/>
      <c r="BAZ3143" s="243"/>
      <c r="BBA3143" s="243"/>
      <c r="BBB3143" s="243"/>
      <c r="BBC3143" s="243"/>
      <c r="BBD3143" s="243"/>
      <c r="BBE3143" s="243"/>
      <c r="BBF3143" s="243"/>
      <c r="BBG3143" s="243"/>
      <c r="BBH3143" s="243"/>
      <c r="BBI3143" s="243"/>
      <c r="BBJ3143" s="243"/>
      <c r="BBK3143" s="243"/>
      <c r="BBL3143" s="243"/>
      <c r="BBM3143" s="243"/>
      <c r="BBN3143" s="243"/>
      <c r="BBO3143" s="243"/>
      <c r="BBP3143" s="243"/>
      <c r="BBQ3143" s="243"/>
      <c r="BBR3143" s="243"/>
      <c r="BBS3143" s="243"/>
      <c r="BBT3143" s="243"/>
      <c r="BBU3143" s="243"/>
      <c r="BBV3143" s="243"/>
      <c r="BBW3143" s="243"/>
      <c r="BBX3143" s="243"/>
      <c r="BBY3143" s="243"/>
      <c r="BBZ3143" s="243"/>
      <c r="BCA3143" s="243"/>
      <c r="BCB3143" s="243"/>
      <c r="BCC3143" s="243"/>
      <c r="BCD3143" s="243"/>
      <c r="BCE3143" s="243"/>
      <c r="BCF3143" s="243"/>
      <c r="BCG3143" s="243"/>
      <c r="BCH3143" s="243"/>
      <c r="BCI3143" s="243"/>
      <c r="BCJ3143" s="243"/>
      <c r="BCK3143" s="243"/>
      <c r="BCL3143" s="243"/>
      <c r="BCM3143" s="243"/>
      <c r="BCN3143" s="243"/>
      <c r="BCO3143" s="243"/>
      <c r="BCP3143" s="243"/>
      <c r="BCQ3143" s="243"/>
      <c r="BCR3143" s="243"/>
      <c r="BCS3143" s="243"/>
      <c r="BCT3143" s="243"/>
      <c r="BCU3143" s="243"/>
      <c r="BCV3143" s="243"/>
      <c r="BCW3143" s="243"/>
      <c r="BCX3143" s="243"/>
      <c r="BCY3143" s="243"/>
      <c r="BCZ3143" s="243"/>
      <c r="BDA3143" s="243"/>
      <c r="BDB3143" s="243"/>
      <c r="BDC3143" s="243"/>
      <c r="BDD3143" s="243"/>
      <c r="BDE3143" s="243"/>
      <c r="BDF3143" s="243"/>
      <c r="BDG3143" s="243"/>
      <c r="BDH3143" s="243"/>
      <c r="BDI3143" s="243"/>
      <c r="BDJ3143" s="243"/>
      <c r="BDK3143" s="243"/>
      <c r="BDL3143" s="243"/>
      <c r="BDM3143" s="243"/>
      <c r="BDN3143" s="243"/>
      <c r="BDO3143" s="243"/>
      <c r="BDP3143" s="243"/>
      <c r="BDQ3143" s="243"/>
      <c r="BDR3143" s="243"/>
      <c r="BDS3143" s="243"/>
      <c r="BDT3143" s="243"/>
      <c r="BDU3143" s="243"/>
      <c r="BDV3143" s="243"/>
      <c r="BDW3143" s="243"/>
      <c r="BDX3143" s="243"/>
      <c r="BDY3143" s="243"/>
      <c r="BDZ3143" s="243"/>
      <c r="BEA3143" s="243"/>
      <c r="BEB3143" s="243"/>
      <c r="BEC3143" s="243"/>
      <c r="BED3143" s="243"/>
      <c r="BEE3143" s="243"/>
      <c r="BEF3143" s="243"/>
      <c r="BEG3143" s="243"/>
      <c r="BEH3143" s="243"/>
      <c r="BEI3143" s="243"/>
      <c r="BEJ3143" s="243"/>
      <c r="BEK3143" s="243"/>
      <c r="BEL3143" s="243"/>
      <c r="BEM3143" s="243"/>
      <c r="BEN3143" s="243"/>
      <c r="BEO3143" s="243"/>
      <c r="BEP3143" s="243"/>
      <c r="BEQ3143" s="243"/>
      <c r="BER3143" s="243"/>
      <c r="BES3143" s="243"/>
      <c r="BET3143" s="243"/>
      <c r="BEU3143" s="243"/>
      <c r="BEV3143" s="243"/>
      <c r="BEW3143" s="243"/>
      <c r="BEX3143" s="243"/>
      <c r="BEY3143" s="243"/>
      <c r="BEZ3143" s="243"/>
      <c r="BFA3143" s="243"/>
      <c r="BFB3143" s="243"/>
      <c r="BFC3143" s="243"/>
      <c r="BFD3143" s="243"/>
      <c r="BFE3143" s="243"/>
      <c r="BFF3143" s="243"/>
      <c r="BFG3143" s="243"/>
      <c r="BFH3143" s="243"/>
      <c r="BFI3143" s="243"/>
      <c r="BFJ3143" s="243"/>
      <c r="BFK3143" s="243"/>
      <c r="BFL3143" s="243"/>
      <c r="BFM3143" s="243"/>
      <c r="BFN3143" s="243"/>
      <c r="BFO3143" s="243"/>
      <c r="BFP3143" s="243"/>
      <c r="BFQ3143" s="243"/>
      <c r="BFR3143" s="243"/>
      <c r="BFS3143" s="243"/>
      <c r="BFT3143" s="243"/>
      <c r="BFU3143" s="243"/>
      <c r="BFV3143" s="243"/>
      <c r="BFW3143" s="243"/>
      <c r="BFX3143" s="243"/>
      <c r="BFY3143" s="243"/>
      <c r="BFZ3143" s="243"/>
      <c r="BGA3143" s="243"/>
      <c r="BGB3143" s="243"/>
      <c r="BGC3143" s="243"/>
      <c r="BGD3143" s="243"/>
      <c r="BGE3143" s="243"/>
      <c r="BGF3143" s="243"/>
      <c r="BGG3143" s="243"/>
      <c r="BGH3143" s="243"/>
      <c r="BGI3143" s="243"/>
      <c r="BGJ3143" s="243"/>
      <c r="BGK3143" s="243"/>
      <c r="BGL3143" s="243"/>
      <c r="BGM3143" s="243"/>
      <c r="BGN3143" s="243"/>
      <c r="BGO3143" s="243"/>
      <c r="BGP3143" s="243"/>
      <c r="BGQ3143" s="243"/>
      <c r="BGR3143" s="243"/>
      <c r="BGS3143" s="243"/>
      <c r="BGT3143" s="243"/>
      <c r="BGU3143" s="243"/>
      <c r="BGV3143" s="243"/>
      <c r="BGW3143" s="243"/>
      <c r="BGX3143" s="243"/>
      <c r="BGY3143" s="243"/>
      <c r="BGZ3143" s="243"/>
      <c r="BHA3143" s="243"/>
      <c r="BHB3143" s="243"/>
      <c r="BHC3143" s="243"/>
      <c r="BHD3143" s="243"/>
      <c r="BHE3143" s="243"/>
      <c r="BHF3143" s="243"/>
      <c r="BHG3143" s="243"/>
      <c r="BHH3143" s="243"/>
      <c r="BHI3143" s="243"/>
      <c r="BHJ3143" s="243"/>
      <c r="BHK3143" s="243"/>
      <c r="BHL3143" s="243"/>
      <c r="BHM3143" s="243"/>
      <c r="BHN3143" s="243"/>
      <c r="BHO3143" s="243"/>
      <c r="BHP3143" s="243"/>
      <c r="BHQ3143" s="243"/>
      <c r="BHR3143" s="243"/>
      <c r="BHS3143" s="243"/>
      <c r="BHT3143" s="243"/>
      <c r="BHU3143" s="243"/>
      <c r="BHV3143" s="243"/>
      <c r="BHW3143" s="243"/>
      <c r="BHX3143" s="243"/>
      <c r="BHY3143" s="243"/>
      <c r="BHZ3143" s="243"/>
      <c r="BIA3143" s="243"/>
      <c r="BIB3143" s="243"/>
      <c r="BIC3143" s="243"/>
      <c r="BID3143" s="243"/>
      <c r="BIE3143" s="243"/>
      <c r="BIF3143" s="243"/>
      <c r="BIG3143" s="243"/>
      <c r="BIH3143" s="243"/>
      <c r="BII3143" s="243"/>
      <c r="BIJ3143" s="243"/>
      <c r="BIK3143" s="243"/>
      <c r="BIL3143" s="243"/>
      <c r="BIM3143" s="243"/>
      <c r="BIN3143" s="243"/>
      <c r="BIO3143" s="243"/>
      <c r="BIP3143" s="243"/>
      <c r="BIQ3143" s="243"/>
      <c r="BIR3143" s="243"/>
      <c r="BIS3143" s="243"/>
      <c r="BIT3143" s="243"/>
      <c r="BIU3143" s="243"/>
      <c r="BIV3143" s="243"/>
      <c r="BIW3143" s="243"/>
      <c r="BIX3143" s="243"/>
      <c r="BIY3143" s="243"/>
      <c r="BIZ3143" s="243"/>
      <c r="BJA3143" s="243"/>
      <c r="BJB3143" s="243"/>
      <c r="BJC3143" s="243"/>
      <c r="BJD3143" s="243"/>
      <c r="BJE3143" s="243"/>
      <c r="BJF3143" s="243"/>
      <c r="BJG3143" s="243"/>
      <c r="BJH3143" s="243"/>
      <c r="BJI3143" s="243"/>
      <c r="BJJ3143" s="243"/>
      <c r="BJK3143" s="243"/>
      <c r="BJL3143" s="243"/>
      <c r="BJM3143" s="243"/>
      <c r="BJN3143" s="243"/>
      <c r="BJO3143" s="243"/>
      <c r="BJP3143" s="243"/>
      <c r="BJQ3143" s="243"/>
      <c r="BJR3143" s="243"/>
      <c r="BJS3143" s="243"/>
      <c r="BJT3143" s="243"/>
      <c r="BJU3143" s="243"/>
      <c r="BJV3143" s="243"/>
      <c r="BJW3143" s="243"/>
      <c r="BJX3143" s="243"/>
      <c r="BJY3143" s="243"/>
      <c r="BJZ3143" s="243"/>
      <c r="BKA3143" s="243"/>
      <c r="BKB3143" s="243"/>
      <c r="BKC3143" s="243"/>
      <c r="BKD3143" s="243"/>
      <c r="BKE3143" s="243"/>
      <c r="BKF3143" s="243"/>
      <c r="BKG3143" s="243"/>
      <c r="BKH3143" s="243"/>
      <c r="BKI3143" s="243"/>
      <c r="BKJ3143" s="243"/>
      <c r="BKK3143" s="243"/>
      <c r="BKL3143" s="243"/>
      <c r="BKM3143" s="243"/>
      <c r="BKN3143" s="243"/>
      <c r="BKO3143" s="243"/>
      <c r="BKP3143" s="243"/>
      <c r="BKQ3143" s="243"/>
      <c r="BKR3143" s="243"/>
      <c r="BKS3143" s="243"/>
      <c r="BKT3143" s="243"/>
      <c r="BKU3143" s="243"/>
      <c r="BKV3143" s="243"/>
      <c r="BKW3143" s="243"/>
      <c r="BKX3143" s="243"/>
      <c r="BKY3143" s="243"/>
      <c r="BKZ3143" s="243"/>
      <c r="BLA3143" s="243"/>
      <c r="BLB3143" s="243"/>
      <c r="BLC3143" s="243"/>
      <c r="BLD3143" s="243"/>
      <c r="BLE3143" s="243"/>
      <c r="BLF3143" s="243"/>
      <c r="BLG3143" s="243"/>
      <c r="BLH3143" s="243"/>
      <c r="BLI3143" s="243"/>
      <c r="BLJ3143" s="243"/>
      <c r="BLK3143" s="243"/>
      <c r="BLL3143" s="243"/>
      <c r="BLM3143" s="243"/>
      <c r="BLN3143" s="243"/>
      <c r="BLO3143" s="243"/>
      <c r="BLP3143" s="243"/>
      <c r="BLQ3143" s="243"/>
      <c r="BLR3143" s="243"/>
      <c r="BLS3143" s="243"/>
      <c r="BLT3143" s="243"/>
      <c r="BLU3143" s="243"/>
      <c r="BLV3143" s="243"/>
      <c r="BLW3143" s="243"/>
      <c r="BLX3143" s="243"/>
      <c r="BLY3143" s="243"/>
      <c r="BLZ3143" s="243"/>
      <c r="BMA3143" s="243"/>
      <c r="BMB3143" s="243"/>
      <c r="BMC3143" s="243"/>
      <c r="BMD3143" s="243"/>
      <c r="BME3143" s="243"/>
      <c r="BMF3143" s="243"/>
      <c r="BMG3143" s="243"/>
      <c r="BMH3143" s="243"/>
      <c r="BMI3143" s="243"/>
      <c r="BMJ3143" s="243"/>
      <c r="BMK3143" s="243"/>
      <c r="BML3143" s="243"/>
      <c r="BMM3143" s="243"/>
      <c r="BMN3143" s="243"/>
      <c r="BMO3143" s="243"/>
      <c r="BMP3143" s="243"/>
      <c r="BMQ3143" s="243"/>
      <c r="BMR3143" s="243"/>
      <c r="BMS3143" s="243"/>
      <c r="BMT3143" s="243"/>
      <c r="BMU3143" s="243"/>
      <c r="BMV3143" s="243"/>
      <c r="BMW3143" s="243"/>
      <c r="BMX3143" s="243"/>
      <c r="BMY3143" s="243"/>
      <c r="BMZ3143" s="243"/>
      <c r="BNA3143" s="243"/>
      <c r="BNB3143" s="243"/>
      <c r="BNC3143" s="243"/>
      <c r="BND3143" s="243"/>
      <c r="BNE3143" s="243"/>
      <c r="BNF3143" s="243"/>
      <c r="BNG3143" s="243"/>
      <c r="BNH3143" s="243"/>
      <c r="BNI3143" s="243"/>
      <c r="BNJ3143" s="243"/>
      <c r="BNK3143" s="243"/>
      <c r="BNL3143" s="243"/>
      <c r="BNM3143" s="243"/>
      <c r="BNN3143" s="243"/>
      <c r="BNO3143" s="243"/>
      <c r="BNP3143" s="243"/>
      <c r="BNQ3143" s="243"/>
      <c r="BNR3143" s="243"/>
      <c r="BNS3143" s="243"/>
      <c r="BNT3143" s="243"/>
      <c r="BNU3143" s="243"/>
      <c r="BNV3143" s="243"/>
      <c r="BNW3143" s="243"/>
      <c r="BNX3143" s="243"/>
      <c r="BNY3143" s="243"/>
      <c r="BNZ3143" s="243"/>
      <c r="BOA3143" s="243"/>
      <c r="BOB3143" s="243"/>
      <c r="BOC3143" s="243"/>
      <c r="BOD3143" s="243"/>
      <c r="BOE3143" s="243"/>
      <c r="BOF3143" s="243"/>
      <c r="BOG3143" s="243"/>
      <c r="BOH3143" s="243"/>
      <c r="BOI3143" s="243"/>
      <c r="BOJ3143" s="243"/>
      <c r="BOK3143" s="243"/>
      <c r="BOL3143" s="243"/>
      <c r="BOM3143" s="243"/>
      <c r="BON3143" s="243"/>
      <c r="BOO3143" s="243"/>
      <c r="BOP3143" s="243"/>
      <c r="BOQ3143" s="243"/>
      <c r="BOR3143" s="243"/>
      <c r="BOS3143" s="243"/>
      <c r="BOT3143" s="243"/>
      <c r="BOU3143" s="243"/>
      <c r="BOV3143" s="243"/>
      <c r="BOW3143" s="243"/>
      <c r="BOX3143" s="243"/>
      <c r="BOY3143" s="243"/>
      <c r="BOZ3143" s="243"/>
      <c r="BPA3143" s="243"/>
      <c r="BPB3143" s="243"/>
      <c r="BPC3143" s="243"/>
      <c r="BPD3143" s="243"/>
      <c r="BPE3143" s="243"/>
      <c r="BPF3143" s="243"/>
      <c r="BPG3143" s="243"/>
      <c r="BPH3143" s="243"/>
      <c r="BPI3143" s="243"/>
      <c r="BPJ3143" s="243"/>
      <c r="BPK3143" s="243"/>
      <c r="BPL3143" s="243"/>
      <c r="BPM3143" s="243"/>
      <c r="BPN3143" s="243"/>
      <c r="BPO3143" s="243"/>
      <c r="BPP3143" s="243"/>
      <c r="BPQ3143" s="243"/>
      <c r="BPR3143" s="243"/>
      <c r="BPS3143" s="243"/>
      <c r="BPT3143" s="243"/>
      <c r="BPU3143" s="243"/>
      <c r="BPV3143" s="243"/>
      <c r="BPW3143" s="243"/>
      <c r="BPX3143" s="243"/>
      <c r="BPY3143" s="243"/>
      <c r="BPZ3143" s="243"/>
      <c r="BQA3143" s="243"/>
      <c r="BQB3143" s="243"/>
      <c r="BQC3143" s="243"/>
      <c r="BQD3143" s="243"/>
      <c r="BQE3143" s="243"/>
      <c r="BQF3143" s="243"/>
      <c r="BQG3143" s="243"/>
      <c r="BQH3143" s="243"/>
      <c r="BQI3143" s="243"/>
      <c r="BQJ3143" s="243"/>
      <c r="BQK3143" s="243"/>
      <c r="BQL3143" s="243"/>
      <c r="BQM3143" s="243"/>
      <c r="BQN3143" s="243"/>
      <c r="BQO3143" s="243"/>
      <c r="BQP3143" s="243"/>
      <c r="BQQ3143" s="243"/>
      <c r="BQR3143" s="243"/>
      <c r="BQS3143" s="243"/>
      <c r="BQT3143" s="243"/>
      <c r="BQU3143" s="243"/>
      <c r="BQV3143" s="243"/>
      <c r="BQW3143" s="243"/>
      <c r="BQX3143" s="243"/>
      <c r="BQY3143" s="243"/>
      <c r="BQZ3143" s="243"/>
      <c r="BRA3143" s="243"/>
      <c r="BRB3143" s="243"/>
      <c r="BRC3143" s="243"/>
      <c r="BRD3143" s="243"/>
      <c r="BRE3143" s="243"/>
      <c r="BRF3143" s="243"/>
      <c r="BRG3143" s="243"/>
      <c r="BRH3143" s="243"/>
      <c r="BRI3143" s="243"/>
      <c r="BRJ3143" s="243"/>
      <c r="BRK3143" s="243"/>
      <c r="BRL3143" s="243"/>
      <c r="BRM3143" s="243"/>
      <c r="BRN3143" s="243"/>
      <c r="BRO3143" s="243"/>
      <c r="BRP3143" s="243"/>
      <c r="BRQ3143" s="243"/>
      <c r="BRR3143" s="243"/>
      <c r="BRS3143" s="243"/>
      <c r="BRT3143" s="243"/>
      <c r="BRU3143" s="243"/>
      <c r="BRV3143" s="243"/>
      <c r="BRW3143" s="243"/>
      <c r="BRX3143" s="243"/>
      <c r="BRY3143" s="243"/>
      <c r="BRZ3143" s="243"/>
      <c r="BSA3143" s="243"/>
      <c r="BSB3143" s="243"/>
      <c r="BSC3143" s="243"/>
      <c r="BSD3143" s="243"/>
      <c r="BSE3143" s="243"/>
      <c r="BSF3143" s="243"/>
      <c r="BSG3143" s="243"/>
      <c r="BSH3143" s="243"/>
      <c r="BSI3143" s="243"/>
      <c r="BSJ3143" s="243"/>
      <c r="BSK3143" s="243"/>
      <c r="BSL3143" s="243"/>
      <c r="BSM3143" s="243"/>
      <c r="BSN3143" s="243"/>
      <c r="BSO3143" s="243"/>
      <c r="BSP3143" s="243"/>
      <c r="BSQ3143" s="243"/>
      <c r="BSR3143" s="243"/>
      <c r="BSS3143" s="243"/>
      <c r="BST3143" s="243"/>
      <c r="BSU3143" s="243"/>
      <c r="BSV3143" s="243"/>
      <c r="BSW3143" s="243"/>
      <c r="BSX3143" s="243"/>
      <c r="BSY3143" s="243"/>
      <c r="BSZ3143" s="243"/>
      <c r="BTA3143" s="243"/>
      <c r="BTB3143" s="243"/>
      <c r="BTC3143" s="243"/>
      <c r="BTD3143" s="243"/>
      <c r="BTE3143" s="243"/>
      <c r="BTF3143" s="243"/>
      <c r="BTG3143" s="243"/>
      <c r="BTH3143" s="243"/>
      <c r="BTI3143" s="243"/>
      <c r="BTJ3143" s="243"/>
      <c r="BTK3143" s="243"/>
      <c r="BTL3143" s="243"/>
      <c r="BTM3143" s="243"/>
      <c r="BTN3143" s="243"/>
      <c r="BTO3143" s="243"/>
      <c r="BTP3143" s="243"/>
      <c r="BTQ3143" s="243"/>
      <c r="BTR3143" s="243"/>
      <c r="BTS3143" s="243"/>
      <c r="BTT3143" s="243"/>
      <c r="BTU3143" s="243"/>
      <c r="BTV3143" s="243"/>
      <c r="BTW3143" s="243"/>
      <c r="BTX3143" s="243"/>
      <c r="BTY3143" s="243"/>
      <c r="BTZ3143" s="243"/>
      <c r="BUA3143" s="243"/>
      <c r="BUB3143" s="243"/>
      <c r="BUC3143" s="243"/>
      <c r="BUD3143" s="243"/>
      <c r="BUE3143" s="243"/>
      <c r="BUF3143" s="243"/>
      <c r="BUG3143" s="243"/>
      <c r="BUH3143" s="243"/>
      <c r="BUI3143" s="243"/>
      <c r="BUJ3143" s="243"/>
      <c r="BUK3143" s="243"/>
      <c r="BUL3143" s="243"/>
      <c r="BUM3143" s="243"/>
      <c r="BUN3143" s="243"/>
      <c r="BUO3143" s="243"/>
      <c r="BUP3143" s="243"/>
      <c r="BUQ3143" s="243"/>
      <c r="BUR3143" s="243"/>
      <c r="BUS3143" s="243"/>
      <c r="BUT3143" s="243"/>
      <c r="BUU3143" s="243"/>
      <c r="BUV3143" s="243"/>
      <c r="BUW3143" s="243"/>
      <c r="BUX3143" s="243"/>
      <c r="BUY3143" s="243"/>
      <c r="BUZ3143" s="243"/>
      <c r="BVA3143" s="243"/>
      <c r="BVB3143" s="243"/>
      <c r="BVC3143" s="243"/>
      <c r="BVD3143" s="243"/>
      <c r="BVE3143" s="243"/>
      <c r="BVF3143" s="243"/>
      <c r="BVG3143" s="243"/>
      <c r="BVH3143" s="243"/>
      <c r="BVI3143" s="243"/>
      <c r="BVJ3143" s="243"/>
      <c r="BVK3143" s="243"/>
      <c r="BVL3143" s="243"/>
      <c r="BVM3143" s="243"/>
      <c r="BVN3143" s="243"/>
      <c r="BVO3143" s="243"/>
      <c r="BVP3143" s="243"/>
      <c r="BVQ3143" s="243"/>
      <c r="BVR3143" s="243"/>
      <c r="BVS3143" s="243"/>
      <c r="BVT3143" s="243"/>
      <c r="BVU3143" s="243"/>
      <c r="BVV3143" s="243"/>
      <c r="BVW3143" s="243"/>
      <c r="BVX3143" s="243"/>
      <c r="BVY3143" s="243"/>
      <c r="BVZ3143" s="243"/>
      <c r="BWA3143" s="243"/>
      <c r="BWB3143" s="243"/>
      <c r="BWC3143" s="243"/>
      <c r="BWD3143" s="243"/>
      <c r="BWE3143" s="243"/>
      <c r="BWF3143" s="243"/>
      <c r="BWG3143" s="243"/>
      <c r="BWH3143" s="243"/>
      <c r="BWI3143" s="243"/>
      <c r="BWJ3143" s="243"/>
      <c r="BWK3143" s="243"/>
      <c r="BWL3143" s="243"/>
      <c r="BWM3143" s="243"/>
      <c r="BWN3143" s="243"/>
      <c r="BWO3143" s="243"/>
      <c r="BWP3143" s="243"/>
      <c r="BWQ3143" s="243"/>
      <c r="BWR3143" s="243"/>
      <c r="BWS3143" s="243"/>
      <c r="BWT3143" s="243"/>
      <c r="BWU3143" s="243"/>
      <c r="BWV3143" s="243"/>
      <c r="BWW3143" s="243"/>
      <c r="BWX3143" s="243"/>
      <c r="BWY3143" s="243"/>
      <c r="BWZ3143" s="243"/>
      <c r="BXA3143" s="243"/>
      <c r="BXB3143" s="243"/>
      <c r="BXC3143" s="243"/>
      <c r="BXD3143" s="243"/>
      <c r="BXE3143" s="243"/>
      <c r="BXF3143" s="243"/>
      <c r="BXG3143" s="243"/>
      <c r="BXH3143" s="243"/>
      <c r="BXI3143" s="243"/>
      <c r="BXJ3143" s="243"/>
      <c r="BXK3143" s="243"/>
      <c r="BXL3143" s="243"/>
      <c r="BXM3143" s="243"/>
      <c r="BXN3143" s="243"/>
      <c r="BXO3143" s="243"/>
      <c r="BXP3143" s="243"/>
      <c r="BXQ3143" s="243"/>
      <c r="BXR3143" s="243"/>
      <c r="BXS3143" s="243"/>
      <c r="BXT3143" s="243"/>
      <c r="BXU3143" s="243"/>
      <c r="BXV3143" s="243"/>
      <c r="BXW3143" s="243"/>
      <c r="BXX3143" s="243"/>
      <c r="BXY3143" s="243"/>
      <c r="BXZ3143" s="243"/>
      <c r="BYA3143" s="243"/>
      <c r="BYB3143" s="243"/>
      <c r="BYC3143" s="243"/>
      <c r="BYD3143" s="243"/>
      <c r="BYE3143" s="243"/>
      <c r="BYF3143" s="243"/>
      <c r="BYG3143" s="243"/>
      <c r="BYH3143" s="243"/>
      <c r="BYI3143" s="243"/>
      <c r="BYJ3143" s="243"/>
      <c r="BYK3143" s="243"/>
      <c r="BYL3143" s="243"/>
      <c r="BYM3143" s="243"/>
      <c r="BYN3143" s="243"/>
      <c r="BYO3143" s="243"/>
      <c r="BYP3143" s="243"/>
      <c r="BYQ3143" s="243"/>
      <c r="BYR3143" s="243"/>
      <c r="BYS3143" s="243"/>
      <c r="BYT3143" s="243"/>
      <c r="BYU3143" s="243"/>
      <c r="BYV3143" s="243"/>
      <c r="BYW3143" s="243"/>
      <c r="BYX3143" s="243"/>
      <c r="BYY3143" s="243"/>
      <c r="BYZ3143" s="243"/>
      <c r="BZA3143" s="243"/>
      <c r="BZB3143" s="243"/>
      <c r="BZC3143" s="243"/>
      <c r="BZD3143" s="243"/>
      <c r="BZE3143" s="243"/>
      <c r="BZF3143" s="243"/>
      <c r="BZG3143" s="243"/>
      <c r="BZH3143" s="243"/>
      <c r="BZI3143" s="243"/>
      <c r="BZJ3143" s="243"/>
      <c r="BZK3143" s="243"/>
      <c r="BZL3143" s="243"/>
      <c r="BZM3143" s="243"/>
      <c r="BZN3143" s="243"/>
      <c r="BZO3143" s="243"/>
      <c r="BZP3143" s="243"/>
      <c r="BZQ3143" s="243"/>
      <c r="BZR3143" s="243"/>
      <c r="BZS3143" s="243"/>
      <c r="BZT3143" s="243"/>
      <c r="BZU3143" s="243"/>
      <c r="BZV3143" s="243"/>
      <c r="BZW3143" s="243"/>
      <c r="BZX3143" s="243"/>
      <c r="BZY3143" s="243"/>
      <c r="BZZ3143" s="243"/>
      <c r="CAA3143" s="243"/>
      <c r="CAB3143" s="243"/>
      <c r="CAC3143" s="243"/>
      <c r="CAD3143" s="243"/>
      <c r="CAE3143" s="243"/>
      <c r="CAF3143" s="243"/>
      <c r="CAG3143" s="243"/>
      <c r="CAH3143" s="243"/>
      <c r="CAI3143" s="243"/>
      <c r="CAJ3143" s="243"/>
      <c r="CAK3143" s="243"/>
      <c r="CAL3143" s="243"/>
      <c r="CAM3143" s="243"/>
      <c r="CAN3143" s="243"/>
      <c r="CAO3143" s="243"/>
      <c r="CAP3143" s="243"/>
      <c r="CAQ3143" s="243"/>
      <c r="CAR3143" s="243"/>
      <c r="CAS3143" s="243"/>
      <c r="CAT3143" s="243"/>
      <c r="CAU3143" s="243"/>
      <c r="CAV3143" s="243"/>
      <c r="CAW3143" s="243"/>
      <c r="CAX3143" s="243"/>
      <c r="CAY3143" s="243"/>
      <c r="CAZ3143" s="243"/>
      <c r="CBA3143" s="243"/>
      <c r="CBB3143" s="243"/>
      <c r="CBC3143" s="243"/>
      <c r="CBD3143" s="243"/>
      <c r="CBE3143" s="243"/>
      <c r="CBF3143" s="243"/>
      <c r="CBG3143" s="243"/>
      <c r="CBH3143" s="243"/>
      <c r="CBI3143" s="243"/>
      <c r="CBJ3143" s="243"/>
      <c r="CBK3143" s="243"/>
      <c r="CBL3143" s="243"/>
      <c r="CBM3143" s="243"/>
      <c r="CBN3143" s="243"/>
      <c r="CBO3143" s="243"/>
      <c r="CBP3143" s="243"/>
      <c r="CBQ3143" s="243"/>
      <c r="CBR3143" s="243"/>
      <c r="CBS3143" s="243"/>
      <c r="CBT3143" s="243"/>
      <c r="CBU3143" s="243"/>
      <c r="CBV3143" s="243"/>
      <c r="CBW3143" s="243"/>
      <c r="CBX3143" s="243"/>
      <c r="CBY3143" s="243"/>
      <c r="CBZ3143" s="243"/>
      <c r="CCA3143" s="243"/>
      <c r="CCB3143" s="243"/>
      <c r="CCC3143" s="243"/>
      <c r="CCD3143" s="243"/>
      <c r="CCE3143" s="243"/>
      <c r="CCF3143" s="243"/>
      <c r="CCG3143" s="243"/>
      <c r="CCH3143" s="243"/>
      <c r="CCI3143" s="243"/>
      <c r="CCJ3143" s="243"/>
      <c r="CCK3143" s="243"/>
      <c r="CCL3143" s="243"/>
      <c r="CCM3143" s="243"/>
      <c r="CCN3143" s="243"/>
      <c r="CCO3143" s="243"/>
      <c r="CCP3143" s="243"/>
      <c r="CCQ3143" s="243"/>
      <c r="CCR3143" s="243"/>
      <c r="CCS3143" s="243"/>
      <c r="CCT3143" s="243"/>
      <c r="CCU3143" s="243"/>
      <c r="CCV3143" s="243"/>
      <c r="CCW3143" s="243"/>
      <c r="CCX3143" s="243"/>
      <c r="CCY3143" s="243"/>
      <c r="CCZ3143" s="243"/>
      <c r="CDA3143" s="243"/>
      <c r="CDB3143" s="243"/>
      <c r="CDC3143" s="243"/>
      <c r="CDD3143" s="243"/>
      <c r="CDE3143" s="243"/>
      <c r="CDF3143" s="243"/>
      <c r="CDG3143" s="243"/>
      <c r="CDH3143" s="243"/>
      <c r="CDI3143" s="243"/>
      <c r="CDJ3143" s="243"/>
      <c r="CDK3143" s="243"/>
      <c r="CDL3143" s="243"/>
      <c r="CDM3143" s="243"/>
      <c r="CDN3143" s="243"/>
      <c r="CDO3143" s="243"/>
      <c r="CDP3143" s="243"/>
      <c r="CDQ3143" s="243"/>
      <c r="CDR3143" s="243"/>
      <c r="CDS3143" s="243"/>
      <c r="CDT3143" s="243"/>
      <c r="CDU3143" s="243"/>
      <c r="CDV3143" s="243"/>
      <c r="CDW3143" s="243"/>
      <c r="CDX3143" s="243"/>
      <c r="CDY3143" s="243"/>
      <c r="CDZ3143" s="243"/>
      <c r="CEA3143" s="243"/>
      <c r="CEB3143" s="243"/>
      <c r="CEC3143" s="243"/>
      <c r="CED3143" s="243"/>
      <c r="CEE3143" s="243"/>
      <c r="CEF3143" s="243"/>
      <c r="CEG3143" s="243"/>
      <c r="CEH3143" s="243"/>
      <c r="CEI3143" s="243"/>
      <c r="CEJ3143" s="243"/>
      <c r="CEK3143" s="243"/>
      <c r="CEL3143" s="243"/>
      <c r="CEM3143" s="243"/>
      <c r="CEN3143" s="243"/>
      <c r="CEO3143" s="243"/>
      <c r="CEP3143" s="243"/>
      <c r="CEQ3143" s="243"/>
      <c r="CER3143" s="243"/>
      <c r="CES3143" s="243"/>
      <c r="CET3143" s="243"/>
      <c r="CEU3143" s="243"/>
      <c r="CEV3143" s="243"/>
      <c r="CEW3143" s="243"/>
      <c r="CEX3143" s="243"/>
      <c r="CEY3143" s="243"/>
      <c r="CEZ3143" s="243"/>
      <c r="CFA3143" s="243"/>
      <c r="CFB3143" s="243"/>
      <c r="CFC3143" s="243"/>
      <c r="CFD3143" s="243"/>
      <c r="CFE3143" s="243"/>
      <c r="CFF3143" s="243"/>
      <c r="CFG3143" s="243"/>
      <c r="CFH3143" s="243"/>
      <c r="CFI3143" s="243"/>
      <c r="CFJ3143" s="243"/>
      <c r="CFK3143" s="243"/>
      <c r="CFL3143" s="243"/>
      <c r="CFM3143" s="243"/>
      <c r="CFN3143" s="243"/>
      <c r="CFO3143" s="243"/>
      <c r="CFP3143" s="243"/>
      <c r="CFQ3143" s="243"/>
      <c r="CFR3143" s="243"/>
      <c r="CFS3143" s="243"/>
      <c r="CFT3143" s="243"/>
      <c r="CFU3143" s="243"/>
      <c r="CFV3143" s="243"/>
      <c r="CFW3143" s="243"/>
      <c r="CFX3143" s="243"/>
      <c r="CFY3143" s="243"/>
      <c r="CFZ3143" s="243"/>
      <c r="CGA3143" s="243"/>
      <c r="CGB3143" s="243"/>
      <c r="CGC3143" s="243"/>
      <c r="CGD3143" s="243"/>
      <c r="CGE3143" s="243"/>
      <c r="CGF3143" s="243"/>
      <c r="CGG3143" s="243"/>
      <c r="CGH3143" s="243"/>
      <c r="CGI3143" s="243"/>
      <c r="CGJ3143" s="243"/>
      <c r="CGK3143" s="243"/>
      <c r="CGL3143" s="243"/>
      <c r="CGM3143" s="243"/>
      <c r="CGN3143" s="243"/>
      <c r="CGO3143" s="243"/>
      <c r="CGP3143" s="243"/>
      <c r="CGQ3143" s="243"/>
      <c r="CGR3143" s="243"/>
      <c r="CGS3143" s="243"/>
      <c r="CGT3143" s="243"/>
      <c r="CGU3143" s="243"/>
      <c r="CGV3143" s="243"/>
      <c r="CGW3143" s="243"/>
      <c r="CGX3143" s="243"/>
      <c r="CGY3143" s="243"/>
      <c r="CGZ3143" s="243"/>
      <c r="CHA3143" s="243"/>
      <c r="CHB3143" s="243"/>
      <c r="CHC3143" s="243"/>
      <c r="CHD3143" s="243"/>
      <c r="CHE3143" s="243"/>
      <c r="CHF3143" s="243"/>
      <c r="CHG3143" s="243"/>
      <c r="CHH3143" s="243"/>
      <c r="CHI3143" s="243"/>
      <c r="CHJ3143" s="243"/>
      <c r="CHK3143" s="243"/>
      <c r="CHL3143" s="243"/>
      <c r="CHM3143" s="243"/>
      <c r="CHN3143" s="243"/>
      <c r="CHO3143" s="243"/>
      <c r="CHP3143" s="243"/>
      <c r="CHQ3143" s="243"/>
      <c r="CHR3143" s="243"/>
      <c r="CHS3143" s="243"/>
      <c r="CHT3143" s="243"/>
      <c r="CHU3143" s="243"/>
      <c r="CHV3143" s="243"/>
      <c r="CHW3143" s="243"/>
      <c r="CHX3143" s="243"/>
      <c r="CHY3143" s="243"/>
      <c r="CHZ3143" s="243"/>
      <c r="CIA3143" s="243"/>
      <c r="CIB3143" s="243"/>
      <c r="CIC3143" s="243"/>
      <c r="CID3143" s="243"/>
      <c r="CIE3143" s="243"/>
      <c r="CIF3143" s="243"/>
      <c r="CIG3143" s="243"/>
      <c r="CIH3143" s="243"/>
      <c r="CII3143" s="243"/>
      <c r="CIJ3143" s="243"/>
      <c r="CIK3143" s="243"/>
      <c r="CIL3143" s="243"/>
      <c r="CIM3143" s="243"/>
      <c r="CIN3143" s="243"/>
      <c r="CIO3143" s="243"/>
      <c r="CIP3143" s="243"/>
      <c r="CIQ3143" s="243"/>
      <c r="CIR3143" s="243"/>
      <c r="CIS3143" s="243"/>
      <c r="CIT3143" s="243"/>
      <c r="CIU3143" s="243"/>
      <c r="CIV3143" s="243"/>
      <c r="CIW3143" s="243"/>
      <c r="CIX3143" s="243"/>
      <c r="CIY3143" s="243"/>
      <c r="CIZ3143" s="243"/>
      <c r="CJA3143" s="243"/>
      <c r="CJB3143" s="243"/>
      <c r="CJC3143" s="243"/>
      <c r="CJD3143" s="243"/>
      <c r="CJE3143" s="243"/>
      <c r="CJF3143" s="243"/>
      <c r="CJG3143" s="243"/>
      <c r="CJH3143" s="243"/>
      <c r="CJI3143" s="243"/>
      <c r="CJJ3143" s="243"/>
      <c r="CJK3143" s="243"/>
      <c r="CJL3143" s="243"/>
      <c r="CJM3143" s="243"/>
      <c r="CJN3143" s="243"/>
      <c r="CJO3143" s="243"/>
      <c r="CJP3143" s="243"/>
      <c r="CJQ3143" s="243"/>
      <c r="CJR3143" s="243"/>
      <c r="CJS3143" s="243"/>
      <c r="CJT3143" s="243"/>
      <c r="CJU3143" s="243"/>
      <c r="CJV3143" s="243"/>
      <c r="CJW3143" s="243"/>
      <c r="CJX3143" s="243"/>
      <c r="CJY3143" s="243"/>
      <c r="CJZ3143" s="243"/>
      <c r="CKA3143" s="243"/>
      <c r="CKB3143" s="243"/>
      <c r="CKC3143" s="243"/>
      <c r="CKD3143" s="243"/>
      <c r="CKE3143" s="243"/>
      <c r="CKF3143" s="243"/>
      <c r="CKG3143" s="243"/>
      <c r="CKH3143" s="243"/>
      <c r="CKI3143" s="243"/>
      <c r="CKJ3143" s="243"/>
      <c r="CKK3143" s="243"/>
      <c r="CKL3143" s="243"/>
      <c r="CKM3143" s="243"/>
      <c r="CKN3143" s="243"/>
      <c r="CKO3143" s="243"/>
      <c r="CKP3143" s="243"/>
      <c r="CKQ3143" s="243"/>
      <c r="CKR3143" s="243"/>
      <c r="CKS3143" s="243"/>
      <c r="CKT3143" s="243"/>
      <c r="CKU3143" s="243"/>
      <c r="CKV3143" s="243"/>
      <c r="CKW3143" s="243"/>
      <c r="CKX3143" s="243"/>
      <c r="CKY3143" s="243"/>
      <c r="CKZ3143" s="243"/>
      <c r="CLA3143" s="243"/>
      <c r="CLB3143" s="243"/>
      <c r="CLC3143" s="243"/>
      <c r="CLD3143" s="243"/>
      <c r="CLE3143" s="243"/>
      <c r="CLF3143" s="243"/>
      <c r="CLG3143" s="243"/>
      <c r="CLH3143" s="243"/>
      <c r="CLI3143" s="243"/>
      <c r="CLJ3143" s="243"/>
      <c r="CLK3143" s="243"/>
      <c r="CLL3143" s="243"/>
      <c r="CLM3143" s="243"/>
      <c r="CLN3143" s="243"/>
      <c r="CLO3143" s="243"/>
      <c r="CLP3143" s="243"/>
      <c r="CLQ3143" s="243"/>
      <c r="CLR3143" s="243"/>
      <c r="CLS3143" s="243"/>
      <c r="CLT3143" s="243"/>
      <c r="CLU3143" s="243"/>
      <c r="CLV3143" s="243"/>
      <c r="CLW3143" s="243"/>
      <c r="CLX3143" s="243"/>
      <c r="CLY3143" s="243"/>
      <c r="CLZ3143" s="243"/>
      <c r="CMA3143" s="243"/>
      <c r="CMB3143" s="243"/>
      <c r="CMC3143" s="243"/>
      <c r="CMD3143" s="243"/>
      <c r="CME3143" s="243"/>
      <c r="CMF3143" s="243"/>
      <c r="CMG3143" s="243"/>
      <c r="CMH3143" s="243"/>
      <c r="CMI3143" s="243"/>
      <c r="CMJ3143" s="243"/>
      <c r="CMK3143" s="243"/>
      <c r="CML3143" s="243"/>
      <c r="CMM3143" s="243"/>
      <c r="CMN3143" s="243"/>
      <c r="CMO3143" s="243"/>
      <c r="CMP3143" s="243"/>
      <c r="CMQ3143" s="243"/>
      <c r="CMR3143" s="243"/>
      <c r="CMS3143" s="243"/>
      <c r="CMT3143" s="243"/>
      <c r="CMU3143" s="243"/>
      <c r="CMV3143" s="243"/>
      <c r="CMW3143" s="243"/>
      <c r="CMX3143" s="243"/>
      <c r="CMY3143" s="243"/>
      <c r="CMZ3143" s="243"/>
      <c r="CNA3143" s="243"/>
      <c r="CNB3143" s="243"/>
      <c r="CNC3143" s="243"/>
      <c r="CND3143" s="243"/>
      <c r="CNE3143" s="243"/>
      <c r="CNF3143" s="243"/>
      <c r="CNG3143" s="243"/>
      <c r="CNH3143" s="243"/>
      <c r="CNI3143" s="243"/>
      <c r="CNJ3143" s="243"/>
      <c r="CNK3143" s="243"/>
      <c r="CNL3143" s="243"/>
      <c r="CNM3143" s="243"/>
      <c r="CNN3143" s="243"/>
      <c r="CNO3143" s="243"/>
      <c r="CNP3143" s="243"/>
      <c r="CNQ3143" s="243"/>
      <c r="CNR3143" s="243"/>
      <c r="CNS3143" s="243"/>
      <c r="CNT3143" s="243"/>
      <c r="CNU3143" s="243"/>
      <c r="CNV3143" s="243"/>
      <c r="CNW3143" s="243"/>
      <c r="CNX3143" s="243"/>
      <c r="CNY3143" s="243"/>
      <c r="CNZ3143" s="243"/>
      <c r="COA3143" s="243"/>
      <c r="COB3143" s="243"/>
      <c r="COC3143" s="243"/>
      <c r="COD3143" s="243"/>
      <c r="COE3143" s="243"/>
      <c r="COF3143" s="243"/>
      <c r="COG3143" s="243"/>
      <c r="COH3143" s="243"/>
      <c r="COI3143" s="243"/>
      <c r="COJ3143" s="243"/>
      <c r="COK3143" s="243"/>
      <c r="COL3143" s="243"/>
      <c r="COM3143" s="243"/>
      <c r="CON3143" s="243"/>
      <c r="COO3143" s="243"/>
      <c r="COP3143" s="243"/>
      <c r="COQ3143" s="243"/>
      <c r="COR3143" s="243"/>
      <c r="COS3143" s="243"/>
      <c r="COT3143" s="243"/>
      <c r="COU3143" s="243"/>
      <c r="COV3143" s="243"/>
      <c r="COW3143" s="243"/>
      <c r="COX3143" s="243"/>
      <c r="COY3143" s="243"/>
      <c r="COZ3143" s="243"/>
      <c r="CPA3143" s="243"/>
      <c r="CPB3143" s="243"/>
      <c r="CPC3143" s="243"/>
      <c r="CPD3143" s="243"/>
      <c r="CPE3143" s="243"/>
      <c r="CPF3143" s="243"/>
      <c r="CPG3143" s="243"/>
      <c r="CPH3143" s="243"/>
      <c r="CPI3143" s="243"/>
      <c r="CPJ3143" s="243"/>
      <c r="CPK3143" s="243"/>
      <c r="CPL3143" s="243"/>
      <c r="CPM3143" s="243"/>
      <c r="CPN3143" s="243"/>
      <c r="CPO3143" s="243"/>
      <c r="CPP3143" s="243"/>
      <c r="CPQ3143" s="243"/>
      <c r="CPR3143" s="243"/>
      <c r="CPS3143" s="243"/>
      <c r="CPT3143" s="243"/>
      <c r="CPU3143" s="243"/>
      <c r="CPV3143" s="243"/>
      <c r="CPW3143" s="243"/>
      <c r="CPX3143" s="243"/>
      <c r="CPY3143" s="243"/>
      <c r="CPZ3143" s="243"/>
      <c r="CQA3143" s="243"/>
      <c r="CQB3143" s="243"/>
      <c r="CQC3143" s="243"/>
      <c r="CQD3143" s="243"/>
      <c r="CQE3143" s="243"/>
      <c r="CQF3143" s="243"/>
      <c r="CQG3143" s="243"/>
      <c r="CQH3143" s="243"/>
      <c r="CQI3143" s="243"/>
      <c r="CQJ3143" s="243"/>
      <c r="CQK3143" s="243"/>
      <c r="CQL3143" s="243"/>
      <c r="CQM3143" s="243"/>
      <c r="CQN3143" s="243"/>
      <c r="CQO3143" s="243"/>
      <c r="CQP3143" s="243"/>
      <c r="CQQ3143" s="243"/>
      <c r="CQR3143" s="243"/>
      <c r="CQS3143" s="243"/>
      <c r="CQT3143" s="243"/>
      <c r="CQU3143" s="243"/>
      <c r="CQV3143" s="243"/>
      <c r="CQW3143" s="243"/>
      <c r="CQX3143" s="243"/>
      <c r="CQY3143" s="243"/>
      <c r="CQZ3143" s="243"/>
      <c r="CRA3143" s="243"/>
      <c r="CRB3143" s="243"/>
      <c r="CRC3143" s="243"/>
      <c r="CRD3143" s="243"/>
      <c r="CRE3143" s="243"/>
      <c r="CRF3143" s="243"/>
      <c r="CRG3143" s="243"/>
      <c r="CRH3143" s="243"/>
      <c r="CRI3143" s="243"/>
      <c r="CRJ3143" s="243"/>
      <c r="CRK3143" s="243"/>
      <c r="CRL3143" s="243"/>
      <c r="CRM3143" s="243"/>
      <c r="CRN3143" s="243"/>
      <c r="CRO3143" s="243"/>
      <c r="CRP3143" s="243"/>
      <c r="CRQ3143" s="243"/>
      <c r="CRR3143" s="243"/>
      <c r="CRS3143" s="243"/>
      <c r="CRT3143" s="243"/>
      <c r="CRU3143" s="243"/>
      <c r="CRV3143" s="243"/>
      <c r="CRW3143" s="243"/>
      <c r="CRX3143" s="243"/>
      <c r="CRY3143" s="243"/>
      <c r="CRZ3143" s="243"/>
      <c r="CSA3143" s="243"/>
      <c r="CSB3143" s="243"/>
      <c r="CSC3143" s="243"/>
      <c r="CSD3143" s="243"/>
      <c r="CSE3143" s="243"/>
      <c r="CSF3143" s="243"/>
      <c r="CSG3143" s="243"/>
      <c r="CSH3143" s="243"/>
      <c r="CSI3143" s="243"/>
      <c r="CSJ3143" s="243"/>
      <c r="CSK3143" s="243"/>
      <c r="CSL3143" s="243"/>
      <c r="CSM3143" s="243"/>
      <c r="CSN3143" s="243"/>
      <c r="CSO3143" s="243"/>
      <c r="CSP3143" s="243"/>
      <c r="CSQ3143" s="243"/>
      <c r="CSR3143" s="243"/>
      <c r="CSS3143" s="243"/>
      <c r="CST3143" s="243"/>
      <c r="CSU3143" s="243"/>
      <c r="CSV3143" s="243"/>
      <c r="CSW3143" s="243"/>
      <c r="CSX3143" s="243"/>
      <c r="CSY3143" s="243"/>
      <c r="CSZ3143" s="243"/>
      <c r="CTA3143" s="243"/>
      <c r="CTB3143" s="243"/>
      <c r="CTC3143" s="243"/>
      <c r="CTD3143" s="243"/>
      <c r="CTE3143" s="243"/>
      <c r="CTF3143" s="243"/>
      <c r="CTG3143" s="243"/>
      <c r="CTH3143" s="243"/>
      <c r="CTI3143" s="243"/>
      <c r="CTJ3143" s="243"/>
      <c r="CTK3143" s="243"/>
      <c r="CTL3143" s="243"/>
      <c r="CTM3143" s="243"/>
      <c r="CTN3143" s="243"/>
      <c r="CTO3143" s="243"/>
      <c r="CTP3143" s="243"/>
      <c r="CTQ3143" s="243"/>
      <c r="CTR3143" s="243"/>
      <c r="CTS3143" s="243"/>
      <c r="CTT3143" s="243"/>
      <c r="CTU3143" s="243"/>
      <c r="CTV3143" s="243"/>
      <c r="CTW3143" s="243"/>
      <c r="CTX3143" s="243"/>
      <c r="CTY3143" s="243"/>
      <c r="CTZ3143" s="243"/>
      <c r="CUA3143" s="243"/>
      <c r="CUB3143" s="243"/>
      <c r="CUC3143" s="243"/>
      <c r="CUD3143" s="243"/>
      <c r="CUE3143" s="243"/>
      <c r="CUF3143" s="243"/>
      <c r="CUG3143" s="243"/>
      <c r="CUH3143" s="243"/>
      <c r="CUI3143" s="243"/>
      <c r="CUJ3143" s="243"/>
      <c r="CUK3143" s="243"/>
      <c r="CUL3143" s="243"/>
      <c r="CUM3143" s="243"/>
      <c r="CUN3143" s="243"/>
      <c r="CUO3143" s="243"/>
      <c r="CUP3143" s="243"/>
      <c r="CUQ3143" s="243"/>
      <c r="CUR3143" s="243"/>
      <c r="CUS3143" s="243"/>
      <c r="CUT3143" s="243"/>
      <c r="CUU3143" s="243"/>
      <c r="CUV3143" s="243"/>
      <c r="CUW3143" s="243"/>
      <c r="CUX3143" s="243"/>
      <c r="CUY3143" s="243"/>
      <c r="CUZ3143" s="243"/>
      <c r="CVA3143" s="243"/>
      <c r="CVB3143" s="243"/>
      <c r="CVC3143" s="243"/>
      <c r="CVD3143" s="243"/>
      <c r="CVE3143" s="243"/>
      <c r="CVF3143" s="243"/>
      <c r="CVG3143" s="243"/>
      <c r="CVH3143" s="243"/>
      <c r="CVI3143" s="243"/>
      <c r="CVJ3143" s="243"/>
      <c r="CVK3143" s="243"/>
      <c r="CVL3143" s="243"/>
      <c r="CVM3143" s="243"/>
      <c r="CVN3143" s="243"/>
      <c r="CVO3143" s="243"/>
      <c r="CVP3143" s="243"/>
      <c r="CVQ3143" s="243"/>
      <c r="CVR3143" s="243"/>
      <c r="CVS3143" s="243"/>
      <c r="CVT3143" s="243"/>
      <c r="CVU3143" s="243"/>
      <c r="CVV3143" s="243"/>
      <c r="CVW3143" s="243"/>
      <c r="CVX3143" s="243"/>
      <c r="CVY3143" s="243"/>
      <c r="CVZ3143" s="243"/>
      <c r="CWA3143" s="243"/>
      <c r="CWB3143" s="243"/>
      <c r="CWC3143" s="243"/>
      <c r="CWD3143" s="243"/>
      <c r="CWE3143" s="243"/>
      <c r="CWF3143" s="243"/>
      <c r="CWG3143" s="243"/>
      <c r="CWH3143" s="243"/>
      <c r="CWI3143" s="243"/>
      <c r="CWJ3143" s="243"/>
      <c r="CWK3143" s="243"/>
      <c r="CWL3143" s="243"/>
      <c r="CWM3143" s="243"/>
      <c r="CWN3143" s="243"/>
      <c r="CWO3143" s="243"/>
      <c r="CWP3143" s="243"/>
      <c r="CWQ3143" s="243"/>
      <c r="CWR3143" s="243"/>
      <c r="CWS3143" s="243"/>
      <c r="CWT3143" s="243"/>
      <c r="CWU3143" s="243"/>
      <c r="CWV3143" s="243"/>
      <c r="CWW3143" s="243"/>
      <c r="CWX3143" s="243"/>
      <c r="CWY3143" s="243"/>
      <c r="CWZ3143" s="243"/>
      <c r="CXA3143" s="243"/>
      <c r="CXB3143" s="243"/>
      <c r="CXC3143" s="243"/>
      <c r="CXD3143" s="243"/>
      <c r="CXE3143" s="243"/>
      <c r="CXF3143" s="243"/>
      <c r="CXG3143" s="243"/>
      <c r="CXH3143" s="243"/>
      <c r="CXI3143" s="243"/>
      <c r="CXJ3143" s="243"/>
      <c r="CXK3143" s="243"/>
      <c r="CXL3143" s="243"/>
      <c r="CXM3143" s="243"/>
      <c r="CXN3143" s="243"/>
      <c r="CXO3143" s="243"/>
      <c r="CXP3143" s="243"/>
      <c r="CXQ3143" s="243"/>
      <c r="CXR3143" s="243"/>
      <c r="CXS3143" s="243"/>
      <c r="CXT3143" s="243"/>
      <c r="CXU3143" s="243"/>
      <c r="CXV3143" s="243"/>
      <c r="CXW3143" s="243"/>
      <c r="CXX3143" s="243"/>
      <c r="CXY3143" s="243"/>
      <c r="CXZ3143" s="243"/>
      <c r="CYA3143" s="243"/>
      <c r="CYB3143" s="243"/>
      <c r="CYC3143" s="243"/>
      <c r="CYD3143" s="243"/>
      <c r="CYE3143" s="243"/>
      <c r="CYF3143" s="243"/>
      <c r="CYG3143" s="243"/>
      <c r="CYH3143" s="243"/>
      <c r="CYI3143" s="243"/>
      <c r="CYJ3143" s="243"/>
      <c r="CYK3143" s="243"/>
      <c r="CYL3143" s="243"/>
      <c r="CYM3143" s="243"/>
      <c r="CYN3143" s="243"/>
      <c r="CYO3143" s="243"/>
      <c r="CYP3143" s="243"/>
      <c r="CYQ3143" s="243"/>
      <c r="CYR3143" s="243"/>
      <c r="CYS3143" s="243"/>
      <c r="CYT3143" s="243"/>
      <c r="CYU3143" s="243"/>
      <c r="CYV3143" s="243"/>
      <c r="CYW3143" s="243"/>
      <c r="CYX3143" s="243"/>
      <c r="CYY3143" s="243"/>
      <c r="CYZ3143" s="243"/>
      <c r="CZA3143" s="243"/>
      <c r="CZB3143" s="243"/>
      <c r="CZC3143" s="243"/>
      <c r="CZD3143" s="243"/>
      <c r="CZE3143" s="243"/>
      <c r="CZF3143" s="243"/>
      <c r="CZG3143" s="243"/>
      <c r="CZH3143" s="243"/>
      <c r="CZI3143" s="243"/>
      <c r="CZJ3143" s="243"/>
      <c r="CZK3143" s="243"/>
      <c r="CZL3143" s="243"/>
      <c r="CZM3143" s="243"/>
      <c r="CZN3143" s="243"/>
      <c r="CZO3143" s="243"/>
      <c r="CZP3143" s="243"/>
      <c r="CZQ3143" s="243"/>
      <c r="CZR3143" s="243"/>
      <c r="CZS3143" s="243"/>
      <c r="CZT3143" s="243"/>
      <c r="CZU3143" s="243"/>
      <c r="CZV3143" s="243"/>
      <c r="CZW3143" s="243"/>
      <c r="CZX3143" s="243"/>
      <c r="CZY3143" s="243"/>
      <c r="CZZ3143" s="243"/>
      <c r="DAA3143" s="243"/>
      <c r="DAB3143" s="243"/>
      <c r="DAC3143" s="243"/>
      <c r="DAD3143" s="243"/>
      <c r="DAE3143" s="243"/>
      <c r="DAF3143" s="243"/>
      <c r="DAG3143" s="243"/>
      <c r="DAH3143" s="243"/>
      <c r="DAI3143" s="243"/>
      <c r="DAJ3143" s="243"/>
      <c r="DAK3143" s="243"/>
      <c r="DAL3143" s="243"/>
      <c r="DAM3143" s="243"/>
      <c r="DAN3143" s="243"/>
      <c r="DAO3143" s="243"/>
      <c r="DAP3143" s="243"/>
      <c r="DAQ3143" s="243"/>
      <c r="DAR3143" s="243"/>
      <c r="DAS3143" s="243"/>
      <c r="DAT3143" s="243"/>
      <c r="DAU3143" s="243"/>
      <c r="DAV3143" s="243"/>
      <c r="DAW3143" s="243"/>
      <c r="DAX3143" s="243"/>
      <c r="DAY3143" s="243"/>
      <c r="DAZ3143" s="243"/>
      <c r="DBA3143" s="243"/>
      <c r="DBB3143" s="243"/>
      <c r="DBC3143" s="243"/>
      <c r="DBD3143" s="243"/>
      <c r="DBE3143" s="243"/>
      <c r="DBF3143" s="243"/>
      <c r="DBG3143" s="243"/>
      <c r="DBH3143" s="243"/>
      <c r="DBI3143" s="243"/>
      <c r="DBJ3143" s="243"/>
      <c r="DBK3143" s="243"/>
      <c r="DBL3143" s="243"/>
      <c r="DBM3143" s="243"/>
      <c r="DBN3143" s="243"/>
      <c r="DBO3143" s="243"/>
      <c r="DBP3143" s="243"/>
      <c r="DBQ3143" s="243"/>
      <c r="DBR3143" s="243"/>
      <c r="DBS3143" s="243"/>
      <c r="DBT3143" s="243"/>
      <c r="DBU3143" s="243"/>
      <c r="DBV3143" s="243"/>
      <c r="DBW3143" s="243"/>
      <c r="DBX3143" s="243"/>
      <c r="DBY3143" s="243"/>
      <c r="DBZ3143" s="243"/>
      <c r="DCA3143" s="243"/>
      <c r="DCB3143" s="243"/>
      <c r="DCC3143" s="243"/>
      <c r="DCD3143" s="243"/>
      <c r="DCE3143" s="243"/>
      <c r="DCF3143" s="243"/>
      <c r="DCG3143" s="243"/>
      <c r="DCH3143" s="243"/>
      <c r="DCI3143" s="243"/>
      <c r="DCJ3143" s="243"/>
      <c r="DCK3143" s="243"/>
      <c r="DCL3143" s="243"/>
      <c r="DCM3143" s="243"/>
      <c r="DCN3143" s="243"/>
      <c r="DCO3143" s="243"/>
      <c r="DCP3143" s="243"/>
      <c r="DCQ3143" s="243"/>
      <c r="DCR3143" s="243"/>
      <c r="DCS3143" s="243"/>
      <c r="DCT3143" s="243"/>
      <c r="DCU3143" s="243"/>
      <c r="DCV3143" s="243"/>
      <c r="DCW3143" s="243"/>
      <c r="DCX3143" s="243"/>
      <c r="DCY3143" s="243"/>
      <c r="DCZ3143" s="243"/>
      <c r="DDA3143" s="243"/>
      <c r="DDB3143" s="243"/>
      <c r="DDC3143" s="243"/>
      <c r="DDD3143" s="243"/>
      <c r="DDE3143" s="243"/>
      <c r="DDF3143" s="243"/>
      <c r="DDG3143" s="243"/>
      <c r="DDH3143" s="243"/>
      <c r="DDI3143" s="243"/>
      <c r="DDJ3143" s="243"/>
      <c r="DDK3143" s="243"/>
      <c r="DDL3143" s="243"/>
      <c r="DDM3143" s="243"/>
      <c r="DDN3143" s="243"/>
      <c r="DDO3143" s="243"/>
      <c r="DDP3143" s="243"/>
      <c r="DDQ3143" s="243"/>
      <c r="DDR3143" s="243"/>
      <c r="DDS3143" s="243"/>
      <c r="DDT3143" s="243"/>
      <c r="DDU3143" s="243"/>
      <c r="DDV3143" s="243"/>
      <c r="DDW3143" s="243"/>
      <c r="DDX3143" s="243"/>
      <c r="DDY3143" s="243"/>
      <c r="DDZ3143" s="243"/>
      <c r="DEA3143" s="243"/>
      <c r="DEB3143" s="243"/>
      <c r="DEC3143" s="243"/>
      <c r="DED3143" s="243"/>
      <c r="DEE3143" s="243"/>
      <c r="DEF3143" s="243"/>
      <c r="DEG3143" s="243"/>
      <c r="DEH3143" s="243"/>
      <c r="DEI3143" s="243"/>
      <c r="DEJ3143" s="243"/>
      <c r="DEK3143" s="243"/>
      <c r="DEL3143" s="243"/>
      <c r="DEM3143" s="243"/>
      <c r="DEN3143" s="243"/>
      <c r="DEO3143" s="243"/>
      <c r="DEP3143" s="243"/>
      <c r="DEQ3143" s="243"/>
      <c r="DER3143" s="243"/>
      <c r="DES3143" s="243"/>
      <c r="DET3143" s="243"/>
      <c r="DEU3143" s="243"/>
      <c r="DEV3143" s="243"/>
      <c r="DEW3143" s="243"/>
      <c r="DEX3143" s="243"/>
      <c r="DEY3143" s="243"/>
      <c r="DEZ3143" s="243"/>
      <c r="DFA3143" s="243"/>
      <c r="DFB3143" s="243"/>
      <c r="DFC3143" s="243"/>
      <c r="DFD3143" s="243"/>
      <c r="DFE3143" s="243"/>
      <c r="DFF3143" s="243"/>
      <c r="DFG3143" s="243"/>
      <c r="DFH3143" s="243"/>
      <c r="DFI3143" s="243"/>
      <c r="DFJ3143" s="243"/>
      <c r="DFK3143" s="243"/>
      <c r="DFL3143" s="243"/>
      <c r="DFM3143" s="243"/>
      <c r="DFN3143" s="243"/>
      <c r="DFO3143" s="243"/>
      <c r="DFP3143" s="243"/>
      <c r="DFQ3143" s="243"/>
      <c r="DFR3143" s="243"/>
      <c r="DFS3143" s="243"/>
      <c r="DFT3143" s="243"/>
      <c r="DFU3143" s="243"/>
      <c r="DFV3143" s="243"/>
      <c r="DFW3143" s="243"/>
      <c r="DFX3143" s="243"/>
      <c r="DFY3143" s="243"/>
      <c r="DFZ3143" s="243"/>
      <c r="DGA3143" s="243"/>
      <c r="DGB3143" s="243"/>
      <c r="DGC3143" s="243"/>
      <c r="DGD3143" s="243"/>
      <c r="DGE3143" s="243"/>
      <c r="DGF3143" s="243"/>
      <c r="DGG3143" s="243"/>
      <c r="DGH3143" s="243"/>
      <c r="DGI3143" s="243"/>
      <c r="DGJ3143" s="243"/>
      <c r="DGK3143" s="243"/>
      <c r="DGL3143" s="243"/>
      <c r="DGM3143" s="243"/>
      <c r="DGN3143" s="243"/>
      <c r="DGO3143" s="243"/>
      <c r="DGP3143" s="243"/>
      <c r="DGQ3143" s="243"/>
      <c r="DGR3143" s="243"/>
      <c r="DGS3143" s="243"/>
      <c r="DGT3143" s="243"/>
      <c r="DGU3143" s="243"/>
      <c r="DGV3143" s="243"/>
      <c r="DGW3143" s="243"/>
      <c r="DGX3143" s="243"/>
      <c r="DGY3143" s="243"/>
      <c r="DGZ3143" s="243"/>
      <c r="DHA3143" s="243"/>
      <c r="DHB3143" s="243"/>
      <c r="DHC3143" s="243"/>
      <c r="DHD3143" s="243"/>
      <c r="DHE3143" s="243"/>
      <c r="DHF3143" s="243"/>
      <c r="DHG3143" s="243"/>
      <c r="DHH3143" s="243"/>
      <c r="DHI3143" s="243"/>
      <c r="DHJ3143" s="243"/>
      <c r="DHK3143" s="243"/>
      <c r="DHL3143" s="243"/>
      <c r="DHM3143" s="243"/>
      <c r="DHN3143" s="243"/>
      <c r="DHO3143" s="243"/>
      <c r="DHP3143" s="243"/>
      <c r="DHQ3143" s="243"/>
      <c r="DHR3143" s="243"/>
      <c r="DHS3143" s="243"/>
      <c r="DHT3143" s="243"/>
      <c r="DHU3143" s="243"/>
      <c r="DHV3143" s="243"/>
      <c r="DHW3143" s="243"/>
      <c r="DHX3143" s="243"/>
      <c r="DHY3143" s="243"/>
      <c r="DHZ3143" s="243"/>
      <c r="DIA3143" s="243"/>
      <c r="DIB3143" s="243"/>
      <c r="DIC3143" s="243"/>
      <c r="DID3143" s="243"/>
      <c r="DIE3143" s="243"/>
      <c r="DIF3143" s="243"/>
      <c r="DIG3143" s="243"/>
      <c r="DIH3143" s="243"/>
      <c r="DII3143" s="243"/>
      <c r="DIJ3143" s="243"/>
      <c r="DIK3143" s="243"/>
      <c r="DIL3143" s="243"/>
      <c r="DIM3143" s="243"/>
      <c r="DIN3143" s="243"/>
      <c r="DIO3143" s="243"/>
      <c r="DIP3143" s="243"/>
      <c r="DIQ3143" s="243"/>
      <c r="DIR3143" s="243"/>
      <c r="DIS3143" s="243"/>
      <c r="DIT3143" s="243"/>
      <c r="DIU3143" s="243"/>
      <c r="DIV3143" s="243"/>
      <c r="DIW3143" s="243"/>
      <c r="DIX3143" s="243"/>
      <c r="DIY3143" s="243"/>
      <c r="DIZ3143" s="243"/>
      <c r="DJA3143" s="243"/>
      <c r="DJB3143" s="243"/>
      <c r="DJC3143" s="243"/>
      <c r="DJD3143" s="243"/>
      <c r="DJE3143" s="243"/>
      <c r="DJF3143" s="243"/>
      <c r="DJG3143" s="243"/>
      <c r="DJH3143" s="243"/>
      <c r="DJI3143" s="243"/>
      <c r="DJJ3143" s="243"/>
      <c r="DJK3143" s="243"/>
      <c r="DJL3143" s="243"/>
      <c r="DJM3143" s="243"/>
      <c r="DJN3143" s="243"/>
      <c r="DJO3143" s="243"/>
      <c r="DJP3143" s="243"/>
      <c r="DJQ3143" s="243"/>
      <c r="DJR3143" s="243"/>
      <c r="DJS3143" s="243"/>
      <c r="DJT3143" s="243"/>
      <c r="DJU3143" s="243"/>
      <c r="DJV3143" s="243"/>
      <c r="DJW3143" s="243"/>
      <c r="DJX3143" s="243"/>
      <c r="DJY3143" s="243"/>
      <c r="DJZ3143" s="243"/>
      <c r="DKA3143" s="243"/>
      <c r="DKB3143" s="243"/>
      <c r="DKC3143" s="243"/>
      <c r="DKD3143" s="243"/>
      <c r="DKE3143" s="243"/>
      <c r="DKF3143" s="243"/>
      <c r="DKG3143" s="243"/>
      <c r="DKH3143" s="243"/>
      <c r="DKI3143" s="243"/>
      <c r="DKJ3143" s="243"/>
      <c r="DKK3143" s="243"/>
      <c r="DKL3143" s="243"/>
      <c r="DKM3143" s="243"/>
      <c r="DKN3143" s="243"/>
      <c r="DKO3143" s="243"/>
      <c r="DKP3143" s="243"/>
      <c r="DKQ3143" s="243"/>
      <c r="DKR3143" s="243"/>
      <c r="DKS3143" s="243"/>
      <c r="DKT3143" s="243"/>
      <c r="DKU3143" s="243"/>
      <c r="DKV3143" s="243"/>
      <c r="DKW3143" s="243"/>
      <c r="DKX3143" s="243"/>
      <c r="DKY3143" s="243"/>
      <c r="DKZ3143" s="243"/>
      <c r="DLA3143" s="243"/>
      <c r="DLB3143" s="243"/>
      <c r="DLC3143" s="243"/>
      <c r="DLD3143" s="243"/>
      <c r="DLE3143" s="243"/>
      <c r="DLF3143" s="243"/>
      <c r="DLG3143" s="243"/>
      <c r="DLH3143" s="243"/>
      <c r="DLI3143" s="243"/>
      <c r="DLJ3143" s="243"/>
      <c r="DLK3143" s="243"/>
      <c r="DLL3143" s="243"/>
      <c r="DLM3143" s="243"/>
      <c r="DLN3143" s="243"/>
      <c r="DLO3143" s="243"/>
      <c r="DLP3143" s="243"/>
      <c r="DLQ3143" s="243"/>
      <c r="DLR3143" s="243"/>
      <c r="DLS3143" s="243"/>
      <c r="DLT3143" s="243"/>
      <c r="DLU3143" s="243"/>
      <c r="DLV3143" s="243"/>
      <c r="DLW3143" s="243"/>
      <c r="DLX3143" s="243"/>
      <c r="DLY3143" s="243"/>
      <c r="DLZ3143" s="243"/>
      <c r="DMA3143" s="243"/>
      <c r="DMB3143" s="243"/>
      <c r="DMC3143" s="243"/>
      <c r="DMD3143" s="243"/>
      <c r="DME3143" s="243"/>
      <c r="DMF3143" s="243"/>
      <c r="DMG3143" s="243"/>
      <c r="DMH3143" s="243"/>
      <c r="DMI3143" s="243"/>
      <c r="DMJ3143" s="243"/>
      <c r="DMK3143" s="243"/>
      <c r="DML3143" s="243"/>
      <c r="DMM3143" s="243"/>
      <c r="DMN3143" s="243"/>
      <c r="DMO3143" s="243"/>
      <c r="DMP3143" s="243"/>
      <c r="DMQ3143" s="243"/>
      <c r="DMR3143" s="243"/>
      <c r="DMS3143" s="243"/>
      <c r="DMT3143" s="243"/>
      <c r="DMU3143" s="243"/>
      <c r="DMV3143" s="243"/>
      <c r="DMW3143" s="243"/>
      <c r="DMX3143" s="243"/>
      <c r="DMY3143" s="243"/>
      <c r="DMZ3143" s="243"/>
      <c r="DNA3143" s="243"/>
      <c r="DNB3143" s="243"/>
      <c r="DNC3143" s="243"/>
      <c r="DND3143" s="243"/>
      <c r="DNE3143" s="243"/>
      <c r="DNF3143" s="243"/>
      <c r="DNG3143" s="243"/>
      <c r="DNH3143" s="243"/>
      <c r="DNI3143" s="243"/>
      <c r="DNJ3143" s="243"/>
      <c r="DNK3143" s="243"/>
      <c r="DNL3143" s="243"/>
      <c r="DNM3143" s="243"/>
      <c r="DNN3143" s="243"/>
      <c r="DNO3143" s="243"/>
      <c r="DNP3143" s="243"/>
      <c r="DNQ3143" s="243"/>
      <c r="DNR3143" s="243"/>
      <c r="DNS3143" s="243"/>
      <c r="DNT3143" s="243"/>
      <c r="DNU3143" s="243"/>
      <c r="DNV3143" s="243"/>
      <c r="DNW3143" s="243"/>
      <c r="DNX3143" s="243"/>
      <c r="DNY3143" s="243"/>
      <c r="DNZ3143" s="243"/>
      <c r="DOA3143" s="243"/>
      <c r="DOB3143" s="243"/>
      <c r="DOC3143" s="243"/>
      <c r="DOD3143" s="243"/>
      <c r="DOE3143" s="243"/>
      <c r="DOF3143" s="243"/>
      <c r="DOG3143" s="243"/>
      <c r="DOH3143" s="243"/>
      <c r="DOI3143" s="243"/>
      <c r="DOJ3143" s="243"/>
      <c r="DOK3143" s="243"/>
      <c r="DOL3143" s="243"/>
      <c r="DOM3143" s="243"/>
      <c r="DON3143" s="243"/>
      <c r="DOO3143" s="243"/>
      <c r="DOP3143" s="243"/>
      <c r="DOQ3143" s="243"/>
      <c r="DOR3143" s="243"/>
      <c r="DOS3143" s="243"/>
      <c r="DOT3143" s="243"/>
      <c r="DOU3143" s="243"/>
      <c r="DOV3143" s="243"/>
      <c r="DOW3143" s="243"/>
      <c r="DOX3143" s="243"/>
      <c r="DOY3143" s="243"/>
      <c r="DOZ3143" s="243"/>
      <c r="DPA3143" s="243"/>
      <c r="DPB3143" s="243"/>
      <c r="DPC3143" s="243"/>
      <c r="DPD3143" s="243"/>
      <c r="DPE3143" s="243"/>
      <c r="DPF3143" s="243"/>
      <c r="DPG3143" s="243"/>
      <c r="DPH3143" s="243"/>
      <c r="DPI3143" s="243"/>
      <c r="DPJ3143" s="243"/>
      <c r="DPK3143" s="243"/>
      <c r="DPL3143" s="243"/>
      <c r="DPM3143" s="243"/>
      <c r="DPN3143" s="243"/>
      <c r="DPO3143" s="243"/>
      <c r="DPP3143" s="243"/>
      <c r="DPQ3143" s="243"/>
      <c r="DPR3143" s="243"/>
      <c r="DPS3143" s="243"/>
      <c r="DPT3143" s="243"/>
      <c r="DPU3143" s="243"/>
      <c r="DPV3143" s="243"/>
      <c r="DPW3143" s="243"/>
      <c r="DPX3143" s="243"/>
      <c r="DPY3143" s="243"/>
      <c r="DPZ3143" s="243"/>
      <c r="DQA3143" s="243"/>
      <c r="DQB3143" s="243"/>
      <c r="DQC3143" s="243"/>
      <c r="DQD3143" s="243"/>
      <c r="DQE3143" s="243"/>
      <c r="DQF3143" s="243"/>
      <c r="DQG3143" s="243"/>
      <c r="DQH3143" s="243"/>
      <c r="DQI3143" s="243"/>
      <c r="DQJ3143" s="243"/>
      <c r="DQK3143" s="243"/>
      <c r="DQL3143" s="243"/>
      <c r="DQM3143" s="243"/>
      <c r="DQN3143" s="243"/>
      <c r="DQO3143" s="243"/>
      <c r="DQP3143" s="243"/>
      <c r="DQQ3143" s="243"/>
      <c r="DQR3143" s="243"/>
      <c r="DQS3143" s="243"/>
      <c r="DQT3143" s="243"/>
      <c r="DQU3143" s="243"/>
      <c r="DQV3143" s="243"/>
      <c r="DQW3143" s="243"/>
      <c r="DQX3143" s="243"/>
      <c r="DQY3143" s="243"/>
      <c r="DQZ3143" s="243"/>
      <c r="DRA3143" s="243"/>
      <c r="DRB3143" s="243"/>
      <c r="DRC3143" s="243"/>
      <c r="DRD3143" s="243"/>
      <c r="DRE3143" s="243"/>
      <c r="DRF3143" s="243"/>
      <c r="DRG3143" s="243"/>
      <c r="DRH3143" s="243"/>
      <c r="DRI3143" s="243"/>
      <c r="DRJ3143" s="243"/>
      <c r="DRK3143" s="243"/>
      <c r="DRL3143" s="243"/>
      <c r="DRM3143" s="243"/>
      <c r="DRN3143" s="243"/>
      <c r="DRO3143" s="243"/>
      <c r="DRP3143" s="243"/>
      <c r="DRQ3143" s="243"/>
      <c r="DRR3143" s="243"/>
      <c r="DRS3143" s="243"/>
      <c r="DRT3143" s="243"/>
      <c r="DRU3143" s="243"/>
      <c r="DRV3143" s="243"/>
      <c r="DRW3143" s="243"/>
      <c r="DRX3143" s="243"/>
      <c r="DRY3143" s="243"/>
      <c r="DRZ3143" s="243"/>
      <c r="DSA3143" s="243"/>
      <c r="DSB3143" s="243"/>
      <c r="DSC3143" s="243"/>
      <c r="DSD3143" s="243"/>
      <c r="DSE3143" s="243"/>
      <c r="DSF3143" s="243"/>
      <c r="DSG3143" s="243"/>
      <c r="DSH3143" s="243"/>
      <c r="DSI3143" s="243"/>
      <c r="DSJ3143" s="243"/>
      <c r="DSK3143" s="243"/>
      <c r="DSL3143" s="243"/>
      <c r="DSM3143" s="243"/>
      <c r="DSN3143" s="243"/>
      <c r="DSO3143" s="243"/>
      <c r="DSP3143" s="243"/>
      <c r="DSQ3143" s="243"/>
      <c r="DSR3143" s="243"/>
      <c r="DSS3143" s="243"/>
      <c r="DST3143" s="243"/>
      <c r="DSU3143" s="243"/>
      <c r="DSV3143" s="243"/>
      <c r="DSW3143" s="243"/>
      <c r="DSX3143" s="243"/>
      <c r="DSY3143" s="243"/>
      <c r="DSZ3143" s="243"/>
      <c r="DTA3143" s="243"/>
      <c r="DTB3143" s="243"/>
      <c r="DTC3143" s="243"/>
      <c r="DTD3143" s="243"/>
      <c r="DTE3143" s="243"/>
      <c r="DTF3143" s="243"/>
      <c r="DTG3143" s="243"/>
      <c r="DTH3143" s="243"/>
      <c r="DTI3143" s="243"/>
      <c r="DTJ3143" s="243"/>
      <c r="DTK3143" s="243"/>
      <c r="DTL3143" s="243"/>
      <c r="DTM3143" s="243"/>
      <c r="DTN3143" s="243"/>
      <c r="DTO3143" s="243"/>
      <c r="DTP3143" s="243"/>
      <c r="DTQ3143" s="243"/>
      <c r="DTR3143" s="243"/>
      <c r="DTS3143" s="243"/>
      <c r="DTT3143" s="243"/>
      <c r="DTU3143" s="243"/>
      <c r="DTV3143" s="243"/>
      <c r="DTW3143" s="243"/>
      <c r="DTX3143" s="243"/>
      <c r="DTY3143" s="243"/>
      <c r="DTZ3143" s="243"/>
      <c r="DUA3143" s="243"/>
      <c r="DUB3143" s="243"/>
      <c r="DUC3143" s="243"/>
      <c r="DUD3143" s="243"/>
      <c r="DUE3143" s="243"/>
      <c r="DUF3143" s="243"/>
      <c r="DUG3143" s="243"/>
      <c r="DUH3143" s="243"/>
      <c r="DUI3143" s="243"/>
      <c r="DUJ3143" s="243"/>
      <c r="DUK3143" s="243"/>
      <c r="DUL3143" s="243"/>
      <c r="DUM3143" s="243"/>
      <c r="DUN3143" s="243"/>
      <c r="DUO3143" s="243"/>
      <c r="DUP3143" s="243"/>
      <c r="DUQ3143" s="243"/>
      <c r="DUR3143" s="243"/>
      <c r="DUS3143" s="243"/>
      <c r="DUT3143" s="243"/>
      <c r="DUU3143" s="243"/>
      <c r="DUV3143" s="243"/>
      <c r="DUW3143" s="243"/>
      <c r="DUX3143" s="243"/>
      <c r="DUY3143" s="243"/>
      <c r="DUZ3143" s="243"/>
      <c r="DVA3143" s="243"/>
      <c r="DVB3143" s="243"/>
      <c r="DVC3143" s="243"/>
      <c r="DVD3143" s="243"/>
      <c r="DVE3143" s="243"/>
      <c r="DVF3143" s="243"/>
      <c r="DVG3143" s="243"/>
      <c r="DVH3143" s="243"/>
      <c r="DVI3143" s="243"/>
      <c r="DVJ3143" s="243"/>
      <c r="DVK3143" s="243"/>
      <c r="DVL3143" s="243"/>
      <c r="DVM3143" s="243"/>
      <c r="DVN3143" s="243"/>
      <c r="DVO3143" s="243"/>
      <c r="DVP3143" s="243"/>
      <c r="DVQ3143" s="243"/>
      <c r="DVR3143" s="243"/>
      <c r="DVS3143" s="243"/>
      <c r="DVT3143" s="243"/>
      <c r="DVU3143" s="243"/>
      <c r="DVV3143" s="243"/>
      <c r="DVW3143" s="243"/>
      <c r="DVX3143" s="243"/>
      <c r="DVY3143" s="243"/>
      <c r="DVZ3143" s="243"/>
      <c r="DWA3143" s="243"/>
      <c r="DWB3143" s="243"/>
      <c r="DWC3143" s="243"/>
      <c r="DWD3143" s="243"/>
      <c r="DWE3143" s="243"/>
      <c r="DWF3143" s="243"/>
      <c r="DWG3143" s="243"/>
      <c r="DWH3143" s="243"/>
      <c r="DWI3143" s="243"/>
      <c r="DWJ3143" s="243"/>
      <c r="DWK3143" s="243"/>
      <c r="DWL3143" s="243"/>
      <c r="DWM3143" s="243"/>
      <c r="DWN3143" s="243"/>
      <c r="DWO3143" s="243"/>
      <c r="DWP3143" s="243"/>
      <c r="DWQ3143" s="243"/>
      <c r="DWR3143" s="243"/>
      <c r="DWS3143" s="243"/>
      <c r="DWT3143" s="243"/>
      <c r="DWU3143" s="243"/>
      <c r="DWV3143" s="243"/>
      <c r="DWW3143" s="243"/>
      <c r="DWX3143" s="243"/>
      <c r="DWY3143" s="243"/>
      <c r="DWZ3143" s="243"/>
      <c r="DXA3143" s="243"/>
      <c r="DXB3143" s="243"/>
      <c r="DXC3143" s="243"/>
      <c r="DXD3143" s="243"/>
      <c r="DXE3143" s="243"/>
      <c r="DXF3143" s="243"/>
      <c r="DXG3143" s="243"/>
      <c r="DXH3143" s="243"/>
      <c r="DXI3143" s="243"/>
      <c r="DXJ3143" s="243"/>
      <c r="DXK3143" s="243"/>
      <c r="DXL3143" s="243"/>
      <c r="DXM3143" s="243"/>
      <c r="DXN3143" s="243"/>
      <c r="DXO3143" s="243"/>
      <c r="DXP3143" s="243"/>
      <c r="DXQ3143" s="243"/>
      <c r="DXR3143" s="243"/>
      <c r="DXS3143" s="243"/>
      <c r="DXT3143" s="243"/>
      <c r="DXU3143" s="243"/>
      <c r="DXV3143" s="243"/>
      <c r="DXW3143" s="243"/>
      <c r="DXX3143" s="243"/>
      <c r="DXY3143" s="243"/>
      <c r="DXZ3143" s="243"/>
      <c r="DYA3143" s="243"/>
      <c r="DYB3143" s="243"/>
      <c r="DYC3143" s="243"/>
      <c r="DYD3143" s="243"/>
      <c r="DYE3143" s="243"/>
      <c r="DYF3143" s="243"/>
      <c r="DYG3143" s="243"/>
      <c r="DYH3143" s="243"/>
      <c r="DYI3143" s="243"/>
      <c r="DYJ3143" s="243"/>
      <c r="DYK3143" s="243"/>
      <c r="DYL3143" s="243"/>
      <c r="DYM3143" s="243"/>
      <c r="DYN3143" s="243"/>
      <c r="DYO3143" s="243"/>
      <c r="DYP3143" s="243"/>
      <c r="DYQ3143" s="243"/>
      <c r="DYR3143" s="243"/>
      <c r="DYS3143" s="243"/>
      <c r="DYT3143" s="243"/>
      <c r="DYU3143" s="243"/>
      <c r="DYV3143" s="243"/>
      <c r="DYW3143" s="243"/>
      <c r="DYX3143" s="243"/>
      <c r="DYY3143" s="243"/>
      <c r="DYZ3143" s="243"/>
      <c r="DZA3143" s="243"/>
      <c r="DZB3143" s="243"/>
      <c r="DZC3143" s="243"/>
      <c r="DZD3143" s="243"/>
      <c r="DZE3143" s="243"/>
      <c r="DZF3143" s="243"/>
      <c r="DZG3143" s="243"/>
      <c r="DZH3143" s="243"/>
      <c r="DZI3143" s="243"/>
      <c r="DZJ3143" s="243"/>
      <c r="DZK3143" s="243"/>
      <c r="DZL3143" s="243"/>
      <c r="DZM3143" s="243"/>
      <c r="DZN3143" s="243"/>
      <c r="DZO3143" s="243"/>
      <c r="DZP3143" s="243"/>
      <c r="DZQ3143" s="243"/>
      <c r="DZR3143" s="243"/>
      <c r="DZS3143" s="243"/>
      <c r="DZT3143" s="243"/>
      <c r="DZU3143" s="243"/>
      <c r="DZV3143" s="243"/>
      <c r="DZW3143" s="243"/>
      <c r="DZX3143" s="243"/>
      <c r="DZY3143" s="243"/>
      <c r="DZZ3143" s="243"/>
      <c r="EAA3143" s="243"/>
      <c r="EAB3143" s="243"/>
      <c r="EAC3143" s="243"/>
      <c r="EAD3143" s="243"/>
      <c r="EAE3143" s="243"/>
      <c r="EAF3143" s="243"/>
      <c r="EAG3143" s="243"/>
      <c r="EAH3143" s="243"/>
      <c r="EAI3143" s="243"/>
      <c r="EAJ3143" s="243"/>
      <c r="EAK3143" s="243"/>
      <c r="EAL3143" s="243"/>
      <c r="EAM3143" s="243"/>
      <c r="EAN3143" s="243"/>
      <c r="EAO3143" s="243"/>
      <c r="EAP3143" s="243"/>
      <c r="EAQ3143" s="243"/>
      <c r="EAR3143" s="243"/>
      <c r="EAS3143" s="243"/>
      <c r="EAT3143" s="243"/>
      <c r="EAU3143" s="243"/>
      <c r="EAV3143" s="243"/>
      <c r="EAW3143" s="243"/>
      <c r="EAX3143" s="243"/>
      <c r="EAY3143" s="243"/>
      <c r="EAZ3143" s="243"/>
      <c r="EBA3143" s="243"/>
      <c r="EBB3143" s="243"/>
      <c r="EBC3143" s="243"/>
      <c r="EBD3143" s="243"/>
      <c r="EBE3143" s="243"/>
      <c r="EBF3143" s="243"/>
      <c r="EBG3143" s="243"/>
      <c r="EBH3143" s="243"/>
      <c r="EBI3143" s="243"/>
      <c r="EBJ3143" s="243"/>
      <c r="EBK3143" s="243"/>
      <c r="EBL3143" s="243"/>
      <c r="EBM3143" s="243"/>
      <c r="EBN3143" s="243"/>
      <c r="EBO3143" s="243"/>
      <c r="EBP3143" s="243"/>
      <c r="EBQ3143" s="243"/>
      <c r="EBR3143" s="243"/>
      <c r="EBS3143" s="243"/>
      <c r="EBT3143" s="243"/>
      <c r="EBU3143" s="243"/>
      <c r="EBV3143" s="243"/>
      <c r="EBW3143" s="243"/>
      <c r="EBX3143" s="243"/>
      <c r="EBY3143" s="243"/>
      <c r="EBZ3143" s="243"/>
      <c r="ECA3143" s="243"/>
      <c r="ECB3143" s="243"/>
      <c r="ECC3143" s="243"/>
      <c r="ECD3143" s="243"/>
      <c r="ECE3143" s="243"/>
      <c r="ECF3143" s="243"/>
      <c r="ECG3143" s="243"/>
      <c r="ECH3143" s="243"/>
      <c r="ECI3143" s="243"/>
      <c r="ECJ3143" s="243"/>
      <c r="ECK3143" s="243"/>
      <c r="ECL3143" s="243"/>
      <c r="ECM3143" s="243"/>
      <c r="ECN3143" s="243"/>
      <c r="ECO3143" s="243"/>
      <c r="ECP3143" s="243"/>
      <c r="ECQ3143" s="243"/>
      <c r="ECR3143" s="243"/>
      <c r="ECS3143" s="243"/>
      <c r="ECT3143" s="243"/>
      <c r="ECU3143" s="243"/>
      <c r="ECV3143" s="243"/>
      <c r="ECW3143" s="243"/>
      <c r="ECX3143" s="243"/>
      <c r="ECY3143" s="243"/>
      <c r="ECZ3143" s="243"/>
      <c r="EDA3143" s="243"/>
      <c r="EDB3143" s="243"/>
      <c r="EDC3143" s="243"/>
      <c r="EDD3143" s="243"/>
      <c r="EDE3143" s="243"/>
      <c r="EDF3143" s="243"/>
      <c r="EDG3143" s="243"/>
      <c r="EDH3143" s="243"/>
      <c r="EDI3143" s="243"/>
      <c r="EDJ3143" s="243"/>
      <c r="EDK3143" s="243"/>
      <c r="EDL3143" s="243"/>
      <c r="EDM3143" s="243"/>
      <c r="EDN3143" s="243"/>
      <c r="EDO3143" s="243"/>
      <c r="EDP3143" s="243"/>
      <c r="EDQ3143" s="243"/>
      <c r="EDR3143" s="243"/>
      <c r="EDS3143" s="243"/>
      <c r="EDT3143" s="243"/>
      <c r="EDU3143" s="243"/>
      <c r="EDV3143" s="243"/>
      <c r="EDW3143" s="243"/>
      <c r="EDX3143" s="243"/>
      <c r="EDY3143" s="243"/>
      <c r="EDZ3143" s="243"/>
      <c r="EEA3143" s="243"/>
      <c r="EEB3143" s="243"/>
      <c r="EEC3143" s="243"/>
      <c r="EED3143" s="243"/>
      <c r="EEE3143" s="243"/>
      <c r="EEF3143" s="243"/>
      <c r="EEG3143" s="243"/>
      <c r="EEH3143" s="243"/>
      <c r="EEI3143" s="243"/>
      <c r="EEJ3143" s="243"/>
      <c r="EEK3143" s="243"/>
      <c r="EEL3143" s="243"/>
      <c r="EEM3143" s="243"/>
      <c r="EEN3143" s="243"/>
      <c r="EEO3143" s="243"/>
      <c r="EEP3143" s="243"/>
      <c r="EEQ3143" s="243"/>
      <c r="EER3143" s="243"/>
      <c r="EES3143" s="243"/>
      <c r="EET3143" s="243"/>
      <c r="EEU3143" s="243"/>
      <c r="EEV3143" s="243"/>
      <c r="EEW3143" s="243"/>
      <c r="EEX3143" s="243"/>
      <c r="EEY3143" s="243"/>
      <c r="EEZ3143" s="243"/>
      <c r="EFA3143" s="243"/>
      <c r="EFB3143" s="243"/>
      <c r="EFC3143" s="243"/>
      <c r="EFD3143" s="243"/>
      <c r="EFE3143" s="243"/>
      <c r="EFF3143" s="243"/>
      <c r="EFG3143" s="243"/>
      <c r="EFH3143" s="243"/>
      <c r="EFI3143" s="243"/>
      <c r="EFJ3143" s="243"/>
      <c r="EFK3143" s="243"/>
      <c r="EFL3143" s="243"/>
      <c r="EFM3143" s="243"/>
      <c r="EFN3143" s="243"/>
      <c r="EFO3143" s="243"/>
      <c r="EFP3143" s="243"/>
      <c r="EFQ3143" s="243"/>
      <c r="EFR3143" s="243"/>
      <c r="EFS3143" s="243"/>
      <c r="EFT3143" s="243"/>
      <c r="EFU3143" s="243"/>
      <c r="EFV3143" s="243"/>
      <c r="EFW3143" s="243"/>
      <c r="EFX3143" s="243"/>
      <c r="EFY3143" s="243"/>
      <c r="EFZ3143" s="243"/>
      <c r="EGA3143" s="243"/>
      <c r="EGB3143" s="243"/>
      <c r="EGC3143" s="243"/>
      <c r="EGD3143" s="243"/>
      <c r="EGE3143" s="243"/>
      <c r="EGF3143" s="243"/>
      <c r="EGG3143" s="243"/>
      <c r="EGH3143" s="243"/>
      <c r="EGI3143" s="243"/>
      <c r="EGJ3143" s="243"/>
      <c r="EGK3143" s="243"/>
      <c r="EGL3143" s="243"/>
      <c r="EGM3143" s="243"/>
      <c r="EGN3143" s="243"/>
      <c r="EGO3143" s="243"/>
      <c r="EGP3143" s="243"/>
      <c r="EGQ3143" s="243"/>
      <c r="EGR3143" s="243"/>
      <c r="EGS3143" s="243"/>
      <c r="EGT3143" s="243"/>
      <c r="EGU3143" s="243"/>
      <c r="EGV3143" s="243"/>
      <c r="EGW3143" s="243"/>
      <c r="EGX3143" s="243"/>
      <c r="EGY3143" s="243"/>
      <c r="EGZ3143" s="243"/>
      <c r="EHA3143" s="243"/>
      <c r="EHB3143" s="243"/>
      <c r="EHC3143" s="243"/>
      <c r="EHD3143" s="243"/>
      <c r="EHE3143" s="243"/>
      <c r="EHF3143" s="243"/>
      <c r="EHG3143" s="243"/>
      <c r="EHH3143" s="243"/>
      <c r="EHI3143" s="243"/>
      <c r="EHJ3143" s="243"/>
      <c r="EHK3143" s="243"/>
      <c r="EHL3143" s="243"/>
      <c r="EHM3143" s="243"/>
      <c r="EHN3143" s="243"/>
      <c r="EHO3143" s="243"/>
      <c r="EHP3143" s="243"/>
      <c r="EHQ3143" s="243"/>
      <c r="EHR3143" s="243"/>
      <c r="EHS3143" s="243"/>
      <c r="EHT3143" s="243"/>
      <c r="EHU3143" s="243"/>
      <c r="EHV3143" s="243"/>
      <c r="EHW3143" s="243"/>
      <c r="EHX3143" s="243"/>
      <c r="EHY3143" s="243"/>
      <c r="EHZ3143" s="243"/>
      <c r="EIA3143" s="243"/>
      <c r="EIB3143" s="243"/>
      <c r="EIC3143" s="243"/>
      <c r="EID3143" s="243"/>
      <c r="EIE3143" s="243"/>
      <c r="EIF3143" s="243"/>
      <c r="EIG3143" s="243"/>
      <c r="EIH3143" s="243"/>
      <c r="EII3143" s="243"/>
      <c r="EIJ3143" s="243"/>
      <c r="EIK3143" s="243"/>
      <c r="EIL3143" s="243"/>
      <c r="EIM3143" s="243"/>
      <c r="EIN3143" s="243"/>
      <c r="EIO3143" s="243"/>
      <c r="EIP3143" s="243"/>
      <c r="EIQ3143" s="243"/>
      <c r="EIR3143" s="243"/>
      <c r="EIS3143" s="243"/>
      <c r="EIT3143" s="243"/>
      <c r="EIU3143" s="243"/>
      <c r="EIV3143" s="243"/>
      <c r="EIW3143" s="243"/>
      <c r="EIX3143" s="243"/>
      <c r="EIY3143" s="243"/>
      <c r="EIZ3143" s="243"/>
      <c r="EJA3143" s="243"/>
      <c r="EJB3143" s="243"/>
      <c r="EJC3143" s="243"/>
      <c r="EJD3143" s="243"/>
      <c r="EJE3143" s="243"/>
      <c r="EJF3143" s="243"/>
      <c r="EJG3143" s="243"/>
      <c r="EJH3143" s="243"/>
      <c r="EJI3143" s="243"/>
      <c r="EJJ3143" s="243"/>
      <c r="EJK3143" s="243"/>
      <c r="EJL3143" s="243"/>
      <c r="EJM3143" s="243"/>
      <c r="EJN3143" s="243"/>
      <c r="EJO3143" s="243"/>
      <c r="EJP3143" s="243"/>
      <c r="EJQ3143" s="243"/>
      <c r="EJR3143" s="243"/>
      <c r="EJS3143" s="243"/>
      <c r="EJT3143" s="243"/>
      <c r="EJU3143" s="243"/>
      <c r="EJV3143" s="243"/>
      <c r="EJW3143" s="243"/>
      <c r="EJX3143" s="243"/>
      <c r="EJY3143" s="243"/>
      <c r="EJZ3143" s="243"/>
      <c r="EKA3143" s="243"/>
      <c r="EKB3143" s="243"/>
      <c r="EKC3143" s="243"/>
      <c r="EKD3143" s="243"/>
      <c r="EKE3143" s="243"/>
      <c r="EKF3143" s="243"/>
      <c r="EKG3143" s="243"/>
      <c r="EKH3143" s="243"/>
      <c r="EKI3143" s="243"/>
      <c r="EKJ3143" s="243"/>
      <c r="EKK3143" s="243"/>
      <c r="EKL3143" s="243"/>
      <c r="EKM3143" s="243"/>
      <c r="EKN3143" s="243"/>
      <c r="EKO3143" s="243"/>
      <c r="EKP3143" s="243"/>
      <c r="EKQ3143" s="243"/>
      <c r="EKR3143" s="243"/>
      <c r="EKS3143" s="243"/>
      <c r="EKT3143" s="243"/>
      <c r="EKU3143" s="243"/>
      <c r="EKV3143" s="243"/>
      <c r="EKW3143" s="243"/>
      <c r="EKX3143" s="243"/>
      <c r="EKY3143" s="243"/>
      <c r="EKZ3143" s="243"/>
      <c r="ELA3143" s="243"/>
      <c r="ELB3143" s="243"/>
      <c r="ELC3143" s="243"/>
      <c r="ELD3143" s="243"/>
      <c r="ELE3143" s="243"/>
      <c r="ELF3143" s="243"/>
      <c r="ELG3143" s="243"/>
      <c r="ELH3143" s="243"/>
      <c r="ELI3143" s="243"/>
      <c r="ELJ3143" s="243"/>
      <c r="ELK3143" s="243"/>
      <c r="ELL3143" s="243"/>
      <c r="ELM3143" s="243"/>
      <c r="ELN3143" s="243"/>
      <c r="ELO3143" s="243"/>
      <c r="ELP3143" s="243"/>
      <c r="ELQ3143" s="243"/>
      <c r="ELR3143" s="243"/>
      <c r="ELS3143" s="243"/>
      <c r="ELT3143" s="243"/>
      <c r="ELU3143" s="243"/>
      <c r="ELV3143" s="243"/>
      <c r="ELW3143" s="243"/>
      <c r="ELX3143" s="243"/>
      <c r="ELY3143" s="243"/>
      <c r="ELZ3143" s="243"/>
      <c r="EMA3143" s="243"/>
      <c r="EMB3143" s="243"/>
      <c r="EMC3143" s="243"/>
      <c r="EMD3143" s="243"/>
      <c r="EME3143" s="243"/>
      <c r="EMF3143" s="243"/>
      <c r="EMG3143" s="243"/>
      <c r="EMH3143" s="243"/>
      <c r="EMI3143" s="243"/>
      <c r="EMJ3143" s="243"/>
      <c r="EMK3143" s="243"/>
      <c r="EML3143" s="243"/>
      <c r="EMM3143" s="243"/>
      <c r="EMN3143" s="243"/>
      <c r="EMO3143" s="243"/>
      <c r="EMP3143" s="243"/>
      <c r="EMQ3143" s="243"/>
      <c r="EMR3143" s="243"/>
      <c r="EMS3143" s="243"/>
      <c r="EMT3143" s="243"/>
      <c r="EMU3143" s="243"/>
      <c r="EMV3143" s="243"/>
      <c r="EMW3143" s="243"/>
      <c r="EMX3143" s="243"/>
      <c r="EMY3143" s="243"/>
      <c r="EMZ3143" s="243"/>
      <c r="ENA3143" s="243"/>
      <c r="ENB3143" s="243"/>
      <c r="ENC3143" s="243"/>
      <c r="END3143" s="243"/>
      <c r="ENE3143" s="243"/>
      <c r="ENF3143" s="243"/>
      <c r="ENG3143" s="243"/>
      <c r="ENH3143" s="243"/>
      <c r="ENI3143" s="243"/>
      <c r="ENJ3143" s="243"/>
      <c r="ENK3143" s="243"/>
      <c r="ENL3143" s="243"/>
      <c r="ENM3143" s="243"/>
      <c r="ENN3143" s="243"/>
      <c r="ENO3143" s="243"/>
      <c r="ENP3143" s="243"/>
      <c r="ENQ3143" s="243"/>
      <c r="ENR3143" s="243"/>
      <c r="ENS3143" s="243"/>
      <c r="ENT3143" s="243"/>
      <c r="ENU3143" s="243"/>
      <c r="ENV3143" s="243"/>
      <c r="ENW3143" s="243"/>
      <c r="ENX3143" s="243"/>
      <c r="ENY3143" s="243"/>
      <c r="ENZ3143" s="243"/>
      <c r="EOA3143" s="243"/>
      <c r="EOB3143" s="243"/>
      <c r="EOC3143" s="243"/>
      <c r="EOD3143" s="243"/>
      <c r="EOE3143" s="243"/>
      <c r="EOF3143" s="243"/>
      <c r="EOG3143" s="243"/>
      <c r="EOH3143" s="243"/>
      <c r="EOI3143" s="243"/>
      <c r="EOJ3143" s="243"/>
      <c r="EOK3143" s="243"/>
      <c r="EOL3143" s="243"/>
      <c r="EOM3143" s="243"/>
      <c r="EON3143" s="243"/>
      <c r="EOO3143" s="243"/>
      <c r="EOP3143" s="243"/>
      <c r="EOQ3143" s="243"/>
      <c r="EOR3143" s="243"/>
      <c r="EOS3143" s="243"/>
      <c r="EOT3143" s="243"/>
      <c r="EOU3143" s="243"/>
      <c r="EOV3143" s="243"/>
      <c r="EOW3143" s="243"/>
      <c r="EOX3143" s="243"/>
      <c r="EOY3143" s="243"/>
      <c r="EOZ3143" s="243"/>
      <c r="EPA3143" s="243"/>
      <c r="EPB3143" s="243"/>
      <c r="EPC3143" s="243"/>
      <c r="EPD3143" s="243"/>
      <c r="EPE3143" s="243"/>
      <c r="EPF3143" s="243"/>
      <c r="EPG3143" s="243"/>
      <c r="EPH3143" s="243"/>
      <c r="EPI3143" s="243"/>
      <c r="EPJ3143" s="243"/>
      <c r="EPK3143" s="243"/>
      <c r="EPL3143" s="243"/>
      <c r="EPM3143" s="243"/>
      <c r="EPN3143" s="243"/>
      <c r="EPO3143" s="243"/>
      <c r="EPP3143" s="243"/>
      <c r="EPQ3143" s="243"/>
      <c r="EPR3143" s="243"/>
      <c r="EPS3143" s="243"/>
      <c r="EPT3143" s="243"/>
      <c r="EPU3143" s="243"/>
      <c r="EPV3143" s="243"/>
      <c r="EPW3143" s="243"/>
      <c r="EPX3143" s="243"/>
      <c r="EPY3143" s="243"/>
      <c r="EPZ3143" s="243"/>
      <c r="EQA3143" s="243"/>
      <c r="EQB3143" s="243"/>
      <c r="EQC3143" s="243"/>
      <c r="EQD3143" s="243"/>
      <c r="EQE3143" s="243"/>
      <c r="EQF3143" s="243"/>
      <c r="EQG3143" s="243"/>
      <c r="EQH3143" s="243"/>
      <c r="EQI3143" s="243"/>
      <c r="EQJ3143" s="243"/>
      <c r="EQK3143" s="243"/>
      <c r="EQL3143" s="243"/>
      <c r="EQM3143" s="243"/>
      <c r="EQN3143" s="243"/>
      <c r="EQO3143" s="243"/>
      <c r="EQP3143" s="243"/>
      <c r="EQQ3143" s="243"/>
      <c r="EQR3143" s="243"/>
      <c r="EQS3143" s="243"/>
      <c r="EQT3143" s="243"/>
      <c r="EQU3143" s="243"/>
      <c r="EQV3143" s="243"/>
      <c r="EQW3143" s="243"/>
      <c r="EQX3143" s="243"/>
      <c r="EQY3143" s="243"/>
      <c r="EQZ3143" s="243"/>
      <c r="ERA3143" s="243"/>
      <c r="ERB3143" s="243"/>
      <c r="ERC3143" s="243"/>
      <c r="ERD3143" s="243"/>
      <c r="ERE3143" s="243"/>
      <c r="ERF3143" s="243"/>
      <c r="ERG3143" s="243"/>
      <c r="ERH3143" s="243"/>
      <c r="ERI3143" s="243"/>
      <c r="ERJ3143" s="243"/>
      <c r="ERK3143" s="243"/>
      <c r="ERL3143" s="243"/>
      <c r="ERM3143" s="243"/>
      <c r="ERN3143" s="243"/>
      <c r="ERO3143" s="243"/>
      <c r="ERP3143" s="243"/>
      <c r="ERQ3143" s="243"/>
      <c r="ERR3143" s="243"/>
      <c r="ERS3143" s="243"/>
      <c r="ERT3143" s="243"/>
      <c r="ERU3143" s="243"/>
      <c r="ERV3143" s="243"/>
      <c r="ERW3143" s="243"/>
      <c r="ERX3143" s="243"/>
      <c r="ERY3143" s="243"/>
      <c r="ERZ3143" s="243"/>
      <c r="ESA3143" s="243"/>
      <c r="ESB3143" s="243"/>
      <c r="ESC3143" s="243"/>
      <c r="ESD3143" s="243"/>
      <c r="ESE3143" s="243"/>
      <c r="ESF3143" s="243"/>
      <c r="ESG3143" s="243"/>
      <c r="ESH3143" s="243"/>
      <c r="ESI3143" s="243"/>
      <c r="ESJ3143" s="243"/>
      <c r="ESK3143" s="243"/>
      <c r="ESL3143" s="243"/>
      <c r="ESM3143" s="243"/>
      <c r="ESN3143" s="243"/>
      <c r="ESO3143" s="243"/>
      <c r="ESP3143" s="243"/>
      <c r="ESQ3143" s="243"/>
      <c r="ESR3143" s="243"/>
      <c r="ESS3143" s="243"/>
      <c r="EST3143" s="243"/>
      <c r="ESU3143" s="243"/>
      <c r="ESV3143" s="243"/>
      <c r="ESW3143" s="243"/>
      <c r="ESX3143" s="243"/>
      <c r="ESY3143" s="243"/>
      <c r="ESZ3143" s="243"/>
      <c r="ETA3143" s="243"/>
      <c r="ETB3143" s="243"/>
      <c r="ETC3143" s="243"/>
      <c r="ETD3143" s="243"/>
      <c r="ETE3143" s="243"/>
      <c r="ETF3143" s="243"/>
      <c r="ETG3143" s="243"/>
      <c r="ETH3143" s="243"/>
      <c r="ETI3143" s="243"/>
      <c r="ETJ3143" s="243"/>
      <c r="ETK3143" s="243"/>
      <c r="ETL3143" s="243"/>
      <c r="ETM3143" s="243"/>
      <c r="ETN3143" s="243"/>
      <c r="ETO3143" s="243"/>
      <c r="ETP3143" s="243"/>
      <c r="ETQ3143" s="243"/>
      <c r="ETR3143" s="243"/>
      <c r="ETS3143" s="243"/>
      <c r="ETT3143" s="243"/>
      <c r="ETU3143" s="243"/>
      <c r="ETV3143" s="243"/>
      <c r="ETW3143" s="243"/>
      <c r="ETX3143" s="243"/>
      <c r="ETY3143" s="243"/>
      <c r="ETZ3143" s="243"/>
      <c r="EUA3143" s="243"/>
      <c r="EUB3143" s="243"/>
      <c r="EUC3143" s="243"/>
      <c r="EUD3143" s="243"/>
      <c r="EUE3143" s="243"/>
      <c r="EUF3143" s="243"/>
      <c r="EUG3143" s="243"/>
      <c r="EUH3143" s="243"/>
      <c r="EUI3143" s="243"/>
      <c r="EUJ3143" s="243"/>
      <c r="EUK3143" s="243"/>
      <c r="EUL3143" s="243"/>
      <c r="EUM3143" s="243"/>
      <c r="EUN3143" s="243"/>
      <c r="EUO3143" s="243"/>
      <c r="EUP3143" s="243"/>
      <c r="EUQ3143" s="243"/>
      <c r="EUR3143" s="243"/>
      <c r="EUS3143" s="243"/>
      <c r="EUT3143" s="243"/>
      <c r="EUU3143" s="243"/>
      <c r="EUV3143" s="243"/>
      <c r="EUW3143" s="243"/>
      <c r="EUX3143" s="243"/>
      <c r="EUY3143" s="243"/>
      <c r="EUZ3143" s="243"/>
      <c r="EVA3143" s="243"/>
      <c r="EVB3143" s="243"/>
      <c r="EVC3143" s="243"/>
      <c r="EVD3143" s="243"/>
      <c r="EVE3143" s="243"/>
      <c r="EVF3143" s="243"/>
      <c r="EVG3143" s="243"/>
      <c r="EVH3143" s="243"/>
      <c r="EVI3143" s="243"/>
      <c r="EVJ3143" s="243"/>
      <c r="EVK3143" s="243"/>
      <c r="EVL3143" s="243"/>
      <c r="EVM3143" s="243"/>
      <c r="EVN3143" s="243"/>
      <c r="EVO3143" s="243"/>
      <c r="EVP3143" s="243"/>
      <c r="EVQ3143" s="243"/>
      <c r="EVR3143" s="243"/>
      <c r="EVS3143" s="243"/>
      <c r="EVT3143" s="243"/>
      <c r="EVU3143" s="243"/>
      <c r="EVV3143" s="243"/>
      <c r="EVW3143" s="243"/>
      <c r="EVX3143" s="243"/>
      <c r="EVY3143" s="243"/>
      <c r="EVZ3143" s="243"/>
      <c r="EWA3143" s="243"/>
      <c r="EWB3143" s="243"/>
      <c r="EWC3143" s="243"/>
      <c r="EWD3143" s="243"/>
      <c r="EWE3143" s="243"/>
      <c r="EWF3143" s="243"/>
      <c r="EWG3143" s="243"/>
      <c r="EWH3143" s="243"/>
      <c r="EWI3143" s="243"/>
      <c r="EWJ3143" s="243"/>
      <c r="EWK3143" s="243"/>
      <c r="EWL3143" s="243"/>
      <c r="EWM3143" s="243"/>
      <c r="EWN3143" s="243"/>
      <c r="EWO3143" s="243"/>
      <c r="EWP3143" s="243"/>
      <c r="EWQ3143" s="243"/>
      <c r="EWR3143" s="243"/>
      <c r="EWS3143" s="243"/>
      <c r="EWT3143" s="243"/>
      <c r="EWU3143" s="243"/>
      <c r="EWV3143" s="243"/>
      <c r="EWW3143" s="243"/>
      <c r="EWX3143" s="243"/>
      <c r="EWY3143" s="243"/>
      <c r="EWZ3143" s="243"/>
      <c r="EXA3143" s="243"/>
      <c r="EXB3143" s="243"/>
      <c r="EXC3143" s="243"/>
      <c r="EXD3143" s="243"/>
      <c r="EXE3143" s="243"/>
      <c r="EXF3143" s="243"/>
      <c r="EXG3143" s="243"/>
      <c r="EXH3143" s="243"/>
      <c r="EXI3143" s="243"/>
      <c r="EXJ3143" s="243"/>
      <c r="EXK3143" s="243"/>
      <c r="EXL3143" s="243"/>
      <c r="EXM3143" s="243"/>
      <c r="EXN3143" s="243"/>
      <c r="EXO3143" s="243"/>
      <c r="EXP3143" s="243"/>
      <c r="EXQ3143" s="243"/>
      <c r="EXR3143" s="243"/>
      <c r="EXS3143" s="243"/>
      <c r="EXT3143" s="243"/>
      <c r="EXU3143" s="243"/>
      <c r="EXV3143" s="243"/>
      <c r="EXW3143" s="243"/>
      <c r="EXX3143" s="243"/>
      <c r="EXY3143" s="243"/>
      <c r="EXZ3143" s="243"/>
      <c r="EYA3143" s="243"/>
      <c r="EYB3143" s="243"/>
      <c r="EYC3143" s="243"/>
      <c r="EYD3143" s="243"/>
      <c r="EYE3143" s="243"/>
      <c r="EYF3143" s="243"/>
      <c r="EYG3143" s="243"/>
      <c r="EYH3143" s="243"/>
      <c r="EYI3143" s="243"/>
      <c r="EYJ3143" s="243"/>
      <c r="EYK3143" s="243"/>
      <c r="EYL3143" s="243"/>
      <c r="EYM3143" s="243"/>
      <c r="EYN3143" s="243"/>
      <c r="EYO3143" s="243"/>
      <c r="EYP3143" s="243"/>
      <c r="EYQ3143" s="243"/>
      <c r="EYR3143" s="243"/>
      <c r="EYS3143" s="243"/>
      <c r="EYT3143" s="243"/>
      <c r="EYU3143" s="243"/>
      <c r="EYV3143" s="243"/>
      <c r="EYW3143" s="243"/>
      <c r="EYX3143" s="243"/>
      <c r="EYY3143" s="243"/>
      <c r="EYZ3143" s="243"/>
      <c r="EZA3143" s="243"/>
      <c r="EZB3143" s="243"/>
      <c r="EZC3143" s="243"/>
      <c r="EZD3143" s="243"/>
      <c r="EZE3143" s="243"/>
      <c r="EZF3143" s="243"/>
      <c r="EZG3143" s="243"/>
      <c r="EZH3143" s="243"/>
      <c r="EZI3143" s="243"/>
      <c r="EZJ3143" s="243"/>
      <c r="EZK3143" s="243"/>
      <c r="EZL3143" s="243"/>
      <c r="EZM3143" s="243"/>
      <c r="EZN3143" s="243"/>
      <c r="EZO3143" s="243"/>
      <c r="EZP3143" s="243"/>
      <c r="EZQ3143" s="243"/>
      <c r="EZR3143" s="243"/>
      <c r="EZS3143" s="243"/>
      <c r="EZT3143" s="243"/>
      <c r="EZU3143" s="243"/>
      <c r="EZV3143" s="243"/>
      <c r="EZW3143" s="243"/>
      <c r="EZX3143" s="243"/>
      <c r="EZY3143" s="243"/>
      <c r="EZZ3143" s="243"/>
      <c r="FAA3143" s="243"/>
      <c r="FAB3143" s="243"/>
      <c r="FAC3143" s="243"/>
      <c r="FAD3143" s="243"/>
      <c r="FAE3143" s="243"/>
      <c r="FAF3143" s="243"/>
      <c r="FAG3143" s="243"/>
      <c r="FAH3143" s="243"/>
      <c r="FAI3143" s="243"/>
      <c r="FAJ3143" s="243"/>
      <c r="FAK3143" s="243"/>
      <c r="FAL3143" s="243"/>
      <c r="FAM3143" s="243"/>
      <c r="FAN3143" s="243"/>
      <c r="FAO3143" s="243"/>
      <c r="FAP3143" s="243"/>
      <c r="FAQ3143" s="243"/>
      <c r="FAR3143" s="243"/>
      <c r="FAS3143" s="243"/>
      <c r="FAT3143" s="243"/>
      <c r="FAU3143" s="243"/>
      <c r="FAV3143" s="243"/>
      <c r="FAW3143" s="243"/>
      <c r="FAX3143" s="243"/>
      <c r="FAY3143" s="243"/>
      <c r="FAZ3143" s="243"/>
      <c r="FBA3143" s="243"/>
      <c r="FBB3143" s="243"/>
      <c r="FBC3143" s="243"/>
      <c r="FBD3143" s="243"/>
      <c r="FBE3143" s="243"/>
      <c r="FBF3143" s="243"/>
      <c r="FBG3143" s="243"/>
      <c r="FBH3143" s="243"/>
      <c r="FBI3143" s="243"/>
      <c r="FBJ3143" s="243"/>
      <c r="FBK3143" s="243"/>
      <c r="FBL3143" s="243"/>
      <c r="FBM3143" s="243"/>
      <c r="FBN3143" s="243"/>
      <c r="FBO3143" s="243"/>
      <c r="FBP3143" s="243"/>
      <c r="FBQ3143" s="243"/>
      <c r="FBR3143" s="243"/>
      <c r="FBS3143" s="243"/>
      <c r="FBT3143" s="243"/>
      <c r="FBU3143" s="243"/>
      <c r="FBV3143" s="243"/>
      <c r="FBW3143" s="243"/>
      <c r="FBX3143" s="243"/>
      <c r="FBY3143" s="243"/>
      <c r="FBZ3143" s="243"/>
      <c r="FCA3143" s="243"/>
      <c r="FCB3143" s="243"/>
      <c r="FCC3143" s="243"/>
      <c r="FCD3143" s="243"/>
      <c r="FCE3143" s="243"/>
      <c r="FCF3143" s="243"/>
      <c r="FCG3143" s="243"/>
      <c r="FCH3143" s="243"/>
      <c r="FCI3143" s="243"/>
      <c r="FCJ3143" s="243"/>
      <c r="FCK3143" s="243"/>
      <c r="FCL3143" s="243"/>
      <c r="FCM3143" s="243"/>
      <c r="FCN3143" s="243"/>
      <c r="FCO3143" s="243"/>
      <c r="FCP3143" s="243"/>
      <c r="FCQ3143" s="243"/>
      <c r="FCR3143" s="243"/>
      <c r="FCS3143" s="243"/>
      <c r="FCT3143" s="243"/>
      <c r="FCU3143" s="243"/>
      <c r="FCV3143" s="243"/>
      <c r="FCW3143" s="243"/>
      <c r="FCX3143" s="243"/>
      <c r="FCY3143" s="243"/>
      <c r="FCZ3143" s="243"/>
      <c r="FDA3143" s="243"/>
      <c r="FDB3143" s="243"/>
      <c r="FDC3143" s="243"/>
      <c r="FDD3143" s="243"/>
      <c r="FDE3143" s="243"/>
      <c r="FDF3143" s="243"/>
      <c r="FDG3143" s="243"/>
      <c r="FDH3143" s="243"/>
      <c r="FDI3143" s="243"/>
      <c r="FDJ3143" s="243"/>
      <c r="FDK3143" s="243"/>
      <c r="FDL3143" s="243"/>
      <c r="FDM3143" s="243"/>
      <c r="FDN3143" s="243"/>
      <c r="FDO3143" s="243"/>
      <c r="FDP3143" s="243"/>
      <c r="FDQ3143" s="243"/>
      <c r="FDR3143" s="243"/>
      <c r="FDS3143" s="243"/>
      <c r="FDT3143" s="243"/>
      <c r="FDU3143" s="243"/>
      <c r="FDV3143" s="243"/>
      <c r="FDW3143" s="243"/>
      <c r="FDX3143" s="243"/>
      <c r="FDY3143" s="243"/>
      <c r="FDZ3143" s="243"/>
      <c r="FEA3143" s="243"/>
      <c r="FEB3143" s="243"/>
      <c r="FEC3143" s="243"/>
      <c r="FED3143" s="243"/>
      <c r="FEE3143" s="243"/>
      <c r="FEF3143" s="243"/>
      <c r="FEG3143" s="243"/>
      <c r="FEH3143" s="243"/>
      <c r="FEI3143" s="243"/>
      <c r="FEJ3143" s="243"/>
      <c r="FEK3143" s="243"/>
      <c r="FEL3143" s="243"/>
      <c r="FEM3143" s="243"/>
      <c r="FEN3143" s="243"/>
      <c r="FEO3143" s="243"/>
      <c r="FEP3143" s="243"/>
      <c r="FEQ3143" s="243"/>
      <c r="FER3143" s="243"/>
      <c r="FES3143" s="243"/>
      <c r="FET3143" s="243"/>
      <c r="FEU3143" s="243"/>
      <c r="FEV3143" s="243"/>
      <c r="FEW3143" s="243"/>
      <c r="FEX3143" s="243"/>
      <c r="FEY3143" s="243"/>
      <c r="FEZ3143" s="243"/>
      <c r="FFA3143" s="243"/>
      <c r="FFB3143" s="243"/>
      <c r="FFC3143" s="243"/>
      <c r="FFD3143" s="243"/>
      <c r="FFE3143" s="243"/>
      <c r="FFF3143" s="243"/>
      <c r="FFG3143" s="243"/>
      <c r="FFH3143" s="243"/>
      <c r="FFI3143" s="243"/>
      <c r="FFJ3143" s="243"/>
      <c r="FFK3143" s="243"/>
      <c r="FFL3143" s="243"/>
      <c r="FFM3143" s="243"/>
      <c r="FFN3143" s="243"/>
      <c r="FFO3143" s="243"/>
      <c r="FFP3143" s="243"/>
      <c r="FFQ3143" s="243"/>
      <c r="FFR3143" s="243"/>
      <c r="FFS3143" s="243"/>
      <c r="FFT3143" s="243"/>
      <c r="FFU3143" s="243"/>
      <c r="FFV3143" s="243"/>
      <c r="FFW3143" s="243"/>
      <c r="FFX3143" s="243"/>
      <c r="FFY3143" s="243"/>
      <c r="FFZ3143" s="243"/>
      <c r="FGA3143" s="243"/>
      <c r="FGB3143" s="243"/>
      <c r="FGC3143" s="243"/>
      <c r="FGD3143" s="243"/>
      <c r="FGE3143" s="243"/>
      <c r="FGF3143" s="243"/>
      <c r="FGG3143" s="243"/>
      <c r="FGH3143" s="243"/>
      <c r="FGI3143" s="243"/>
      <c r="FGJ3143" s="243"/>
      <c r="FGK3143" s="243"/>
      <c r="FGL3143" s="243"/>
      <c r="FGM3143" s="243"/>
      <c r="FGN3143" s="243"/>
      <c r="FGO3143" s="243"/>
      <c r="FGP3143" s="243"/>
      <c r="FGQ3143" s="243"/>
      <c r="FGR3143" s="243"/>
      <c r="FGS3143" s="243"/>
      <c r="FGT3143" s="243"/>
      <c r="FGU3143" s="243"/>
      <c r="FGV3143" s="243"/>
      <c r="FGW3143" s="243"/>
      <c r="FGX3143" s="243"/>
      <c r="FGY3143" s="243"/>
      <c r="FGZ3143" s="243"/>
      <c r="FHA3143" s="243"/>
      <c r="FHB3143" s="243"/>
      <c r="FHC3143" s="243"/>
      <c r="FHD3143" s="243"/>
      <c r="FHE3143" s="243"/>
      <c r="FHF3143" s="243"/>
      <c r="FHG3143" s="243"/>
      <c r="FHH3143" s="243"/>
      <c r="FHI3143" s="243"/>
      <c r="FHJ3143" s="243"/>
      <c r="FHK3143" s="243"/>
      <c r="FHL3143" s="243"/>
      <c r="FHM3143" s="243"/>
      <c r="FHN3143" s="243"/>
      <c r="FHO3143" s="243"/>
      <c r="FHP3143" s="243"/>
      <c r="FHQ3143" s="243"/>
      <c r="FHR3143" s="243"/>
      <c r="FHS3143" s="243"/>
      <c r="FHT3143" s="243"/>
      <c r="FHU3143" s="243"/>
      <c r="FHV3143" s="243"/>
      <c r="FHW3143" s="243"/>
      <c r="FHX3143" s="243"/>
      <c r="FHY3143" s="243"/>
      <c r="FHZ3143" s="243"/>
      <c r="FIA3143" s="243"/>
      <c r="FIB3143" s="243"/>
      <c r="FIC3143" s="243"/>
      <c r="FID3143" s="243"/>
      <c r="FIE3143" s="243"/>
      <c r="FIF3143" s="243"/>
      <c r="FIG3143" s="243"/>
      <c r="FIH3143" s="243"/>
      <c r="FII3143" s="243"/>
      <c r="FIJ3143" s="243"/>
      <c r="FIK3143" s="243"/>
      <c r="FIL3143" s="243"/>
      <c r="FIM3143" s="243"/>
      <c r="FIN3143" s="243"/>
      <c r="FIO3143" s="243"/>
      <c r="FIP3143" s="243"/>
      <c r="FIQ3143" s="243"/>
      <c r="FIR3143" s="243"/>
      <c r="FIS3143" s="243"/>
      <c r="FIT3143" s="243"/>
      <c r="FIU3143" s="243"/>
      <c r="FIV3143" s="243"/>
      <c r="FIW3143" s="243"/>
      <c r="FIX3143" s="243"/>
      <c r="FIY3143" s="243"/>
      <c r="FIZ3143" s="243"/>
      <c r="FJA3143" s="243"/>
      <c r="FJB3143" s="243"/>
      <c r="FJC3143" s="243"/>
      <c r="FJD3143" s="243"/>
      <c r="FJE3143" s="243"/>
      <c r="FJF3143" s="243"/>
      <c r="FJG3143" s="243"/>
      <c r="FJH3143" s="243"/>
      <c r="FJI3143" s="243"/>
      <c r="FJJ3143" s="243"/>
      <c r="FJK3143" s="243"/>
      <c r="FJL3143" s="243"/>
      <c r="FJM3143" s="243"/>
      <c r="FJN3143" s="243"/>
      <c r="FJO3143" s="243"/>
      <c r="FJP3143" s="243"/>
      <c r="FJQ3143" s="243"/>
      <c r="FJR3143" s="243"/>
      <c r="FJS3143" s="243"/>
      <c r="FJT3143" s="243"/>
      <c r="FJU3143" s="243"/>
      <c r="FJV3143" s="243"/>
      <c r="FJW3143" s="243"/>
      <c r="FJX3143" s="243"/>
      <c r="FJY3143" s="243"/>
      <c r="FJZ3143" s="243"/>
      <c r="FKA3143" s="243"/>
      <c r="FKB3143" s="243"/>
      <c r="FKC3143" s="243"/>
      <c r="FKD3143" s="243"/>
      <c r="FKE3143" s="243"/>
      <c r="FKF3143" s="243"/>
      <c r="FKG3143" s="243"/>
      <c r="FKH3143" s="243"/>
      <c r="FKI3143" s="243"/>
      <c r="FKJ3143" s="243"/>
      <c r="FKK3143" s="243"/>
      <c r="FKL3143" s="243"/>
      <c r="FKM3143" s="243"/>
      <c r="FKN3143" s="243"/>
      <c r="FKO3143" s="243"/>
      <c r="FKP3143" s="243"/>
      <c r="FKQ3143" s="243"/>
      <c r="FKR3143" s="243"/>
      <c r="FKS3143" s="243"/>
      <c r="FKT3143" s="243"/>
      <c r="FKU3143" s="243"/>
      <c r="FKV3143" s="243"/>
      <c r="FKW3143" s="243"/>
      <c r="FKX3143" s="243"/>
      <c r="FKY3143" s="243"/>
      <c r="FKZ3143" s="243"/>
      <c r="FLA3143" s="243"/>
      <c r="FLB3143" s="243"/>
      <c r="FLC3143" s="243"/>
      <c r="FLD3143" s="243"/>
      <c r="FLE3143" s="243"/>
      <c r="FLF3143" s="243"/>
      <c r="FLG3143" s="243"/>
      <c r="FLH3143" s="243"/>
      <c r="FLI3143" s="243"/>
      <c r="FLJ3143" s="243"/>
      <c r="FLK3143" s="243"/>
      <c r="FLL3143" s="243"/>
      <c r="FLM3143" s="243"/>
      <c r="FLN3143" s="243"/>
      <c r="FLO3143" s="243"/>
      <c r="FLP3143" s="243"/>
      <c r="FLQ3143" s="243"/>
      <c r="FLR3143" s="243"/>
      <c r="FLS3143" s="243"/>
      <c r="FLT3143" s="243"/>
      <c r="FLU3143" s="243"/>
      <c r="FLV3143" s="243"/>
      <c r="FLW3143" s="243"/>
      <c r="FLX3143" s="243"/>
      <c r="FLY3143" s="243"/>
      <c r="FLZ3143" s="243"/>
      <c r="FMA3143" s="243"/>
      <c r="FMB3143" s="243"/>
      <c r="FMC3143" s="243"/>
      <c r="FMD3143" s="243"/>
      <c r="FME3143" s="243"/>
      <c r="FMF3143" s="243"/>
      <c r="FMG3143" s="243"/>
      <c r="FMH3143" s="243"/>
      <c r="FMI3143" s="243"/>
      <c r="FMJ3143" s="243"/>
      <c r="FMK3143" s="243"/>
      <c r="FML3143" s="243"/>
      <c r="FMM3143" s="243"/>
      <c r="FMN3143" s="243"/>
      <c r="FMO3143" s="243"/>
      <c r="FMP3143" s="243"/>
      <c r="FMQ3143" s="243"/>
      <c r="FMR3143" s="243"/>
      <c r="FMS3143" s="243"/>
      <c r="FMT3143" s="243"/>
      <c r="FMU3143" s="243"/>
      <c r="FMV3143" s="243"/>
      <c r="FMW3143" s="243"/>
      <c r="FMX3143" s="243"/>
      <c r="FMY3143" s="243"/>
      <c r="FMZ3143" s="243"/>
      <c r="FNA3143" s="243"/>
      <c r="FNB3143" s="243"/>
      <c r="FNC3143" s="243"/>
      <c r="FND3143" s="243"/>
      <c r="FNE3143" s="243"/>
      <c r="FNF3143" s="243"/>
      <c r="FNG3143" s="243"/>
      <c r="FNH3143" s="243"/>
      <c r="FNI3143" s="243"/>
      <c r="FNJ3143" s="243"/>
      <c r="FNK3143" s="243"/>
      <c r="FNL3143" s="243"/>
      <c r="FNM3143" s="243"/>
      <c r="FNN3143" s="243"/>
      <c r="FNO3143" s="243"/>
      <c r="FNP3143" s="243"/>
      <c r="FNQ3143" s="243"/>
      <c r="FNR3143" s="243"/>
      <c r="FNS3143" s="243"/>
      <c r="FNT3143" s="243"/>
      <c r="FNU3143" s="243"/>
      <c r="FNV3143" s="243"/>
      <c r="FNW3143" s="243"/>
      <c r="FNX3143" s="243"/>
      <c r="FNY3143" s="243"/>
      <c r="FNZ3143" s="243"/>
      <c r="FOA3143" s="243"/>
      <c r="FOB3143" s="243"/>
      <c r="FOC3143" s="243"/>
      <c r="FOD3143" s="243"/>
      <c r="FOE3143" s="243"/>
      <c r="FOF3143" s="243"/>
      <c r="FOG3143" s="243"/>
      <c r="FOH3143" s="243"/>
      <c r="FOI3143" s="243"/>
      <c r="FOJ3143" s="243"/>
      <c r="FOK3143" s="243"/>
      <c r="FOL3143" s="243"/>
      <c r="FOM3143" s="243"/>
      <c r="FON3143" s="243"/>
      <c r="FOO3143" s="243"/>
      <c r="FOP3143" s="243"/>
      <c r="FOQ3143" s="243"/>
      <c r="FOR3143" s="243"/>
      <c r="FOS3143" s="243"/>
      <c r="FOT3143" s="243"/>
      <c r="FOU3143" s="243"/>
      <c r="FOV3143" s="243"/>
      <c r="FOW3143" s="243"/>
      <c r="FOX3143" s="243"/>
      <c r="FOY3143" s="243"/>
      <c r="FOZ3143" s="243"/>
      <c r="FPA3143" s="243"/>
      <c r="FPB3143" s="243"/>
      <c r="FPC3143" s="243"/>
      <c r="FPD3143" s="243"/>
      <c r="FPE3143" s="243"/>
      <c r="FPF3143" s="243"/>
      <c r="FPG3143" s="243"/>
      <c r="FPH3143" s="243"/>
      <c r="FPI3143" s="243"/>
      <c r="FPJ3143" s="243"/>
      <c r="FPK3143" s="243"/>
      <c r="FPL3143" s="243"/>
      <c r="FPM3143" s="243"/>
      <c r="FPN3143" s="243"/>
      <c r="FPO3143" s="243"/>
      <c r="FPP3143" s="243"/>
      <c r="FPQ3143" s="243"/>
      <c r="FPR3143" s="243"/>
      <c r="FPS3143" s="243"/>
      <c r="FPT3143" s="243"/>
      <c r="FPU3143" s="243"/>
      <c r="FPV3143" s="243"/>
      <c r="FPW3143" s="243"/>
      <c r="FPX3143" s="243"/>
      <c r="FPY3143" s="243"/>
      <c r="FPZ3143" s="243"/>
      <c r="FQA3143" s="243"/>
      <c r="FQB3143" s="243"/>
      <c r="FQC3143" s="243"/>
      <c r="FQD3143" s="243"/>
      <c r="FQE3143" s="243"/>
      <c r="FQF3143" s="243"/>
      <c r="FQG3143" s="243"/>
      <c r="FQH3143" s="243"/>
      <c r="FQI3143" s="243"/>
      <c r="FQJ3143" s="243"/>
      <c r="FQK3143" s="243"/>
      <c r="FQL3143" s="243"/>
      <c r="FQM3143" s="243"/>
      <c r="FQN3143" s="243"/>
      <c r="FQO3143" s="243"/>
      <c r="FQP3143" s="243"/>
      <c r="FQQ3143" s="243"/>
      <c r="FQR3143" s="243"/>
      <c r="FQS3143" s="243"/>
      <c r="FQT3143" s="243"/>
      <c r="FQU3143" s="243"/>
      <c r="FQV3143" s="243"/>
      <c r="FQW3143" s="243"/>
      <c r="FQX3143" s="243"/>
      <c r="FQY3143" s="243"/>
      <c r="FQZ3143" s="243"/>
      <c r="FRA3143" s="243"/>
      <c r="FRB3143" s="243"/>
      <c r="FRC3143" s="243"/>
      <c r="FRD3143" s="243"/>
      <c r="FRE3143" s="243"/>
      <c r="FRF3143" s="243"/>
      <c r="FRG3143" s="243"/>
      <c r="FRH3143" s="243"/>
      <c r="FRI3143" s="243"/>
      <c r="FRJ3143" s="243"/>
      <c r="FRK3143" s="243"/>
      <c r="FRL3143" s="243"/>
      <c r="FRM3143" s="243"/>
      <c r="FRN3143" s="243"/>
      <c r="FRO3143" s="243"/>
      <c r="FRP3143" s="243"/>
      <c r="FRQ3143" s="243"/>
      <c r="FRR3143" s="243"/>
      <c r="FRS3143" s="243"/>
      <c r="FRT3143" s="243"/>
      <c r="FRU3143" s="243"/>
      <c r="FRV3143" s="243"/>
      <c r="FRW3143" s="243"/>
      <c r="FRX3143" s="243"/>
      <c r="FRY3143" s="243"/>
      <c r="FRZ3143" s="243"/>
      <c r="FSA3143" s="243"/>
      <c r="FSB3143" s="243"/>
      <c r="FSC3143" s="243"/>
      <c r="FSD3143" s="243"/>
      <c r="FSE3143" s="243"/>
      <c r="FSF3143" s="243"/>
      <c r="FSG3143" s="243"/>
      <c r="FSH3143" s="243"/>
      <c r="FSI3143" s="243"/>
      <c r="FSJ3143" s="243"/>
      <c r="FSK3143" s="243"/>
      <c r="FSL3143" s="243"/>
      <c r="FSM3143" s="243"/>
      <c r="FSN3143" s="243"/>
      <c r="FSO3143" s="243"/>
      <c r="FSP3143" s="243"/>
      <c r="FSQ3143" s="243"/>
      <c r="FSR3143" s="243"/>
      <c r="FSS3143" s="243"/>
      <c r="FST3143" s="243"/>
      <c r="FSU3143" s="243"/>
      <c r="FSV3143" s="243"/>
      <c r="FSW3143" s="243"/>
      <c r="FSX3143" s="243"/>
      <c r="FSY3143" s="243"/>
      <c r="FSZ3143" s="243"/>
      <c r="FTA3143" s="243"/>
      <c r="FTB3143" s="243"/>
      <c r="FTC3143" s="243"/>
      <c r="FTD3143" s="243"/>
      <c r="FTE3143" s="243"/>
      <c r="FTF3143" s="243"/>
      <c r="FTG3143" s="243"/>
      <c r="FTH3143" s="243"/>
      <c r="FTI3143" s="243"/>
      <c r="FTJ3143" s="243"/>
      <c r="FTK3143" s="243"/>
      <c r="FTL3143" s="243"/>
      <c r="FTM3143" s="243"/>
      <c r="FTN3143" s="243"/>
      <c r="FTO3143" s="243"/>
      <c r="FTP3143" s="243"/>
      <c r="FTQ3143" s="243"/>
      <c r="FTR3143" s="243"/>
      <c r="FTS3143" s="243"/>
      <c r="FTT3143" s="243"/>
      <c r="FTU3143" s="243"/>
      <c r="FTV3143" s="243"/>
      <c r="FTW3143" s="243"/>
      <c r="FTX3143" s="243"/>
      <c r="FTY3143" s="243"/>
      <c r="FTZ3143" s="243"/>
      <c r="FUA3143" s="243"/>
      <c r="FUB3143" s="243"/>
      <c r="FUC3143" s="243"/>
      <c r="FUD3143" s="243"/>
      <c r="FUE3143" s="243"/>
      <c r="FUF3143" s="243"/>
      <c r="FUG3143" s="243"/>
      <c r="FUH3143" s="243"/>
      <c r="FUI3143" s="243"/>
      <c r="FUJ3143" s="243"/>
      <c r="FUK3143" s="243"/>
      <c r="FUL3143" s="243"/>
      <c r="FUM3143" s="243"/>
      <c r="FUN3143" s="243"/>
      <c r="FUO3143" s="243"/>
      <c r="FUP3143" s="243"/>
      <c r="FUQ3143" s="243"/>
      <c r="FUR3143" s="243"/>
      <c r="FUS3143" s="243"/>
      <c r="FUT3143" s="243"/>
      <c r="FUU3143" s="243"/>
      <c r="FUV3143" s="243"/>
      <c r="FUW3143" s="243"/>
      <c r="FUX3143" s="243"/>
      <c r="FUY3143" s="243"/>
      <c r="FUZ3143" s="243"/>
      <c r="FVA3143" s="243"/>
      <c r="FVB3143" s="243"/>
      <c r="FVC3143" s="243"/>
      <c r="FVD3143" s="243"/>
      <c r="FVE3143" s="243"/>
      <c r="FVF3143" s="243"/>
      <c r="FVG3143" s="243"/>
      <c r="FVH3143" s="243"/>
      <c r="FVI3143" s="243"/>
      <c r="FVJ3143" s="243"/>
      <c r="FVK3143" s="243"/>
      <c r="FVL3143" s="243"/>
      <c r="FVM3143" s="243"/>
      <c r="FVN3143" s="243"/>
      <c r="FVO3143" s="243"/>
      <c r="FVP3143" s="243"/>
      <c r="FVQ3143" s="243"/>
      <c r="FVR3143" s="243"/>
      <c r="FVS3143" s="243"/>
      <c r="FVT3143" s="243"/>
      <c r="FVU3143" s="243"/>
      <c r="FVV3143" s="243"/>
      <c r="FVW3143" s="243"/>
      <c r="FVX3143" s="243"/>
      <c r="FVY3143" s="243"/>
      <c r="FVZ3143" s="243"/>
      <c r="FWA3143" s="243"/>
      <c r="FWB3143" s="243"/>
      <c r="FWC3143" s="243"/>
      <c r="FWD3143" s="243"/>
      <c r="FWE3143" s="243"/>
      <c r="FWF3143" s="243"/>
      <c r="FWG3143" s="243"/>
      <c r="FWH3143" s="243"/>
      <c r="FWI3143" s="243"/>
      <c r="FWJ3143" s="243"/>
      <c r="FWK3143" s="243"/>
      <c r="FWL3143" s="243"/>
      <c r="FWM3143" s="243"/>
      <c r="FWN3143" s="243"/>
      <c r="FWO3143" s="243"/>
      <c r="FWP3143" s="243"/>
      <c r="FWQ3143" s="243"/>
      <c r="FWR3143" s="243"/>
      <c r="FWS3143" s="243"/>
      <c r="FWT3143" s="243"/>
      <c r="FWU3143" s="243"/>
      <c r="FWV3143" s="243"/>
      <c r="FWW3143" s="243"/>
      <c r="FWX3143" s="243"/>
      <c r="FWY3143" s="243"/>
      <c r="FWZ3143" s="243"/>
      <c r="FXA3143" s="243"/>
      <c r="FXB3143" s="243"/>
      <c r="FXC3143" s="243"/>
      <c r="FXD3143" s="243"/>
      <c r="FXE3143" s="243"/>
      <c r="FXF3143" s="243"/>
      <c r="FXG3143" s="243"/>
      <c r="FXH3143" s="243"/>
      <c r="FXI3143" s="243"/>
      <c r="FXJ3143" s="243"/>
      <c r="FXK3143" s="243"/>
      <c r="FXL3143" s="243"/>
      <c r="FXM3143" s="243"/>
      <c r="FXN3143" s="243"/>
      <c r="FXO3143" s="243"/>
      <c r="FXP3143" s="243"/>
      <c r="FXQ3143" s="243"/>
      <c r="FXR3143" s="243"/>
      <c r="FXS3143" s="243"/>
      <c r="FXT3143" s="243"/>
      <c r="FXU3143" s="243"/>
      <c r="FXV3143" s="243"/>
      <c r="FXW3143" s="243"/>
      <c r="FXX3143" s="243"/>
      <c r="FXY3143" s="243"/>
      <c r="FXZ3143" s="243"/>
      <c r="FYA3143" s="243"/>
      <c r="FYB3143" s="243"/>
      <c r="FYC3143" s="243"/>
      <c r="FYD3143" s="243"/>
      <c r="FYE3143" s="243"/>
      <c r="FYF3143" s="243"/>
      <c r="FYG3143" s="243"/>
      <c r="FYH3143" s="243"/>
      <c r="FYI3143" s="243"/>
      <c r="FYJ3143" s="243"/>
      <c r="FYK3143" s="243"/>
      <c r="FYL3143" s="243"/>
      <c r="FYM3143" s="243"/>
      <c r="FYN3143" s="243"/>
      <c r="FYO3143" s="243"/>
      <c r="FYP3143" s="243"/>
      <c r="FYQ3143" s="243"/>
      <c r="FYR3143" s="243"/>
      <c r="FYS3143" s="243"/>
      <c r="FYT3143" s="243"/>
      <c r="FYU3143" s="243"/>
      <c r="FYV3143" s="243"/>
      <c r="FYW3143" s="243"/>
      <c r="FYX3143" s="243"/>
      <c r="FYY3143" s="243"/>
      <c r="FYZ3143" s="243"/>
      <c r="FZA3143" s="243"/>
      <c r="FZB3143" s="243"/>
      <c r="FZC3143" s="243"/>
      <c r="FZD3143" s="243"/>
      <c r="FZE3143" s="243"/>
      <c r="FZF3143" s="243"/>
      <c r="FZG3143" s="243"/>
      <c r="FZH3143" s="243"/>
      <c r="FZI3143" s="243"/>
      <c r="FZJ3143" s="243"/>
      <c r="FZK3143" s="243"/>
      <c r="FZL3143" s="243"/>
      <c r="FZM3143" s="243"/>
      <c r="FZN3143" s="243"/>
      <c r="FZO3143" s="243"/>
      <c r="FZP3143" s="243"/>
      <c r="FZQ3143" s="243"/>
      <c r="FZR3143" s="243"/>
      <c r="FZS3143" s="243"/>
      <c r="FZT3143" s="243"/>
      <c r="FZU3143" s="243"/>
      <c r="FZV3143" s="243"/>
      <c r="FZW3143" s="243"/>
      <c r="FZX3143" s="243"/>
      <c r="FZY3143" s="243"/>
      <c r="FZZ3143" s="243"/>
      <c r="GAA3143" s="243"/>
      <c r="GAB3143" s="243"/>
      <c r="GAC3143" s="243"/>
      <c r="GAD3143" s="243"/>
      <c r="GAE3143" s="243"/>
      <c r="GAF3143" s="243"/>
      <c r="GAG3143" s="243"/>
      <c r="GAH3143" s="243"/>
      <c r="GAI3143" s="243"/>
      <c r="GAJ3143" s="243"/>
      <c r="GAK3143" s="243"/>
      <c r="GAL3143" s="243"/>
      <c r="GAM3143" s="243"/>
      <c r="GAN3143" s="243"/>
      <c r="GAO3143" s="243"/>
      <c r="GAP3143" s="243"/>
      <c r="GAQ3143" s="243"/>
      <c r="GAR3143" s="243"/>
      <c r="GAS3143" s="243"/>
      <c r="GAT3143" s="243"/>
      <c r="GAU3143" s="243"/>
      <c r="GAV3143" s="243"/>
      <c r="GAW3143" s="243"/>
      <c r="GAX3143" s="243"/>
      <c r="GAY3143" s="243"/>
      <c r="GAZ3143" s="243"/>
      <c r="GBA3143" s="243"/>
      <c r="GBB3143" s="243"/>
      <c r="GBC3143" s="243"/>
      <c r="GBD3143" s="243"/>
      <c r="GBE3143" s="243"/>
      <c r="GBF3143" s="243"/>
      <c r="GBG3143" s="243"/>
      <c r="GBH3143" s="243"/>
      <c r="GBI3143" s="243"/>
      <c r="GBJ3143" s="243"/>
      <c r="GBK3143" s="243"/>
      <c r="GBL3143" s="243"/>
      <c r="GBM3143" s="243"/>
      <c r="GBN3143" s="243"/>
      <c r="GBO3143" s="243"/>
      <c r="GBP3143" s="243"/>
      <c r="GBQ3143" s="243"/>
      <c r="GBR3143" s="243"/>
      <c r="GBS3143" s="243"/>
      <c r="GBT3143" s="243"/>
      <c r="GBU3143" s="243"/>
      <c r="GBV3143" s="243"/>
      <c r="GBW3143" s="243"/>
      <c r="GBX3143" s="243"/>
      <c r="GBY3143" s="243"/>
      <c r="GBZ3143" s="243"/>
      <c r="GCA3143" s="243"/>
      <c r="GCB3143" s="243"/>
      <c r="GCC3143" s="243"/>
      <c r="GCD3143" s="243"/>
      <c r="GCE3143" s="243"/>
      <c r="GCF3143" s="243"/>
      <c r="GCG3143" s="243"/>
      <c r="GCH3143" s="243"/>
      <c r="GCI3143" s="243"/>
      <c r="GCJ3143" s="243"/>
      <c r="GCK3143" s="243"/>
      <c r="GCL3143" s="243"/>
      <c r="GCM3143" s="243"/>
      <c r="GCN3143" s="243"/>
      <c r="GCO3143" s="243"/>
      <c r="GCP3143" s="243"/>
      <c r="GCQ3143" s="243"/>
      <c r="GCR3143" s="243"/>
      <c r="GCS3143" s="243"/>
      <c r="GCT3143" s="243"/>
      <c r="GCU3143" s="243"/>
      <c r="GCV3143" s="243"/>
      <c r="GCW3143" s="243"/>
      <c r="GCX3143" s="243"/>
      <c r="GCY3143" s="243"/>
      <c r="GCZ3143" s="243"/>
      <c r="GDA3143" s="243"/>
      <c r="GDB3143" s="243"/>
      <c r="GDC3143" s="243"/>
      <c r="GDD3143" s="243"/>
      <c r="GDE3143" s="243"/>
      <c r="GDF3143" s="243"/>
      <c r="GDG3143" s="243"/>
      <c r="GDH3143" s="243"/>
      <c r="GDI3143" s="243"/>
      <c r="GDJ3143" s="243"/>
      <c r="GDK3143" s="243"/>
      <c r="GDL3143" s="243"/>
      <c r="GDM3143" s="243"/>
      <c r="GDN3143" s="243"/>
      <c r="GDO3143" s="243"/>
      <c r="GDP3143" s="243"/>
      <c r="GDQ3143" s="243"/>
      <c r="GDR3143" s="243"/>
      <c r="GDS3143" s="243"/>
      <c r="GDT3143" s="243"/>
      <c r="GDU3143" s="243"/>
      <c r="GDV3143" s="243"/>
      <c r="GDW3143" s="243"/>
      <c r="GDX3143" s="243"/>
      <c r="GDY3143" s="243"/>
      <c r="GDZ3143" s="243"/>
      <c r="GEA3143" s="243"/>
      <c r="GEB3143" s="243"/>
      <c r="GEC3143" s="243"/>
      <c r="GED3143" s="243"/>
      <c r="GEE3143" s="243"/>
      <c r="GEF3143" s="243"/>
      <c r="GEG3143" s="243"/>
      <c r="GEH3143" s="243"/>
      <c r="GEI3143" s="243"/>
      <c r="GEJ3143" s="243"/>
      <c r="GEK3143" s="243"/>
      <c r="GEL3143" s="243"/>
      <c r="GEM3143" s="243"/>
      <c r="GEN3143" s="243"/>
      <c r="GEO3143" s="243"/>
      <c r="GEP3143" s="243"/>
      <c r="GEQ3143" s="243"/>
      <c r="GER3143" s="243"/>
      <c r="GES3143" s="243"/>
      <c r="GET3143" s="243"/>
      <c r="GEU3143" s="243"/>
      <c r="GEV3143" s="243"/>
      <c r="GEW3143" s="243"/>
      <c r="GEX3143" s="243"/>
      <c r="GEY3143" s="243"/>
      <c r="GEZ3143" s="243"/>
      <c r="GFA3143" s="243"/>
      <c r="GFB3143" s="243"/>
      <c r="GFC3143" s="243"/>
      <c r="GFD3143" s="243"/>
      <c r="GFE3143" s="243"/>
      <c r="GFF3143" s="243"/>
      <c r="GFG3143" s="243"/>
      <c r="GFH3143" s="243"/>
      <c r="GFI3143" s="243"/>
      <c r="GFJ3143" s="243"/>
      <c r="GFK3143" s="243"/>
      <c r="GFL3143" s="243"/>
      <c r="GFM3143" s="243"/>
      <c r="GFN3143" s="243"/>
      <c r="GFO3143" s="243"/>
      <c r="GFP3143" s="243"/>
      <c r="GFQ3143" s="243"/>
      <c r="GFR3143" s="243"/>
      <c r="GFS3143" s="243"/>
      <c r="GFT3143" s="243"/>
      <c r="GFU3143" s="243"/>
      <c r="GFV3143" s="243"/>
      <c r="GFW3143" s="243"/>
      <c r="GFX3143" s="243"/>
      <c r="GFY3143" s="243"/>
      <c r="GFZ3143" s="243"/>
      <c r="GGA3143" s="243"/>
      <c r="GGB3143" s="243"/>
      <c r="GGC3143" s="243"/>
      <c r="GGD3143" s="243"/>
      <c r="GGE3143" s="243"/>
      <c r="GGF3143" s="243"/>
      <c r="GGG3143" s="243"/>
      <c r="GGH3143" s="243"/>
      <c r="GGI3143" s="243"/>
      <c r="GGJ3143" s="243"/>
      <c r="GGK3143" s="243"/>
      <c r="GGL3143" s="243"/>
      <c r="GGM3143" s="243"/>
      <c r="GGN3143" s="243"/>
      <c r="GGO3143" s="243"/>
      <c r="GGP3143" s="243"/>
      <c r="GGQ3143" s="243"/>
      <c r="GGR3143" s="243"/>
      <c r="GGS3143" s="243"/>
      <c r="GGT3143" s="243"/>
      <c r="GGU3143" s="243"/>
      <c r="GGV3143" s="243"/>
      <c r="GGW3143" s="243"/>
      <c r="GGX3143" s="243"/>
      <c r="GGY3143" s="243"/>
      <c r="GGZ3143" s="243"/>
      <c r="GHA3143" s="243"/>
      <c r="GHB3143" s="243"/>
      <c r="GHC3143" s="243"/>
      <c r="GHD3143" s="243"/>
      <c r="GHE3143" s="243"/>
      <c r="GHF3143" s="243"/>
      <c r="GHG3143" s="243"/>
      <c r="GHH3143" s="243"/>
      <c r="GHI3143" s="243"/>
      <c r="GHJ3143" s="243"/>
      <c r="GHK3143" s="243"/>
      <c r="GHL3143" s="243"/>
      <c r="GHM3143" s="243"/>
      <c r="GHN3143" s="243"/>
      <c r="GHO3143" s="243"/>
      <c r="GHP3143" s="243"/>
      <c r="GHQ3143" s="243"/>
      <c r="GHR3143" s="243"/>
      <c r="GHS3143" s="243"/>
      <c r="GHT3143" s="243"/>
      <c r="GHU3143" s="243"/>
      <c r="GHV3143" s="243"/>
      <c r="GHW3143" s="243"/>
      <c r="GHX3143" s="243"/>
      <c r="GHY3143" s="243"/>
      <c r="GHZ3143" s="243"/>
      <c r="GIA3143" s="243"/>
      <c r="GIB3143" s="243"/>
      <c r="GIC3143" s="243"/>
      <c r="GID3143" s="243"/>
      <c r="GIE3143" s="243"/>
      <c r="GIF3143" s="243"/>
      <c r="GIG3143" s="243"/>
      <c r="GIH3143" s="243"/>
      <c r="GII3143" s="243"/>
      <c r="GIJ3143" s="243"/>
      <c r="GIK3143" s="243"/>
      <c r="GIL3143" s="243"/>
      <c r="GIM3143" s="243"/>
      <c r="GIN3143" s="243"/>
      <c r="GIO3143" s="243"/>
      <c r="GIP3143" s="243"/>
      <c r="GIQ3143" s="243"/>
      <c r="GIR3143" s="243"/>
      <c r="GIS3143" s="243"/>
      <c r="GIT3143" s="243"/>
      <c r="GIU3143" s="243"/>
      <c r="GIV3143" s="243"/>
      <c r="GIW3143" s="243"/>
      <c r="GIX3143" s="243"/>
      <c r="GIY3143" s="243"/>
      <c r="GIZ3143" s="243"/>
      <c r="GJA3143" s="243"/>
      <c r="GJB3143" s="243"/>
      <c r="GJC3143" s="243"/>
      <c r="GJD3143" s="243"/>
      <c r="GJE3143" s="243"/>
      <c r="GJF3143" s="243"/>
      <c r="GJG3143" s="243"/>
      <c r="GJH3143" s="243"/>
      <c r="GJI3143" s="243"/>
      <c r="GJJ3143" s="243"/>
      <c r="GJK3143" s="243"/>
      <c r="GJL3143" s="243"/>
      <c r="GJM3143" s="243"/>
      <c r="GJN3143" s="243"/>
      <c r="GJO3143" s="243"/>
      <c r="GJP3143" s="243"/>
      <c r="GJQ3143" s="243"/>
      <c r="GJR3143" s="243"/>
      <c r="GJS3143" s="243"/>
      <c r="GJT3143" s="243"/>
      <c r="GJU3143" s="243"/>
      <c r="GJV3143" s="243"/>
      <c r="GJW3143" s="243"/>
      <c r="GJX3143" s="243"/>
      <c r="GJY3143" s="243"/>
      <c r="GJZ3143" s="243"/>
      <c r="GKA3143" s="243"/>
      <c r="GKB3143" s="243"/>
      <c r="GKC3143" s="243"/>
      <c r="GKD3143" s="243"/>
      <c r="GKE3143" s="243"/>
      <c r="GKF3143" s="243"/>
      <c r="GKG3143" s="243"/>
      <c r="GKH3143" s="243"/>
      <c r="GKI3143" s="243"/>
      <c r="GKJ3143" s="243"/>
      <c r="GKK3143" s="243"/>
      <c r="GKL3143" s="243"/>
      <c r="GKM3143" s="243"/>
      <c r="GKN3143" s="243"/>
      <c r="GKO3143" s="243"/>
      <c r="GKP3143" s="243"/>
      <c r="GKQ3143" s="243"/>
      <c r="GKR3143" s="243"/>
      <c r="GKS3143" s="243"/>
      <c r="GKT3143" s="243"/>
      <c r="GKU3143" s="243"/>
      <c r="GKV3143" s="243"/>
      <c r="GKW3143" s="243"/>
      <c r="GKX3143" s="243"/>
      <c r="GKY3143" s="243"/>
      <c r="GKZ3143" s="243"/>
      <c r="GLA3143" s="243"/>
      <c r="GLB3143" s="243"/>
      <c r="GLC3143" s="243"/>
      <c r="GLD3143" s="243"/>
      <c r="GLE3143" s="243"/>
      <c r="GLF3143" s="243"/>
      <c r="GLG3143" s="243"/>
      <c r="GLH3143" s="243"/>
      <c r="GLI3143" s="243"/>
      <c r="GLJ3143" s="243"/>
      <c r="GLK3143" s="243"/>
      <c r="GLL3143" s="243"/>
      <c r="GLM3143" s="243"/>
      <c r="GLN3143" s="243"/>
      <c r="GLO3143" s="243"/>
      <c r="GLP3143" s="243"/>
      <c r="GLQ3143" s="243"/>
      <c r="GLR3143" s="243"/>
      <c r="GLS3143" s="243"/>
      <c r="GLT3143" s="243"/>
      <c r="GLU3143" s="243"/>
      <c r="GLV3143" s="243"/>
      <c r="GLW3143" s="243"/>
      <c r="GLX3143" s="243"/>
      <c r="GLY3143" s="243"/>
      <c r="GLZ3143" s="243"/>
      <c r="GMA3143" s="243"/>
      <c r="GMB3143" s="243"/>
      <c r="GMC3143" s="243"/>
      <c r="GMD3143" s="243"/>
      <c r="GME3143" s="243"/>
      <c r="GMF3143" s="243"/>
      <c r="GMG3143" s="243"/>
      <c r="GMH3143" s="243"/>
      <c r="GMI3143" s="243"/>
      <c r="GMJ3143" s="243"/>
      <c r="GMK3143" s="243"/>
      <c r="GML3143" s="243"/>
      <c r="GMM3143" s="243"/>
      <c r="GMN3143" s="243"/>
      <c r="GMO3143" s="243"/>
      <c r="GMP3143" s="243"/>
      <c r="GMQ3143" s="243"/>
      <c r="GMR3143" s="243"/>
      <c r="GMS3143" s="243"/>
      <c r="GMT3143" s="243"/>
      <c r="GMU3143" s="243"/>
      <c r="GMV3143" s="243"/>
      <c r="GMW3143" s="243"/>
      <c r="GMX3143" s="243"/>
      <c r="GMY3143" s="243"/>
      <c r="GMZ3143" s="243"/>
      <c r="GNA3143" s="243"/>
      <c r="GNB3143" s="243"/>
      <c r="GNC3143" s="243"/>
      <c r="GND3143" s="243"/>
      <c r="GNE3143" s="243"/>
      <c r="GNF3143" s="243"/>
      <c r="GNG3143" s="243"/>
      <c r="GNH3143" s="243"/>
      <c r="GNI3143" s="243"/>
      <c r="GNJ3143" s="243"/>
      <c r="GNK3143" s="243"/>
      <c r="GNL3143" s="243"/>
      <c r="GNM3143" s="243"/>
      <c r="GNN3143" s="243"/>
      <c r="GNO3143" s="243"/>
      <c r="GNP3143" s="243"/>
      <c r="GNQ3143" s="243"/>
      <c r="GNR3143" s="243"/>
      <c r="GNS3143" s="243"/>
      <c r="GNT3143" s="243"/>
      <c r="GNU3143" s="243"/>
      <c r="GNV3143" s="243"/>
      <c r="GNW3143" s="243"/>
      <c r="GNX3143" s="243"/>
      <c r="GNY3143" s="243"/>
      <c r="GNZ3143" s="243"/>
      <c r="GOA3143" s="243"/>
      <c r="GOB3143" s="243"/>
      <c r="GOC3143" s="243"/>
      <c r="GOD3143" s="243"/>
      <c r="GOE3143" s="243"/>
      <c r="GOF3143" s="243"/>
      <c r="GOG3143" s="243"/>
      <c r="GOH3143" s="243"/>
      <c r="GOI3143" s="243"/>
      <c r="GOJ3143" s="243"/>
      <c r="GOK3143" s="243"/>
      <c r="GOL3143" s="243"/>
      <c r="GOM3143" s="243"/>
      <c r="GON3143" s="243"/>
      <c r="GOO3143" s="243"/>
      <c r="GOP3143" s="243"/>
      <c r="GOQ3143" s="243"/>
      <c r="GOR3143" s="243"/>
      <c r="GOS3143" s="243"/>
      <c r="GOT3143" s="243"/>
      <c r="GOU3143" s="243"/>
      <c r="GOV3143" s="243"/>
      <c r="GOW3143" s="243"/>
      <c r="GOX3143" s="243"/>
      <c r="GOY3143" s="243"/>
      <c r="GOZ3143" s="243"/>
      <c r="GPA3143" s="243"/>
      <c r="GPB3143" s="243"/>
      <c r="GPC3143" s="243"/>
      <c r="GPD3143" s="243"/>
      <c r="GPE3143" s="243"/>
      <c r="GPF3143" s="243"/>
      <c r="GPG3143" s="243"/>
      <c r="GPH3143" s="243"/>
      <c r="GPI3143" s="243"/>
      <c r="GPJ3143" s="243"/>
      <c r="GPK3143" s="243"/>
      <c r="GPL3143" s="243"/>
      <c r="GPM3143" s="243"/>
      <c r="GPN3143" s="243"/>
      <c r="GPO3143" s="243"/>
      <c r="GPP3143" s="243"/>
      <c r="GPQ3143" s="243"/>
      <c r="GPR3143" s="243"/>
      <c r="GPS3143" s="243"/>
      <c r="GPT3143" s="243"/>
      <c r="GPU3143" s="243"/>
      <c r="GPV3143" s="243"/>
      <c r="GPW3143" s="243"/>
      <c r="GPX3143" s="243"/>
      <c r="GPY3143" s="243"/>
      <c r="GPZ3143" s="243"/>
      <c r="GQA3143" s="243"/>
      <c r="GQB3143" s="243"/>
      <c r="GQC3143" s="243"/>
      <c r="GQD3143" s="243"/>
      <c r="GQE3143" s="243"/>
      <c r="GQF3143" s="243"/>
      <c r="GQG3143" s="243"/>
      <c r="GQH3143" s="243"/>
      <c r="GQI3143" s="243"/>
      <c r="GQJ3143" s="243"/>
      <c r="GQK3143" s="243"/>
      <c r="GQL3143" s="243"/>
      <c r="GQM3143" s="243"/>
      <c r="GQN3143" s="243"/>
      <c r="GQO3143" s="243"/>
      <c r="GQP3143" s="243"/>
      <c r="GQQ3143" s="243"/>
      <c r="GQR3143" s="243"/>
      <c r="GQS3143" s="243"/>
      <c r="GQT3143" s="243"/>
      <c r="GQU3143" s="243"/>
      <c r="GQV3143" s="243"/>
      <c r="GQW3143" s="243"/>
      <c r="GQX3143" s="243"/>
      <c r="GQY3143" s="243"/>
      <c r="GQZ3143" s="243"/>
      <c r="GRA3143" s="243"/>
      <c r="GRB3143" s="243"/>
      <c r="GRC3143" s="243"/>
      <c r="GRD3143" s="243"/>
      <c r="GRE3143" s="243"/>
      <c r="GRF3143" s="243"/>
      <c r="GRG3143" s="243"/>
      <c r="GRH3143" s="243"/>
      <c r="GRI3143" s="243"/>
      <c r="GRJ3143" s="243"/>
      <c r="GRK3143" s="243"/>
      <c r="GRL3143" s="243"/>
      <c r="GRM3143" s="243"/>
      <c r="GRN3143" s="243"/>
      <c r="GRO3143" s="243"/>
      <c r="GRP3143" s="243"/>
      <c r="GRQ3143" s="243"/>
      <c r="GRR3143" s="243"/>
      <c r="GRS3143" s="243"/>
      <c r="GRT3143" s="243"/>
      <c r="GRU3143" s="243"/>
      <c r="GRV3143" s="243"/>
      <c r="GRW3143" s="243"/>
      <c r="GRX3143" s="243"/>
      <c r="GRY3143" s="243"/>
      <c r="GRZ3143" s="243"/>
      <c r="GSA3143" s="243"/>
      <c r="GSB3143" s="243"/>
      <c r="GSC3143" s="243"/>
      <c r="GSD3143" s="243"/>
      <c r="GSE3143" s="243"/>
      <c r="GSF3143" s="243"/>
      <c r="GSG3143" s="243"/>
      <c r="GSH3143" s="243"/>
      <c r="GSI3143" s="243"/>
      <c r="GSJ3143" s="243"/>
      <c r="GSK3143" s="243"/>
      <c r="GSL3143" s="243"/>
      <c r="GSM3143" s="243"/>
      <c r="GSN3143" s="243"/>
      <c r="GSO3143" s="243"/>
      <c r="GSP3143" s="243"/>
      <c r="GSQ3143" s="243"/>
      <c r="GSR3143" s="243"/>
      <c r="GSS3143" s="243"/>
      <c r="GST3143" s="243"/>
      <c r="GSU3143" s="243"/>
      <c r="GSV3143" s="243"/>
      <c r="GSW3143" s="243"/>
      <c r="GSX3143" s="243"/>
      <c r="GSY3143" s="243"/>
      <c r="GSZ3143" s="243"/>
      <c r="GTA3143" s="243"/>
      <c r="GTB3143" s="243"/>
      <c r="GTC3143" s="243"/>
      <c r="GTD3143" s="243"/>
      <c r="GTE3143" s="243"/>
      <c r="GTF3143" s="243"/>
      <c r="GTG3143" s="243"/>
      <c r="GTH3143" s="243"/>
      <c r="GTI3143" s="243"/>
      <c r="GTJ3143" s="243"/>
      <c r="GTK3143" s="243"/>
      <c r="GTL3143" s="243"/>
      <c r="GTM3143" s="243"/>
      <c r="GTN3143" s="243"/>
      <c r="GTO3143" s="243"/>
      <c r="GTP3143" s="243"/>
      <c r="GTQ3143" s="243"/>
      <c r="GTR3143" s="243"/>
      <c r="GTS3143" s="243"/>
      <c r="GTT3143" s="243"/>
      <c r="GTU3143" s="243"/>
      <c r="GTV3143" s="243"/>
      <c r="GTW3143" s="243"/>
      <c r="GTX3143" s="243"/>
      <c r="GTY3143" s="243"/>
      <c r="GTZ3143" s="243"/>
      <c r="GUA3143" s="243"/>
      <c r="GUB3143" s="243"/>
      <c r="GUC3143" s="243"/>
      <c r="GUD3143" s="243"/>
      <c r="GUE3143" s="243"/>
      <c r="GUF3143" s="243"/>
      <c r="GUG3143" s="243"/>
      <c r="GUH3143" s="243"/>
      <c r="GUI3143" s="243"/>
      <c r="GUJ3143" s="243"/>
      <c r="GUK3143" s="243"/>
      <c r="GUL3143" s="243"/>
      <c r="GUM3143" s="243"/>
      <c r="GUN3143" s="243"/>
      <c r="GUO3143" s="243"/>
      <c r="GUP3143" s="243"/>
      <c r="GUQ3143" s="243"/>
      <c r="GUR3143" s="243"/>
      <c r="GUS3143" s="243"/>
      <c r="GUT3143" s="243"/>
      <c r="GUU3143" s="243"/>
      <c r="GUV3143" s="243"/>
      <c r="GUW3143" s="243"/>
      <c r="GUX3143" s="243"/>
      <c r="GUY3143" s="243"/>
      <c r="GUZ3143" s="243"/>
      <c r="GVA3143" s="243"/>
      <c r="GVB3143" s="243"/>
      <c r="GVC3143" s="243"/>
      <c r="GVD3143" s="243"/>
      <c r="GVE3143" s="243"/>
      <c r="GVF3143" s="243"/>
      <c r="GVG3143" s="243"/>
      <c r="GVH3143" s="243"/>
      <c r="GVI3143" s="243"/>
      <c r="GVJ3143" s="243"/>
      <c r="GVK3143" s="243"/>
      <c r="GVL3143" s="243"/>
      <c r="GVM3143" s="243"/>
      <c r="GVN3143" s="243"/>
      <c r="GVO3143" s="243"/>
      <c r="GVP3143" s="243"/>
      <c r="GVQ3143" s="243"/>
      <c r="GVR3143" s="243"/>
      <c r="GVS3143" s="243"/>
      <c r="GVT3143" s="243"/>
      <c r="GVU3143" s="243"/>
      <c r="GVV3143" s="243"/>
      <c r="GVW3143" s="243"/>
      <c r="GVX3143" s="243"/>
      <c r="GVY3143" s="243"/>
      <c r="GVZ3143" s="243"/>
      <c r="GWA3143" s="243"/>
      <c r="GWB3143" s="243"/>
      <c r="GWC3143" s="243"/>
      <c r="GWD3143" s="243"/>
      <c r="GWE3143" s="243"/>
      <c r="GWF3143" s="243"/>
      <c r="GWG3143" s="243"/>
      <c r="GWH3143" s="243"/>
      <c r="GWI3143" s="243"/>
      <c r="GWJ3143" s="243"/>
      <c r="GWK3143" s="243"/>
      <c r="GWL3143" s="243"/>
      <c r="GWM3143" s="243"/>
      <c r="GWN3143" s="243"/>
      <c r="GWO3143" s="243"/>
      <c r="GWP3143" s="243"/>
      <c r="GWQ3143" s="243"/>
      <c r="GWR3143" s="243"/>
      <c r="GWS3143" s="243"/>
      <c r="GWT3143" s="243"/>
      <c r="GWU3143" s="243"/>
      <c r="GWV3143" s="243"/>
      <c r="GWW3143" s="243"/>
      <c r="GWX3143" s="243"/>
      <c r="GWY3143" s="243"/>
      <c r="GWZ3143" s="243"/>
      <c r="GXA3143" s="243"/>
      <c r="GXB3143" s="243"/>
      <c r="GXC3143" s="243"/>
      <c r="GXD3143" s="243"/>
      <c r="GXE3143" s="243"/>
      <c r="GXF3143" s="243"/>
      <c r="GXG3143" s="243"/>
      <c r="GXH3143" s="243"/>
      <c r="GXI3143" s="243"/>
      <c r="GXJ3143" s="243"/>
      <c r="GXK3143" s="243"/>
      <c r="GXL3143" s="243"/>
      <c r="GXM3143" s="243"/>
      <c r="GXN3143" s="243"/>
      <c r="GXO3143" s="243"/>
      <c r="GXP3143" s="243"/>
      <c r="GXQ3143" s="243"/>
      <c r="GXR3143" s="243"/>
      <c r="GXS3143" s="243"/>
      <c r="GXT3143" s="243"/>
      <c r="GXU3143" s="243"/>
      <c r="GXV3143" s="243"/>
      <c r="GXW3143" s="243"/>
      <c r="GXX3143" s="243"/>
      <c r="GXY3143" s="243"/>
      <c r="GXZ3143" s="243"/>
      <c r="GYA3143" s="243"/>
      <c r="GYB3143" s="243"/>
      <c r="GYC3143" s="243"/>
      <c r="GYD3143" s="243"/>
      <c r="GYE3143" s="243"/>
      <c r="GYF3143" s="243"/>
      <c r="GYG3143" s="243"/>
      <c r="GYH3143" s="243"/>
      <c r="GYI3143" s="243"/>
      <c r="GYJ3143" s="243"/>
      <c r="GYK3143" s="243"/>
      <c r="GYL3143" s="243"/>
      <c r="GYM3143" s="243"/>
      <c r="GYN3143" s="243"/>
      <c r="GYO3143" s="243"/>
      <c r="GYP3143" s="243"/>
      <c r="GYQ3143" s="243"/>
      <c r="GYR3143" s="243"/>
      <c r="GYS3143" s="243"/>
      <c r="GYT3143" s="243"/>
      <c r="GYU3143" s="243"/>
      <c r="GYV3143" s="243"/>
      <c r="GYW3143" s="243"/>
      <c r="GYX3143" s="243"/>
      <c r="GYY3143" s="243"/>
      <c r="GYZ3143" s="243"/>
      <c r="GZA3143" s="243"/>
      <c r="GZB3143" s="243"/>
      <c r="GZC3143" s="243"/>
      <c r="GZD3143" s="243"/>
      <c r="GZE3143" s="243"/>
      <c r="GZF3143" s="243"/>
      <c r="GZG3143" s="243"/>
      <c r="GZH3143" s="243"/>
      <c r="GZI3143" s="243"/>
      <c r="GZJ3143" s="243"/>
      <c r="GZK3143" s="243"/>
      <c r="GZL3143" s="243"/>
      <c r="GZM3143" s="243"/>
      <c r="GZN3143" s="243"/>
      <c r="GZO3143" s="243"/>
      <c r="GZP3143" s="243"/>
      <c r="GZQ3143" s="243"/>
      <c r="GZR3143" s="243"/>
      <c r="GZS3143" s="243"/>
      <c r="GZT3143" s="243"/>
      <c r="GZU3143" s="243"/>
      <c r="GZV3143" s="243"/>
      <c r="GZW3143" s="243"/>
      <c r="GZX3143" s="243"/>
      <c r="GZY3143" s="243"/>
      <c r="GZZ3143" s="243"/>
      <c r="HAA3143" s="243"/>
      <c r="HAB3143" s="243"/>
      <c r="HAC3143" s="243"/>
      <c r="HAD3143" s="243"/>
      <c r="HAE3143" s="243"/>
      <c r="HAF3143" s="243"/>
      <c r="HAG3143" s="243"/>
      <c r="HAH3143" s="243"/>
      <c r="HAI3143" s="243"/>
      <c r="HAJ3143" s="243"/>
      <c r="HAK3143" s="243"/>
      <c r="HAL3143" s="243"/>
      <c r="HAM3143" s="243"/>
      <c r="HAN3143" s="243"/>
      <c r="HAO3143" s="243"/>
      <c r="HAP3143" s="243"/>
      <c r="HAQ3143" s="243"/>
      <c r="HAR3143" s="243"/>
      <c r="HAS3143" s="243"/>
      <c r="HAT3143" s="243"/>
      <c r="HAU3143" s="243"/>
      <c r="HAV3143" s="243"/>
      <c r="HAW3143" s="243"/>
      <c r="HAX3143" s="243"/>
      <c r="HAY3143" s="243"/>
      <c r="HAZ3143" s="243"/>
      <c r="HBA3143" s="243"/>
      <c r="HBB3143" s="243"/>
      <c r="HBC3143" s="243"/>
      <c r="HBD3143" s="243"/>
      <c r="HBE3143" s="243"/>
      <c r="HBF3143" s="243"/>
      <c r="HBG3143" s="243"/>
      <c r="HBH3143" s="243"/>
      <c r="HBI3143" s="243"/>
      <c r="HBJ3143" s="243"/>
      <c r="HBK3143" s="243"/>
      <c r="HBL3143" s="243"/>
      <c r="HBM3143" s="243"/>
      <c r="HBN3143" s="243"/>
      <c r="HBO3143" s="243"/>
      <c r="HBP3143" s="243"/>
      <c r="HBQ3143" s="243"/>
      <c r="HBR3143" s="243"/>
      <c r="HBS3143" s="243"/>
      <c r="HBT3143" s="243"/>
      <c r="HBU3143" s="243"/>
      <c r="HBV3143" s="243"/>
      <c r="HBW3143" s="243"/>
      <c r="HBX3143" s="243"/>
      <c r="HBY3143" s="243"/>
      <c r="HBZ3143" s="243"/>
      <c r="HCA3143" s="243"/>
      <c r="HCB3143" s="243"/>
      <c r="HCC3143" s="243"/>
      <c r="HCD3143" s="243"/>
      <c r="HCE3143" s="243"/>
      <c r="HCF3143" s="243"/>
      <c r="HCG3143" s="243"/>
      <c r="HCH3143" s="243"/>
      <c r="HCI3143" s="243"/>
      <c r="HCJ3143" s="243"/>
      <c r="HCK3143" s="243"/>
      <c r="HCL3143" s="243"/>
      <c r="HCM3143" s="243"/>
      <c r="HCN3143" s="243"/>
      <c r="HCO3143" s="243"/>
      <c r="HCP3143" s="243"/>
      <c r="HCQ3143" s="243"/>
      <c r="HCR3143" s="243"/>
      <c r="HCS3143" s="243"/>
      <c r="HCT3143" s="243"/>
      <c r="HCU3143" s="243"/>
      <c r="HCV3143" s="243"/>
      <c r="HCW3143" s="243"/>
      <c r="HCX3143" s="243"/>
      <c r="HCY3143" s="243"/>
      <c r="HCZ3143" s="243"/>
      <c r="HDA3143" s="243"/>
      <c r="HDB3143" s="243"/>
      <c r="HDC3143" s="243"/>
      <c r="HDD3143" s="243"/>
      <c r="HDE3143" s="243"/>
      <c r="HDF3143" s="243"/>
      <c r="HDG3143" s="243"/>
      <c r="HDH3143" s="243"/>
      <c r="HDI3143" s="243"/>
      <c r="HDJ3143" s="243"/>
      <c r="HDK3143" s="243"/>
      <c r="HDL3143" s="243"/>
      <c r="HDM3143" s="243"/>
      <c r="HDN3143" s="243"/>
      <c r="HDO3143" s="243"/>
      <c r="HDP3143" s="243"/>
      <c r="HDQ3143" s="243"/>
      <c r="HDR3143" s="243"/>
      <c r="HDS3143" s="243"/>
      <c r="HDT3143" s="243"/>
      <c r="HDU3143" s="243"/>
      <c r="HDV3143" s="243"/>
      <c r="HDW3143" s="243"/>
      <c r="HDX3143" s="243"/>
      <c r="HDY3143" s="243"/>
      <c r="HDZ3143" s="243"/>
      <c r="HEA3143" s="243"/>
      <c r="HEB3143" s="243"/>
      <c r="HEC3143" s="243"/>
      <c r="HED3143" s="243"/>
      <c r="HEE3143" s="243"/>
      <c r="HEF3143" s="243"/>
      <c r="HEG3143" s="243"/>
      <c r="HEH3143" s="243"/>
      <c r="HEI3143" s="243"/>
      <c r="HEJ3143" s="243"/>
      <c r="HEK3143" s="243"/>
      <c r="HEL3143" s="243"/>
      <c r="HEM3143" s="243"/>
      <c r="HEN3143" s="243"/>
      <c r="HEO3143" s="243"/>
      <c r="HEP3143" s="243"/>
      <c r="HEQ3143" s="243"/>
      <c r="HER3143" s="243"/>
      <c r="HES3143" s="243"/>
      <c r="HET3143" s="243"/>
      <c r="HEU3143" s="243"/>
      <c r="HEV3143" s="243"/>
      <c r="HEW3143" s="243"/>
      <c r="HEX3143" s="243"/>
      <c r="HEY3143" s="243"/>
      <c r="HEZ3143" s="243"/>
      <c r="HFA3143" s="243"/>
      <c r="HFB3143" s="243"/>
      <c r="HFC3143" s="243"/>
      <c r="HFD3143" s="243"/>
      <c r="HFE3143" s="243"/>
      <c r="HFF3143" s="243"/>
      <c r="HFG3143" s="243"/>
      <c r="HFH3143" s="243"/>
      <c r="HFI3143" s="243"/>
      <c r="HFJ3143" s="243"/>
      <c r="HFK3143" s="243"/>
      <c r="HFL3143" s="243"/>
      <c r="HFM3143" s="243"/>
      <c r="HFN3143" s="243"/>
      <c r="HFO3143" s="243"/>
      <c r="HFP3143" s="243"/>
      <c r="HFQ3143" s="243"/>
      <c r="HFR3143" s="243"/>
      <c r="HFS3143" s="243"/>
      <c r="HFT3143" s="243"/>
      <c r="HFU3143" s="243"/>
      <c r="HFV3143" s="243"/>
      <c r="HFW3143" s="243"/>
      <c r="HFX3143" s="243"/>
      <c r="HFY3143" s="243"/>
      <c r="HFZ3143" s="243"/>
      <c r="HGA3143" s="243"/>
      <c r="HGB3143" s="243"/>
      <c r="HGC3143" s="243"/>
      <c r="HGD3143" s="243"/>
      <c r="HGE3143" s="243"/>
      <c r="HGF3143" s="243"/>
      <c r="HGG3143" s="243"/>
      <c r="HGH3143" s="243"/>
      <c r="HGI3143" s="243"/>
      <c r="HGJ3143" s="243"/>
      <c r="HGK3143" s="243"/>
      <c r="HGL3143" s="243"/>
      <c r="HGM3143" s="243"/>
      <c r="HGN3143" s="243"/>
      <c r="HGO3143" s="243"/>
      <c r="HGP3143" s="243"/>
      <c r="HGQ3143" s="243"/>
      <c r="HGR3143" s="243"/>
      <c r="HGS3143" s="243"/>
      <c r="HGT3143" s="243"/>
      <c r="HGU3143" s="243"/>
      <c r="HGV3143" s="243"/>
      <c r="HGW3143" s="243"/>
      <c r="HGX3143" s="243"/>
      <c r="HGY3143" s="243"/>
      <c r="HGZ3143" s="243"/>
      <c r="HHA3143" s="243"/>
      <c r="HHB3143" s="243"/>
      <c r="HHC3143" s="243"/>
      <c r="HHD3143" s="243"/>
      <c r="HHE3143" s="243"/>
      <c r="HHF3143" s="243"/>
      <c r="HHG3143" s="243"/>
      <c r="HHH3143" s="243"/>
      <c r="HHI3143" s="243"/>
      <c r="HHJ3143" s="243"/>
      <c r="HHK3143" s="243"/>
      <c r="HHL3143" s="243"/>
      <c r="HHM3143" s="243"/>
      <c r="HHN3143" s="243"/>
      <c r="HHO3143" s="243"/>
      <c r="HHP3143" s="243"/>
      <c r="HHQ3143" s="243"/>
      <c r="HHR3143" s="243"/>
      <c r="HHS3143" s="243"/>
      <c r="HHT3143" s="243"/>
      <c r="HHU3143" s="243"/>
      <c r="HHV3143" s="243"/>
      <c r="HHW3143" s="243"/>
      <c r="HHX3143" s="243"/>
      <c r="HHY3143" s="243"/>
      <c r="HHZ3143" s="243"/>
      <c r="HIA3143" s="243"/>
      <c r="HIB3143" s="243"/>
      <c r="HIC3143" s="243"/>
      <c r="HID3143" s="243"/>
      <c r="HIE3143" s="243"/>
      <c r="HIF3143" s="243"/>
      <c r="HIG3143" s="243"/>
      <c r="HIH3143" s="243"/>
      <c r="HII3143" s="243"/>
      <c r="HIJ3143" s="243"/>
      <c r="HIK3143" s="243"/>
      <c r="HIL3143" s="243"/>
      <c r="HIM3143" s="243"/>
      <c r="HIN3143" s="243"/>
      <c r="HIO3143" s="243"/>
      <c r="HIP3143" s="243"/>
      <c r="HIQ3143" s="243"/>
      <c r="HIR3143" s="243"/>
      <c r="HIS3143" s="243"/>
      <c r="HIT3143" s="243"/>
      <c r="HIU3143" s="243"/>
      <c r="HIV3143" s="243"/>
      <c r="HIW3143" s="243"/>
      <c r="HIX3143" s="243"/>
      <c r="HIY3143" s="243"/>
      <c r="HIZ3143" s="243"/>
      <c r="HJA3143" s="243"/>
      <c r="HJB3143" s="243"/>
      <c r="HJC3143" s="243"/>
      <c r="HJD3143" s="243"/>
      <c r="HJE3143" s="243"/>
      <c r="HJF3143" s="243"/>
      <c r="HJG3143" s="243"/>
      <c r="HJH3143" s="243"/>
      <c r="HJI3143" s="243"/>
      <c r="HJJ3143" s="243"/>
      <c r="HJK3143" s="243"/>
      <c r="HJL3143" s="243"/>
      <c r="HJM3143" s="243"/>
      <c r="HJN3143" s="243"/>
      <c r="HJO3143" s="243"/>
      <c r="HJP3143" s="243"/>
      <c r="HJQ3143" s="243"/>
      <c r="HJR3143" s="243"/>
      <c r="HJS3143" s="243"/>
      <c r="HJT3143" s="243"/>
      <c r="HJU3143" s="243"/>
      <c r="HJV3143" s="243"/>
      <c r="HJW3143" s="243"/>
      <c r="HJX3143" s="243"/>
      <c r="HJY3143" s="243"/>
      <c r="HJZ3143" s="243"/>
      <c r="HKA3143" s="243"/>
      <c r="HKB3143" s="243"/>
      <c r="HKC3143" s="243"/>
      <c r="HKD3143" s="243"/>
      <c r="HKE3143" s="243"/>
      <c r="HKF3143" s="243"/>
      <c r="HKG3143" s="243"/>
      <c r="HKH3143" s="243"/>
      <c r="HKI3143" s="243"/>
      <c r="HKJ3143" s="243"/>
      <c r="HKK3143" s="243"/>
      <c r="HKL3143" s="243"/>
      <c r="HKM3143" s="243"/>
      <c r="HKN3143" s="243"/>
      <c r="HKO3143" s="243"/>
      <c r="HKP3143" s="243"/>
      <c r="HKQ3143" s="243"/>
      <c r="HKR3143" s="243"/>
      <c r="HKS3143" s="243"/>
      <c r="HKT3143" s="243"/>
      <c r="HKU3143" s="243"/>
      <c r="HKV3143" s="243"/>
      <c r="HKW3143" s="243"/>
      <c r="HKX3143" s="243"/>
      <c r="HKY3143" s="243"/>
      <c r="HKZ3143" s="243"/>
      <c r="HLA3143" s="243"/>
      <c r="HLB3143" s="243"/>
      <c r="HLC3143" s="243"/>
      <c r="HLD3143" s="243"/>
      <c r="HLE3143" s="243"/>
      <c r="HLF3143" s="243"/>
      <c r="HLG3143" s="243"/>
      <c r="HLH3143" s="243"/>
      <c r="HLI3143" s="243"/>
      <c r="HLJ3143" s="243"/>
      <c r="HLK3143" s="243"/>
      <c r="HLL3143" s="243"/>
      <c r="HLM3143" s="243"/>
      <c r="HLN3143" s="243"/>
      <c r="HLO3143" s="243"/>
      <c r="HLP3143" s="243"/>
      <c r="HLQ3143" s="243"/>
      <c r="HLR3143" s="243"/>
      <c r="HLS3143" s="243"/>
      <c r="HLT3143" s="243"/>
      <c r="HLU3143" s="243"/>
      <c r="HLV3143" s="243"/>
      <c r="HLW3143" s="243"/>
      <c r="HLX3143" s="243"/>
      <c r="HLY3143" s="243"/>
      <c r="HLZ3143" s="243"/>
      <c r="HMA3143" s="243"/>
      <c r="HMB3143" s="243"/>
      <c r="HMC3143" s="243"/>
      <c r="HMD3143" s="243"/>
      <c r="HME3143" s="243"/>
      <c r="HMF3143" s="243"/>
      <c r="HMG3143" s="243"/>
      <c r="HMH3143" s="243"/>
      <c r="HMI3143" s="243"/>
      <c r="HMJ3143" s="243"/>
      <c r="HMK3143" s="243"/>
      <c r="HML3143" s="243"/>
      <c r="HMM3143" s="243"/>
      <c r="HMN3143" s="243"/>
      <c r="HMO3143" s="243"/>
      <c r="HMP3143" s="243"/>
      <c r="HMQ3143" s="243"/>
      <c r="HMR3143" s="243"/>
      <c r="HMS3143" s="243"/>
      <c r="HMT3143" s="243"/>
      <c r="HMU3143" s="243"/>
      <c r="HMV3143" s="243"/>
      <c r="HMW3143" s="243"/>
      <c r="HMX3143" s="243"/>
      <c r="HMY3143" s="243"/>
      <c r="HMZ3143" s="243"/>
      <c r="HNA3143" s="243"/>
      <c r="HNB3143" s="243"/>
      <c r="HNC3143" s="243"/>
      <c r="HND3143" s="243"/>
      <c r="HNE3143" s="243"/>
      <c r="HNF3143" s="243"/>
      <c r="HNG3143" s="243"/>
      <c r="HNH3143" s="243"/>
      <c r="HNI3143" s="243"/>
      <c r="HNJ3143" s="243"/>
      <c r="HNK3143" s="243"/>
      <c r="HNL3143" s="243"/>
      <c r="HNM3143" s="243"/>
      <c r="HNN3143" s="243"/>
      <c r="HNO3143" s="243"/>
      <c r="HNP3143" s="243"/>
      <c r="HNQ3143" s="243"/>
      <c r="HNR3143" s="243"/>
      <c r="HNS3143" s="243"/>
      <c r="HNT3143" s="243"/>
      <c r="HNU3143" s="243"/>
      <c r="HNV3143" s="243"/>
      <c r="HNW3143" s="243"/>
      <c r="HNX3143" s="243"/>
      <c r="HNY3143" s="243"/>
      <c r="HNZ3143" s="243"/>
      <c r="HOA3143" s="243"/>
      <c r="HOB3143" s="243"/>
      <c r="HOC3143" s="243"/>
      <c r="HOD3143" s="243"/>
      <c r="HOE3143" s="243"/>
      <c r="HOF3143" s="243"/>
      <c r="HOG3143" s="243"/>
      <c r="HOH3143" s="243"/>
      <c r="HOI3143" s="243"/>
      <c r="HOJ3143" s="243"/>
      <c r="HOK3143" s="243"/>
      <c r="HOL3143" s="243"/>
      <c r="HOM3143" s="243"/>
      <c r="HON3143" s="243"/>
      <c r="HOO3143" s="243"/>
      <c r="HOP3143" s="243"/>
      <c r="HOQ3143" s="243"/>
      <c r="HOR3143" s="243"/>
      <c r="HOS3143" s="243"/>
      <c r="HOT3143" s="243"/>
      <c r="HOU3143" s="243"/>
      <c r="HOV3143" s="243"/>
      <c r="HOW3143" s="243"/>
      <c r="HOX3143" s="243"/>
      <c r="HOY3143" s="243"/>
      <c r="HOZ3143" s="243"/>
      <c r="HPA3143" s="243"/>
      <c r="HPB3143" s="243"/>
      <c r="HPC3143" s="243"/>
      <c r="HPD3143" s="243"/>
      <c r="HPE3143" s="243"/>
      <c r="HPF3143" s="243"/>
      <c r="HPG3143" s="243"/>
      <c r="HPH3143" s="243"/>
      <c r="HPI3143" s="243"/>
      <c r="HPJ3143" s="243"/>
      <c r="HPK3143" s="243"/>
      <c r="HPL3143" s="243"/>
      <c r="HPM3143" s="243"/>
      <c r="HPN3143" s="243"/>
      <c r="HPO3143" s="243"/>
      <c r="HPP3143" s="243"/>
      <c r="HPQ3143" s="243"/>
      <c r="HPR3143" s="243"/>
      <c r="HPS3143" s="243"/>
      <c r="HPT3143" s="243"/>
      <c r="HPU3143" s="243"/>
      <c r="HPV3143" s="243"/>
      <c r="HPW3143" s="243"/>
      <c r="HPX3143" s="243"/>
      <c r="HPY3143" s="243"/>
      <c r="HPZ3143" s="243"/>
      <c r="HQA3143" s="243"/>
      <c r="HQB3143" s="243"/>
      <c r="HQC3143" s="243"/>
      <c r="HQD3143" s="243"/>
      <c r="HQE3143" s="243"/>
      <c r="HQF3143" s="243"/>
      <c r="HQG3143" s="243"/>
      <c r="HQH3143" s="243"/>
      <c r="HQI3143" s="243"/>
      <c r="HQJ3143" s="243"/>
      <c r="HQK3143" s="243"/>
      <c r="HQL3143" s="243"/>
      <c r="HQM3143" s="243"/>
      <c r="HQN3143" s="243"/>
      <c r="HQO3143" s="243"/>
      <c r="HQP3143" s="243"/>
      <c r="HQQ3143" s="243"/>
      <c r="HQR3143" s="243"/>
      <c r="HQS3143" s="243"/>
      <c r="HQT3143" s="243"/>
      <c r="HQU3143" s="243"/>
      <c r="HQV3143" s="243"/>
      <c r="HQW3143" s="243"/>
      <c r="HQX3143" s="243"/>
      <c r="HQY3143" s="243"/>
      <c r="HQZ3143" s="243"/>
      <c r="HRA3143" s="243"/>
      <c r="HRB3143" s="243"/>
      <c r="HRC3143" s="243"/>
      <c r="HRD3143" s="243"/>
      <c r="HRE3143" s="243"/>
      <c r="HRF3143" s="243"/>
      <c r="HRG3143" s="243"/>
      <c r="HRH3143" s="243"/>
      <c r="HRI3143" s="243"/>
      <c r="HRJ3143" s="243"/>
      <c r="HRK3143" s="243"/>
      <c r="HRL3143" s="243"/>
      <c r="HRM3143" s="243"/>
      <c r="HRN3143" s="243"/>
      <c r="HRO3143" s="243"/>
      <c r="HRP3143" s="243"/>
      <c r="HRQ3143" s="243"/>
      <c r="HRR3143" s="243"/>
      <c r="HRS3143" s="243"/>
      <c r="HRT3143" s="243"/>
      <c r="HRU3143" s="243"/>
      <c r="HRV3143" s="243"/>
      <c r="HRW3143" s="243"/>
      <c r="HRX3143" s="243"/>
      <c r="HRY3143" s="243"/>
      <c r="HRZ3143" s="243"/>
      <c r="HSA3143" s="243"/>
      <c r="HSB3143" s="243"/>
      <c r="HSC3143" s="243"/>
      <c r="HSD3143" s="243"/>
      <c r="HSE3143" s="243"/>
      <c r="HSF3143" s="243"/>
      <c r="HSG3143" s="243"/>
      <c r="HSH3143" s="243"/>
      <c r="HSI3143" s="243"/>
      <c r="HSJ3143" s="243"/>
      <c r="HSK3143" s="243"/>
      <c r="HSL3143" s="243"/>
      <c r="HSM3143" s="243"/>
      <c r="HSN3143" s="243"/>
      <c r="HSO3143" s="243"/>
      <c r="HSP3143" s="243"/>
      <c r="HSQ3143" s="243"/>
      <c r="HSR3143" s="243"/>
      <c r="HSS3143" s="243"/>
      <c r="HST3143" s="243"/>
      <c r="HSU3143" s="243"/>
      <c r="HSV3143" s="243"/>
      <c r="HSW3143" s="243"/>
      <c r="HSX3143" s="243"/>
      <c r="HSY3143" s="243"/>
      <c r="HSZ3143" s="243"/>
      <c r="HTA3143" s="243"/>
      <c r="HTB3143" s="243"/>
      <c r="HTC3143" s="243"/>
      <c r="HTD3143" s="243"/>
      <c r="HTE3143" s="243"/>
      <c r="HTF3143" s="243"/>
      <c r="HTG3143" s="243"/>
      <c r="HTH3143" s="243"/>
      <c r="HTI3143" s="243"/>
      <c r="HTJ3143" s="243"/>
      <c r="HTK3143" s="243"/>
      <c r="HTL3143" s="243"/>
      <c r="HTM3143" s="243"/>
      <c r="HTN3143" s="243"/>
      <c r="HTO3143" s="243"/>
      <c r="HTP3143" s="243"/>
      <c r="HTQ3143" s="243"/>
      <c r="HTR3143" s="243"/>
      <c r="HTS3143" s="243"/>
      <c r="HTT3143" s="243"/>
      <c r="HTU3143" s="243"/>
      <c r="HTV3143" s="243"/>
      <c r="HTW3143" s="243"/>
      <c r="HTX3143" s="243"/>
      <c r="HTY3143" s="243"/>
      <c r="HTZ3143" s="243"/>
      <c r="HUA3143" s="243"/>
      <c r="HUB3143" s="243"/>
      <c r="HUC3143" s="243"/>
      <c r="HUD3143" s="243"/>
      <c r="HUE3143" s="243"/>
      <c r="HUF3143" s="243"/>
      <c r="HUG3143" s="243"/>
      <c r="HUH3143" s="243"/>
      <c r="HUI3143" s="243"/>
      <c r="HUJ3143" s="243"/>
      <c r="HUK3143" s="243"/>
      <c r="HUL3143" s="243"/>
      <c r="HUM3143" s="243"/>
      <c r="HUN3143" s="243"/>
      <c r="HUO3143" s="243"/>
      <c r="HUP3143" s="243"/>
      <c r="HUQ3143" s="243"/>
      <c r="HUR3143" s="243"/>
      <c r="HUS3143" s="243"/>
      <c r="HUT3143" s="243"/>
      <c r="HUU3143" s="243"/>
      <c r="HUV3143" s="243"/>
      <c r="HUW3143" s="243"/>
      <c r="HUX3143" s="243"/>
      <c r="HUY3143" s="243"/>
      <c r="HUZ3143" s="243"/>
      <c r="HVA3143" s="243"/>
      <c r="HVB3143" s="243"/>
      <c r="HVC3143" s="243"/>
      <c r="HVD3143" s="243"/>
      <c r="HVE3143" s="243"/>
      <c r="HVF3143" s="243"/>
      <c r="HVG3143" s="243"/>
      <c r="HVH3143" s="243"/>
      <c r="HVI3143" s="243"/>
      <c r="HVJ3143" s="243"/>
      <c r="HVK3143" s="243"/>
      <c r="HVL3143" s="243"/>
      <c r="HVM3143" s="243"/>
      <c r="HVN3143" s="243"/>
      <c r="HVO3143" s="243"/>
      <c r="HVP3143" s="243"/>
      <c r="HVQ3143" s="243"/>
      <c r="HVR3143" s="243"/>
      <c r="HVS3143" s="243"/>
      <c r="HVT3143" s="243"/>
      <c r="HVU3143" s="243"/>
      <c r="HVV3143" s="243"/>
      <c r="HVW3143" s="243"/>
      <c r="HVX3143" s="243"/>
      <c r="HVY3143" s="243"/>
      <c r="HVZ3143" s="243"/>
      <c r="HWA3143" s="243"/>
      <c r="HWB3143" s="243"/>
      <c r="HWC3143" s="243"/>
      <c r="HWD3143" s="243"/>
      <c r="HWE3143" s="243"/>
      <c r="HWF3143" s="243"/>
      <c r="HWG3143" s="243"/>
      <c r="HWH3143" s="243"/>
      <c r="HWI3143" s="243"/>
      <c r="HWJ3143" s="243"/>
      <c r="HWK3143" s="243"/>
      <c r="HWL3143" s="243"/>
      <c r="HWM3143" s="243"/>
      <c r="HWN3143" s="243"/>
      <c r="HWO3143" s="243"/>
      <c r="HWP3143" s="243"/>
      <c r="HWQ3143" s="243"/>
      <c r="HWR3143" s="243"/>
      <c r="HWS3143" s="243"/>
      <c r="HWT3143" s="243"/>
      <c r="HWU3143" s="243"/>
      <c r="HWV3143" s="243"/>
      <c r="HWW3143" s="243"/>
      <c r="HWX3143" s="243"/>
      <c r="HWY3143" s="243"/>
      <c r="HWZ3143" s="243"/>
      <c r="HXA3143" s="243"/>
      <c r="HXB3143" s="243"/>
      <c r="HXC3143" s="243"/>
      <c r="HXD3143" s="243"/>
      <c r="HXE3143" s="243"/>
      <c r="HXF3143" s="243"/>
      <c r="HXG3143" s="243"/>
      <c r="HXH3143" s="243"/>
      <c r="HXI3143" s="243"/>
      <c r="HXJ3143" s="243"/>
      <c r="HXK3143" s="243"/>
      <c r="HXL3143" s="243"/>
      <c r="HXM3143" s="243"/>
      <c r="HXN3143" s="243"/>
      <c r="HXO3143" s="243"/>
      <c r="HXP3143" s="243"/>
      <c r="HXQ3143" s="243"/>
      <c r="HXR3143" s="243"/>
      <c r="HXS3143" s="243"/>
      <c r="HXT3143" s="243"/>
      <c r="HXU3143" s="243"/>
      <c r="HXV3143" s="243"/>
      <c r="HXW3143" s="243"/>
      <c r="HXX3143" s="243"/>
      <c r="HXY3143" s="243"/>
      <c r="HXZ3143" s="243"/>
      <c r="HYA3143" s="243"/>
      <c r="HYB3143" s="243"/>
      <c r="HYC3143" s="243"/>
      <c r="HYD3143" s="243"/>
      <c r="HYE3143" s="243"/>
      <c r="HYF3143" s="243"/>
      <c r="HYG3143" s="243"/>
      <c r="HYH3143" s="243"/>
      <c r="HYI3143" s="243"/>
      <c r="HYJ3143" s="243"/>
      <c r="HYK3143" s="243"/>
      <c r="HYL3143" s="243"/>
      <c r="HYM3143" s="243"/>
      <c r="HYN3143" s="243"/>
      <c r="HYO3143" s="243"/>
      <c r="HYP3143" s="243"/>
      <c r="HYQ3143" s="243"/>
      <c r="HYR3143" s="243"/>
      <c r="HYS3143" s="243"/>
      <c r="HYT3143" s="243"/>
      <c r="HYU3143" s="243"/>
      <c r="HYV3143" s="243"/>
      <c r="HYW3143" s="243"/>
      <c r="HYX3143" s="243"/>
      <c r="HYY3143" s="243"/>
      <c r="HYZ3143" s="243"/>
      <c r="HZA3143" s="243"/>
      <c r="HZB3143" s="243"/>
      <c r="HZC3143" s="243"/>
      <c r="HZD3143" s="243"/>
      <c r="HZE3143" s="243"/>
      <c r="HZF3143" s="243"/>
      <c r="HZG3143" s="243"/>
      <c r="HZH3143" s="243"/>
      <c r="HZI3143" s="243"/>
      <c r="HZJ3143" s="243"/>
      <c r="HZK3143" s="243"/>
      <c r="HZL3143" s="243"/>
      <c r="HZM3143" s="243"/>
      <c r="HZN3143" s="243"/>
      <c r="HZO3143" s="243"/>
      <c r="HZP3143" s="243"/>
      <c r="HZQ3143" s="243"/>
      <c r="HZR3143" s="243"/>
      <c r="HZS3143" s="243"/>
      <c r="HZT3143" s="243"/>
      <c r="HZU3143" s="243"/>
      <c r="HZV3143" s="243"/>
      <c r="HZW3143" s="243"/>
      <c r="HZX3143" s="243"/>
      <c r="HZY3143" s="243"/>
      <c r="HZZ3143" s="243"/>
      <c r="IAA3143" s="243"/>
      <c r="IAB3143" s="243"/>
      <c r="IAC3143" s="243"/>
      <c r="IAD3143" s="243"/>
      <c r="IAE3143" s="243"/>
      <c r="IAF3143" s="243"/>
      <c r="IAG3143" s="243"/>
      <c r="IAH3143" s="243"/>
      <c r="IAI3143" s="243"/>
      <c r="IAJ3143" s="243"/>
      <c r="IAK3143" s="243"/>
      <c r="IAL3143" s="243"/>
      <c r="IAM3143" s="243"/>
      <c r="IAN3143" s="243"/>
      <c r="IAO3143" s="243"/>
      <c r="IAP3143" s="243"/>
      <c r="IAQ3143" s="243"/>
      <c r="IAR3143" s="243"/>
      <c r="IAS3143" s="243"/>
      <c r="IAT3143" s="243"/>
      <c r="IAU3143" s="243"/>
      <c r="IAV3143" s="243"/>
      <c r="IAW3143" s="243"/>
      <c r="IAX3143" s="243"/>
      <c r="IAY3143" s="243"/>
      <c r="IAZ3143" s="243"/>
      <c r="IBA3143" s="243"/>
      <c r="IBB3143" s="243"/>
      <c r="IBC3143" s="243"/>
      <c r="IBD3143" s="243"/>
      <c r="IBE3143" s="243"/>
      <c r="IBF3143" s="243"/>
      <c r="IBG3143" s="243"/>
      <c r="IBH3143" s="243"/>
      <c r="IBI3143" s="243"/>
      <c r="IBJ3143" s="243"/>
      <c r="IBK3143" s="243"/>
      <c r="IBL3143" s="243"/>
      <c r="IBM3143" s="243"/>
      <c r="IBN3143" s="243"/>
      <c r="IBO3143" s="243"/>
      <c r="IBP3143" s="243"/>
      <c r="IBQ3143" s="243"/>
      <c r="IBR3143" s="243"/>
      <c r="IBS3143" s="243"/>
      <c r="IBT3143" s="243"/>
      <c r="IBU3143" s="243"/>
      <c r="IBV3143" s="243"/>
      <c r="IBW3143" s="243"/>
      <c r="IBX3143" s="243"/>
      <c r="IBY3143" s="243"/>
      <c r="IBZ3143" s="243"/>
      <c r="ICA3143" s="243"/>
      <c r="ICB3143" s="243"/>
      <c r="ICC3143" s="243"/>
      <c r="ICD3143" s="243"/>
      <c r="ICE3143" s="243"/>
      <c r="ICF3143" s="243"/>
      <c r="ICG3143" s="243"/>
      <c r="ICH3143" s="243"/>
      <c r="ICI3143" s="243"/>
      <c r="ICJ3143" s="243"/>
      <c r="ICK3143" s="243"/>
      <c r="ICL3143" s="243"/>
      <c r="ICM3143" s="243"/>
      <c r="ICN3143" s="243"/>
      <c r="ICO3143" s="243"/>
      <c r="ICP3143" s="243"/>
      <c r="ICQ3143" s="243"/>
      <c r="ICR3143" s="243"/>
      <c r="ICS3143" s="243"/>
      <c r="ICT3143" s="243"/>
      <c r="ICU3143" s="243"/>
      <c r="ICV3143" s="243"/>
      <c r="ICW3143" s="243"/>
      <c r="ICX3143" s="243"/>
      <c r="ICY3143" s="243"/>
      <c r="ICZ3143" s="243"/>
      <c r="IDA3143" s="243"/>
      <c r="IDB3143" s="243"/>
      <c r="IDC3143" s="243"/>
      <c r="IDD3143" s="243"/>
      <c r="IDE3143" s="243"/>
      <c r="IDF3143" s="243"/>
      <c r="IDG3143" s="243"/>
      <c r="IDH3143" s="243"/>
      <c r="IDI3143" s="243"/>
      <c r="IDJ3143" s="243"/>
      <c r="IDK3143" s="243"/>
      <c r="IDL3143" s="243"/>
      <c r="IDM3143" s="243"/>
      <c r="IDN3143" s="243"/>
      <c r="IDO3143" s="243"/>
      <c r="IDP3143" s="243"/>
      <c r="IDQ3143" s="243"/>
      <c r="IDR3143" s="243"/>
      <c r="IDS3143" s="243"/>
      <c r="IDT3143" s="243"/>
      <c r="IDU3143" s="243"/>
      <c r="IDV3143" s="243"/>
      <c r="IDW3143" s="243"/>
      <c r="IDX3143" s="243"/>
      <c r="IDY3143" s="243"/>
      <c r="IDZ3143" s="243"/>
      <c r="IEA3143" s="243"/>
      <c r="IEB3143" s="243"/>
      <c r="IEC3143" s="243"/>
      <c r="IED3143" s="243"/>
      <c r="IEE3143" s="243"/>
      <c r="IEF3143" s="243"/>
      <c r="IEG3143" s="243"/>
      <c r="IEH3143" s="243"/>
      <c r="IEI3143" s="243"/>
      <c r="IEJ3143" s="243"/>
      <c r="IEK3143" s="243"/>
      <c r="IEL3143" s="243"/>
      <c r="IEM3143" s="243"/>
      <c r="IEN3143" s="243"/>
      <c r="IEO3143" s="243"/>
      <c r="IEP3143" s="243"/>
      <c r="IEQ3143" s="243"/>
      <c r="IER3143" s="243"/>
      <c r="IES3143" s="243"/>
      <c r="IET3143" s="243"/>
      <c r="IEU3143" s="243"/>
      <c r="IEV3143" s="243"/>
      <c r="IEW3143" s="243"/>
      <c r="IEX3143" s="243"/>
      <c r="IEY3143" s="243"/>
      <c r="IEZ3143" s="243"/>
      <c r="IFA3143" s="243"/>
      <c r="IFB3143" s="243"/>
      <c r="IFC3143" s="243"/>
      <c r="IFD3143" s="243"/>
      <c r="IFE3143" s="243"/>
      <c r="IFF3143" s="243"/>
      <c r="IFG3143" s="243"/>
      <c r="IFH3143" s="243"/>
      <c r="IFI3143" s="243"/>
      <c r="IFJ3143" s="243"/>
      <c r="IFK3143" s="243"/>
      <c r="IFL3143" s="243"/>
      <c r="IFM3143" s="243"/>
      <c r="IFN3143" s="243"/>
      <c r="IFO3143" s="243"/>
      <c r="IFP3143" s="243"/>
      <c r="IFQ3143" s="243"/>
      <c r="IFR3143" s="243"/>
      <c r="IFS3143" s="243"/>
      <c r="IFT3143" s="243"/>
      <c r="IFU3143" s="243"/>
      <c r="IFV3143" s="243"/>
      <c r="IFW3143" s="243"/>
      <c r="IFX3143" s="243"/>
      <c r="IFY3143" s="243"/>
      <c r="IFZ3143" s="243"/>
      <c r="IGA3143" s="243"/>
      <c r="IGB3143" s="243"/>
      <c r="IGC3143" s="243"/>
      <c r="IGD3143" s="243"/>
      <c r="IGE3143" s="243"/>
      <c r="IGF3143" s="243"/>
      <c r="IGG3143" s="243"/>
      <c r="IGH3143" s="243"/>
      <c r="IGI3143" s="243"/>
      <c r="IGJ3143" s="243"/>
      <c r="IGK3143" s="243"/>
      <c r="IGL3143" s="243"/>
      <c r="IGM3143" s="243"/>
      <c r="IGN3143" s="243"/>
      <c r="IGO3143" s="243"/>
      <c r="IGP3143" s="243"/>
      <c r="IGQ3143" s="243"/>
      <c r="IGR3143" s="243"/>
      <c r="IGS3143" s="243"/>
      <c r="IGT3143" s="243"/>
      <c r="IGU3143" s="243"/>
      <c r="IGV3143" s="243"/>
      <c r="IGW3143" s="243"/>
      <c r="IGX3143" s="243"/>
      <c r="IGY3143" s="243"/>
      <c r="IGZ3143" s="243"/>
      <c r="IHA3143" s="243"/>
      <c r="IHB3143" s="243"/>
      <c r="IHC3143" s="243"/>
      <c r="IHD3143" s="243"/>
      <c r="IHE3143" s="243"/>
      <c r="IHF3143" s="243"/>
      <c r="IHG3143" s="243"/>
      <c r="IHH3143" s="243"/>
      <c r="IHI3143" s="243"/>
      <c r="IHJ3143" s="243"/>
      <c r="IHK3143" s="243"/>
      <c r="IHL3143" s="243"/>
      <c r="IHM3143" s="243"/>
      <c r="IHN3143" s="243"/>
      <c r="IHO3143" s="243"/>
      <c r="IHP3143" s="243"/>
      <c r="IHQ3143" s="243"/>
      <c r="IHR3143" s="243"/>
      <c r="IHS3143" s="243"/>
      <c r="IHT3143" s="243"/>
      <c r="IHU3143" s="243"/>
      <c r="IHV3143" s="243"/>
      <c r="IHW3143" s="243"/>
      <c r="IHX3143" s="243"/>
      <c r="IHY3143" s="243"/>
      <c r="IHZ3143" s="243"/>
      <c r="IIA3143" s="243"/>
      <c r="IIB3143" s="243"/>
      <c r="IIC3143" s="243"/>
      <c r="IID3143" s="243"/>
      <c r="IIE3143" s="243"/>
      <c r="IIF3143" s="243"/>
      <c r="IIG3143" s="243"/>
      <c r="IIH3143" s="243"/>
      <c r="III3143" s="243"/>
      <c r="IIJ3143" s="243"/>
      <c r="IIK3143" s="243"/>
      <c r="IIL3143" s="243"/>
      <c r="IIM3143" s="243"/>
      <c r="IIN3143" s="243"/>
      <c r="IIO3143" s="243"/>
      <c r="IIP3143" s="243"/>
      <c r="IIQ3143" s="243"/>
      <c r="IIR3143" s="243"/>
      <c r="IIS3143" s="243"/>
      <c r="IIT3143" s="243"/>
      <c r="IIU3143" s="243"/>
      <c r="IIV3143" s="243"/>
      <c r="IIW3143" s="243"/>
      <c r="IIX3143" s="243"/>
      <c r="IIY3143" s="243"/>
      <c r="IIZ3143" s="243"/>
      <c r="IJA3143" s="243"/>
      <c r="IJB3143" s="243"/>
      <c r="IJC3143" s="243"/>
      <c r="IJD3143" s="243"/>
      <c r="IJE3143" s="243"/>
      <c r="IJF3143" s="243"/>
      <c r="IJG3143" s="243"/>
      <c r="IJH3143" s="243"/>
      <c r="IJI3143" s="243"/>
      <c r="IJJ3143" s="243"/>
      <c r="IJK3143" s="243"/>
      <c r="IJL3143" s="243"/>
      <c r="IJM3143" s="243"/>
      <c r="IJN3143" s="243"/>
      <c r="IJO3143" s="243"/>
      <c r="IJP3143" s="243"/>
      <c r="IJQ3143" s="243"/>
      <c r="IJR3143" s="243"/>
      <c r="IJS3143" s="243"/>
      <c r="IJT3143" s="243"/>
      <c r="IJU3143" s="243"/>
      <c r="IJV3143" s="243"/>
      <c r="IJW3143" s="243"/>
      <c r="IJX3143" s="243"/>
      <c r="IJY3143" s="243"/>
      <c r="IJZ3143" s="243"/>
      <c r="IKA3143" s="243"/>
      <c r="IKB3143" s="243"/>
      <c r="IKC3143" s="243"/>
      <c r="IKD3143" s="243"/>
      <c r="IKE3143" s="243"/>
      <c r="IKF3143" s="243"/>
      <c r="IKG3143" s="243"/>
      <c r="IKH3143" s="243"/>
      <c r="IKI3143" s="243"/>
      <c r="IKJ3143" s="243"/>
      <c r="IKK3143" s="243"/>
      <c r="IKL3143" s="243"/>
      <c r="IKM3143" s="243"/>
      <c r="IKN3143" s="243"/>
      <c r="IKO3143" s="243"/>
      <c r="IKP3143" s="243"/>
      <c r="IKQ3143" s="243"/>
      <c r="IKR3143" s="243"/>
      <c r="IKS3143" s="243"/>
      <c r="IKT3143" s="243"/>
      <c r="IKU3143" s="243"/>
      <c r="IKV3143" s="243"/>
      <c r="IKW3143" s="243"/>
      <c r="IKX3143" s="243"/>
      <c r="IKY3143" s="243"/>
      <c r="IKZ3143" s="243"/>
      <c r="ILA3143" s="243"/>
      <c r="ILB3143" s="243"/>
      <c r="ILC3143" s="243"/>
      <c r="ILD3143" s="243"/>
      <c r="ILE3143" s="243"/>
      <c r="ILF3143" s="243"/>
      <c r="ILG3143" s="243"/>
      <c r="ILH3143" s="243"/>
      <c r="ILI3143" s="243"/>
      <c r="ILJ3143" s="243"/>
      <c r="ILK3143" s="243"/>
      <c r="ILL3143" s="243"/>
      <c r="ILM3143" s="243"/>
      <c r="ILN3143" s="243"/>
      <c r="ILO3143" s="243"/>
      <c r="ILP3143" s="243"/>
      <c r="ILQ3143" s="243"/>
      <c r="ILR3143" s="243"/>
      <c r="ILS3143" s="243"/>
      <c r="ILT3143" s="243"/>
      <c r="ILU3143" s="243"/>
      <c r="ILV3143" s="243"/>
      <c r="ILW3143" s="243"/>
      <c r="ILX3143" s="243"/>
      <c r="ILY3143" s="243"/>
      <c r="ILZ3143" s="243"/>
      <c r="IMA3143" s="243"/>
      <c r="IMB3143" s="243"/>
      <c r="IMC3143" s="243"/>
      <c r="IMD3143" s="243"/>
      <c r="IME3143" s="243"/>
      <c r="IMF3143" s="243"/>
      <c r="IMG3143" s="243"/>
      <c r="IMH3143" s="243"/>
      <c r="IMI3143" s="243"/>
      <c r="IMJ3143" s="243"/>
      <c r="IMK3143" s="243"/>
      <c r="IML3143" s="243"/>
      <c r="IMM3143" s="243"/>
      <c r="IMN3143" s="243"/>
      <c r="IMO3143" s="243"/>
      <c r="IMP3143" s="243"/>
      <c r="IMQ3143" s="243"/>
      <c r="IMR3143" s="243"/>
      <c r="IMS3143" s="243"/>
      <c r="IMT3143" s="243"/>
      <c r="IMU3143" s="243"/>
      <c r="IMV3143" s="243"/>
      <c r="IMW3143" s="243"/>
      <c r="IMX3143" s="243"/>
      <c r="IMY3143" s="243"/>
      <c r="IMZ3143" s="243"/>
      <c r="INA3143" s="243"/>
      <c r="INB3143" s="243"/>
      <c r="INC3143" s="243"/>
      <c r="IND3143" s="243"/>
      <c r="INE3143" s="243"/>
      <c r="INF3143" s="243"/>
      <c r="ING3143" s="243"/>
      <c r="INH3143" s="243"/>
      <c r="INI3143" s="243"/>
      <c r="INJ3143" s="243"/>
      <c r="INK3143" s="243"/>
      <c r="INL3143" s="243"/>
      <c r="INM3143" s="243"/>
      <c r="INN3143" s="243"/>
      <c r="INO3143" s="243"/>
      <c r="INP3143" s="243"/>
      <c r="INQ3143" s="243"/>
      <c r="INR3143" s="243"/>
      <c r="INS3143" s="243"/>
      <c r="INT3143" s="243"/>
      <c r="INU3143" s="243"/>
      <c r="INV3143" s="243"/>
      <c r="INW3143" s="243"/>
      <c r="INX3143" s="243"/>
      <c r="INY3143" s="243"/>
      <c r="INZ3143" s="243"/>
      <c r="IOA3143" s="243"/>
      <c r="IOB3143" s="243"/>
      <c r="IOC3143" s="243"/>
      <c r="IOD3143" s="243"/>
      <c r="IOE3143" s="243"/>
      <c r="IOF3143" s="243"/>
      <c r="IOG3143" s="243"/>
      <c r="IOH3143" s="243"/>
      <c r="IOI3143" s="243"/>
      <c r="IOJ3143" s="243"/>
      <c r="IOK3143" s="243"/>
      <c r="IOL3143" s="243"/>
      <c r="IOM3143" s="243"/>
      <c r="ION3143" s="243"/>
      <c r="IOO3143" s="243"/>
      <c r="IOP3143" s="243"/>
      <c r="IOQ3143" s="243"/>
      <c r="IOR3143" s="243"/>
      <c r="IOS3143" s="243"/>
      <c r="IOT3143" s="243"/>
      <c r="IOU3143" s="243"/>
      <c r="IOV3143" s="243"/>
      <c r="IOW3143" s="243"/>
      <c r="IOX3143" s="243"/>
      <c r="IOY3143" s="243"/>
      <c r="IOZ3143" s="243"/>
      <c r="IPA3143" s="243"/>
      <c r="IPB3143" s="243"/>
      <c r="IPC3143" s="243"/>
      <c r="IPD3143" s="243"/>
      <c r="IPE3143" s="243"/>
      <c r="IPF3143" s="243"/>
      <c r="IPG3143" s="243"/>
      <c r="IPH3143" s="243"/>
      <c r="IPI3143" s="243"/>
      <c r="IPJ3143" s="243"/>
      <c r="IPK3143" s="243"/>
      <c r="IPL3143" s="243"/>
      <c r="IPM3143" s="243"/>
      <c r="IPN3143" s="243"/>
      <c r="IPO3143" s="243"/>
      <c r="IPP3143" s="243"/>
      <c r="IPQ3143" s="243"/>
      <c r="IPR3143" s="243"/>
      <c r="IPS3143" s="243"/>
      <c r="IPT3143" s="243"/>
      <c r="IPU3143" s="243"/>
      <c r="IPV3143" s="243"/>
      <c r="IPW3143" s="243"/>
      <c r="IPX3143" s="243"/>
      <c r="IPY3143" s="243"/>
      <c r="IPZ3143" s="243"/>
      <c r="IQA3143" s="243"/>
      <c r="IQB3143" s="243"/>
      <c r="IQC3143" s="243"/>
      <c r="IQD3143" s="243"/>
      <c r="IQE3143" s="243"/>
      <c r="IQF3143" s="243"/>
      <c r="IQG3143" s="243"/>
      <c r="IQH3143" s="243"/>
      <c r="IQI3143" s="243"/>
      <c r="IQJ3143" s="243"/>
      <c r="IQK3143" s="243"/>
      <c r="IQL3143" s="243"/>
      <c r="IQM3143" s="243"/>
      <c r="IQN3143" s="243"/>
      <c r="IQO3143" s="243"/>
      <c r="IQP3143" s="243"/>
      <c r="IQQ3143" s="243"/>
      <c r="IQR3143" s="243"/>
      <c r="IQS3143" s="243"/>
      <c r="IQT3143" s="243"/>
      <c r="IQU3143" s="243"/>
      <c r="IQV3143" s="243"/>
      <c r="IQW3143" s="243"/>
      <c r="IQX3143" s="243"/>
      <c r="IQY3143" s="243"/>
      <c r="IQZ3143" s="243"/>
      <c r="IRA3143" s="243"/>
      <c r="IRB3143" s="243"/>
      <c r="IRC3143" s="243"/>
      <c r="IRD3143" s="243"/>
      <c r="IRE3143" s="243"/>
      <c r="IRF3143" s="243"/>
      <c r="IRG3143" s="243"/>
      <c r="IRH3143" s="243"/>
      <c r="IRI3143" s="243"/>
      <c r="IRJ3143" s="243"/>
      <c r="IRK3143" s="243"/>
      <c r="IRL3143" s="243"/>
      <c r="IRM3143" s="243"/>
      <c r="IRN3143" s="243"/>
      <c r="IRO3143" s="243"/>
      <c r="IRP3143" s="243"/>
      <c r="IRQ3143" s="243"/>
      <c r="IRR3143" s="243"/>
      <c r="IRS3143" s="243"/>
      <c r="IRT3143" s="243"/>
      <c r="IRU3143" s="243"/>
      <c r="IRV3143" s="243"/>
      <c r="IRW3143" s="243"/>
      <c r="IRX3143" s="243"/>
      <c r="IRY3143" s="243"/>
      <c r="IRZ3143" s="243"/>
      <c r="ISA3143" s="243"/>
      <c r="ISB3143" s="243"/>
      <c r="ISC3143" s="243"/>
      <c r="ISD3143" s="243"/>
      <c r="ISE3143" s="243"/>
      <c r="ISF3143" s="243"/>
      <c r="ISG3143" s="243"/>
      <c r="ISH3143" s="243"/>
      <c r="ISI3143" s="243"/>
      <c r="ISJ3143" s="243"/>
      <c r="ISK3143" s="243"/>
      <c r="ISL3143" s="243"/>
      <c r="ISM3143" s="243"/>
      <c r="ISN3143" s="243"/>
      <c r="ISO3143" s="243"/>
      <c r="ISP3143" s="243"/>
      <c r="ISQ3143" s="243"/>
      <c r="ISR3143" s="243"/>
      <c r="ISS3143" s="243"/>
      <c r="IST3143" s="243"/>
      <c r="ISU3143" s="243"/>
      <c r="ISV3143" s="243"/>
      <c r="ISW3143" s="243"/>
      <c r="ISX3143" s="243"/>
      <c r="ISY3143" s="243"/>
      <c r="ISZ3143" s="243"/>
      <c r="ITA3143" s="243"/>
      <c r="ITB3143" s="243"/>
      <c r="ITC3143" s="243"/>
      <c r="ITD3143" s="243"/>
      <c r="ITE3143" s="243"/>
      <c r="ITF3143" s="243"/>
      <c r="ITG3143" s="243"/>
      <c r="ITH3143" s="243"/>
      <c r="ITI3143" s="243"/>
      <c r="ITJ3143" s="243"/>
      <c r="ITK3143" s="243"/>
      <c r="ITL3143" s="243"/>
      <c r="ITM3143" s="243"/>
      <c r="ITN3143" s="243"/>
      <c r="ITO3143" s="243"/>
      <c r="ITP3143" s="243"/>
      <c r="ITQ3143" s="243"/>
      <c r="ITR3143" s="243"/>
      <c r="ITS3143" s="243"/>
      <c r="ITT3143" s="243"/>
      <c r="ITU3143" s="243"/>
      <c r="ITV3143" s="243"/>
      <c r="ITW3143" s="243"/>
      <c r="ITX3143" s="243"/>
      <c r="ITY3143" s="243"/>
      <c r="ITZ3143" s="243"/>
      <c r="IUA3143" s="243"/>
      <c r="IUB3143" s="243"/>
      <c r="IUC3143" s="243"/>
      <c r="IUD3143" s="243"/>
      <c r="IUE3143" s="243"/>
      <c r="IUF3143" s="243"/>
      <c r="IUG3143" s="243"/>
      <c r="IUH3143" s="243"/>
      <c r="IUI3143" s="243"/>
      <c r="IUJ3143" s="243"/>
      <c r="IUK3143" s="243"/>
      <c r="IUL3143" s="243"/>
      <c r="IUM3143" s="243"/>
      <c r="IUN3143" s="243"/>
      <c r="IUO3143" s="243"/>
      <c r="IUP3143" s="243"/>
      <c r="IUQ3143" s="243"/>
      <c r="IUR3143" s="243"/>
      <c r="IUS3143" s="243"/>
      <c r="IUT3143" s="243"/>
      <c r="IUU3143" s="243"/>
      <c r="IUV3143" s="243"/>
      <c r="IUW3143" s="243"/>
      <c r="IUX3143" s="243"/>
      <c r="IUY3143" s="243"/>
      <c r="IUZ3143" s="243"/>
      <c r="IVA3143" s="243"/>
      <c r="IVB3143" s="243"/>
      <c r="IVC3143" s="243"/>
      <c r="IVD3143" s="243"/>
      <c r="IVE3143" s="243"/>
      <c r="IVF3143" s="243"/>
      <c r="IVG3143" s="243"/>
      <c r="IVH3143" s="243"/>
      <c r="IVI3143" s="243"/>
      <c r="IVJ3143" s="243"/>
      <c r="IVK3143" s="243"/>
      <c r="IVL3143" s="243"/>
      <c r="IVM3143" s="243"/>
      <c r="IVN3143" s="243"/>
      <c r="IVO3143" s="243"/>
      <c r="IVP3143" s="243"/>
      <c r="IVQ3143" s="243"/>
      <c r="IVR3143" s="243"/>
      <c r="IVS3143" s="243"/>
      <c r="IVT3143" s="243"/>
      <c r="IVU3143" s="243"/>
      <c r="IVV3143" s="243"/>
      <c r="IVW3143" s="243"/>
      <c r="IVX3143" s="243"/>
      <c r="IVY3143" s="243"/>
      <c r="IVZ3143" s="243"/>
      <c r="IWA3143" s="243"/>
      <c r="IWB3143" s="243"/>
      <c r="IWC3143" s="243"/>
      <c r="IWD3143" s="243"/>
      <c r="IWE3143" s="243"/>
      <c r="IWF3143" s="243"/>
      <c r="IWG3143" s="243"/>
      <c r="IWH3143" s="243"/>
      <c r="IWI3143" s="243"/>
      <c r="IWJ3143" s="243"/>
      <c r="IWK3143" s="243"/>
      <c r="IWL3143" s="243"/>
      <c r="IWM3143" s="243"/>
      <c r="IWN3143" s="243"/>
      <c r="IWO3143" s="243"/>
      <c r="IWP3143" s="243"/>
      <c r="IWQ3143" s="243"/>
      <c r="IWR3143" s="243"/>
      <c r="IWS3143" s="243"/>
      <c r="IWT3143" s="243"/>
      <c r="IWU3143" s="243"/>
      <c r="IWV3143" s="243"/>
      <c r="IWW3143" s="243"/>
      <c r="IWX3143" s="243"/>
      <c r="IWY3143" s="243"/>
      <c r="IWZ3143" s="243"/>
      <c r="IXA3143" s="243"/>
      <c r="IXB3143" s="243"/>
      <c r="IXC3143" s="243"/>
      <c r="IXD3143" s="243"/>
      <c r="IXE3143" s="243"/>
      <c r="IXF3143" s="243"/>
      <c r="IXG3143" s="243"/>
      <c r="IXH3143" s="243"/>
      <c r="IXI3143" s="243"/>
      <c r="IXJ3143" s="243"/>
      <c r="IXK3143" s="243"/>
      <c r="IXL3143" s="243"/>
      <c r="IXM3143" s="243"/>
      <c r="IXN3143" s="243"/>
      <c r="IXO3143" s="243"/>
      <c r="IXP3143" s="243"/>
      <c r="IXQ3143" s="243"/>
      <c r="IXR3143" s="243"/>
      <c r="IXS3143" s="243"/>
      <c r="IXT3143" s="243"/>
      <c r="IXU3143" s="243"/>
      <c r="IXV3143" s="243"/>
      <c r="IXW3143" s="243"/>
      <c r="IXX3143" s="243"/>
      <c r="IXY3143" s="243"/>
      <c r="IXZ3143" s="243"/>
      <c r="IYA3143" s="243"/>
      <c r="IYB3143" s="243"/>
      <c r="IYC3143" s="243"/>
      <c r="IYD3143" s="243"/>
      <c r="IYE3143" s="243"/>
      <c r="IYF3143" s="243"/>
      <c r="IYG3143" s="243"/>
      <c r="IYH3143" s="243"/>
      <c r="IYI3143" s="243"/>
      <c r="IYJ3143" s="243"/>
      <c r="IYK3143" s="243"/>
      <c r="IYL3143" s="243"/>
      <c r="IYM3143" s="243"/>
      <c r="IYN3143" s="243"/>
      <c r="IYO3143" s="243"/>
      <c r="IYP3143" s="243"/>
      <c r="IYQ3143" s="243"/>
      <c r="IYR3143" s="243"/>
      <c r="IYS3143" s="243"/>
      <c r="IYT3143" s="243"/>
      <c r="IYU3143" s="243"/>
      <c r="IYV3143" s="243"/>
      <c r="IYW3143" s="243"/>
      <c r="IYX3143" s="243"/>
      <c r="IYY3143" s="243"/>
      <c r="IYZ3143" s="243"/>
      <c r="IZA3143" s="243"/>
      <c r="IZB3143" s="243"/>
      <c r="IZC3143" s="243"/>
      <c r="IZD3143" s="243"/>
      <c r="IZE3143" s="243"/>
      <c r="IZF3143" s="243"/>
      <c r="IZG3143" s="243"/>
      <c r="IZH3143" s="243"/>
      <c r="IZI3143" s="243"/>
      <c r="IZJ3143" s="243"/>
      <c r="IZK3143" s="243"/>
      <c r="IZL3143" s="243"/>
      <c r="IZM3143" s="243"/>
      <c r="IZN3143" s="243"/>
      <c r="IZO3143" s="243"/>
      <c r="IZP3143" s="243"/>
      <c r="IZQ3143" s="243"/>
      <c r="IZR3143" s="243"/>
      <c r="IZS3143" s="243"/>
      <c r="IZT3143" s="243"/>
      <c r="IZU3143" s="243"/>
      <c r="IZV3143" s="243"/>
      <c r="IZW3143" s="243"/>
      <c r="IZX3143" s="243"/>
      <c r="IZY3143" s="243"/>
      <c r="IZZ3143" s="243"/>
      <c r="JAA3143" s="243"/>
      <c r="JAB3143" s="243"/>
      <c r="JAC3143" s="243"/>
      <c r="JAD3143" s="243"/>
      <c r="JAE3143" s="243"/>
      <c r="JAF3143" s="243"/>
      <c r="JAG3143" s="243"/>
      <c r="JAH3143" s="243"/>
      <c r="JAI3143" s="243"/>
      <c r="JAJ3143" s="243"/>
      <c r="JAK3143" s="243"/>
      <c r="JAL3143" s="243"/>
      <c r="JAM3143" s="243"/>
      <c r="JAN3143" s="243"/>
      <c r="JAO3143" s="243"/>
      <c r="JAP3143" s="243"/>
      <c r="JAQ3143" s="243"/>
      <c r="JAR3143" s="243"/>
      <c r="JAS3143" s="243"/>
      <c r="JAT3143" s="243"/>
      <c r="JAU3143" s="243"/>
      <c r="JAV3143" s="243"/>
      <c r="JAW3143" s="243"/>
      <c r="JAX3143" s="243"/>
      <c r="JAY3143" s="243"/>
      <c r="JAZ3143" s="243"/>
      <c r="JBA3143" s="243"/>
      <c r="JBB3143" s="243"/>
      <c r="JBC3143" s="243"/>
      <c r="JBD3143" s="243"/>
      <c r="JBE3143" s="243"/>
      <c r="JBF3143" s="243"/>
      <c r="JBG3143" s="243"/>
      <c r="JBH3143" s="243"/>
      <c r="JBI3143" s="243"/>
      <c r="JBJ3143" s="243"/>
      <c r="JBK3143" s="243"/>
      <c r="JBL3143" s="243"/>
      <c r="JBM3143" s="243"/>
      <c r="JBN3143" s="243"/>
      <c r="JBO3143" s="243"/>
      <c r="JBP3143" s="243"/>
      <c r="JBQ3143" s="243"/>
      <c r="JBR3143" s="243"/>
      <c r="JBS3143" s="243"/>
      <c r="JBT3143" s="243"/>
      <c r="JBU3143" s="243"/>
      <c r="JBV3143" s="243"/>
      <c r="JBW3143" s="243"/>
      <c r="JBX3143" s="243"/>
      <c r="JBY3143" s="243"/>
      <c r="JBZ3143" s="243"/>
      <c r="JCA3143" s="243"/>
      <c r="JCB3143" s="243"/>
      <c r="JCC3143" s="243"/>
      <c r="JCD3143" s="243"/>
      <c r="JCE3143" s="243"/>
      <c r="JCF3143" s="243"/>
      <c r="JCG3143" s="243"/>
      <c r="JCH3143" s="243"/>
      <c r="JCI3143" s="243"/>
      <c r="JCJ3143" s="243"/>
      <c r="JCK3143" s="243"/>
      <c r="JCL3143" s="243"/>
      <c r="JCM3143" s="243"/>
      <c r="JCN3143" s="243"/>
      <c r="JCO3143" s="243"/>
      <c r="JCP3143" s="243"/>
      <c r="JCQ3143" s="243"/>
      <c r="JCR3143" s="243"/>
      <c r="JCS3143" s="243"/>
      <c r="JCT3143" s="243"/>
      <c r="JCU3143" s="243"/>
      <c r="JCV3143" s="243"/>
      <c r="JCW3143" s="243"/>
      <c r="JCX3143" s="243"/>
      <c r="JCY3143" s="243"/>
      <c r="JCZ3143" s="243"/>
      <c r="JDA3143" s="243"/>
      <c r="JDB3143" s="243"/>
      <c r="JDC3143" s="243"/>
      <c r="JDD3143" s="243"/>
      <c r="JDE3143" s="243"/>
      <c r="JDF3143" s="243"/>
      <c r="JDG3143" s="243"/>
      <c r="JDH3143" s="243"/>
      <c r="JDI3143" s="243"/>
      <c r="JDJ3143" s="243"/>
      <c r="JDK3143" s="243"/>
      <c r="JDL3143" s="243"/>
      <c r="JDM3143" s="243"/>
      <c r="JDN3143" s="243"/>
      <c r="JDO3143" s="243"/>
      <c r="JDP3143" s="243"/>
      <c r="JDQ3143" s="243"/>
      <c r="JDR3143" s="243"/>
      <c r="JDS3143" s="243"/>
      <c r="JDT3143" s="243"/>
      <c r="JDU3143" s="243"/>
      <c r="JDV3143" s="243"/>
      <c r="JDW3143" s="243"/>
      <c r="JDX3143" s="243"/>
      <c r="JDY3143" s="243"/>
      <c r="JDZ3143" s="243"/>
      <c r="JEA3143" s="243"/>
      <c r="JEB3143" s="243"/>
      <c r="JEC3143" s="243"/>
      <c r="JED3143" s="243"/>
      <c r="JEE3143" s="243"/>
      <c r="JEF3143" s="243"/>
      <c r="JEG3143" s="243"/>
      <c r="JEH3143" s="243"/>
      <c r="JEI3143" s="243"/>
      <c r="JEJ3143" s="243"/>
      <c r="JEK3143" s="243"/>
      <c r="JEL3143" s="243"/>
      <c r="JEM3143" s="243"/>
      <c r="JEN3143" s="243"/>
      <c r="JEO3143" s="243"/>
      <c r="JEP3143" s="243"/>
      <c r="JEQ3143" s="243"/>
      <c r="JER3143" s="243"/>
      <c r="JES3143" s="243"/>
      <c r="JET3143" s="243"/>
      <c r="JEU3143" s="243"/>
      <c r="JEV3143" s="243"/>
      <c r="JEW3143" s="243"/>
      <c r="JEX3143" s="243"/>
      <c r="JEY3143" s="243"/>
      <c r="JEZ3143" s="243"/>
      <c r="JFA3143" s="243"/>
      <c r="JFB3143" s="243"/>
      <c r="JFC3143" s="243"/>
      <c r="JFD3143" s="243"/>
      <c r="JFE3143" s="243"/>
      <c r="JFF3143" s="243"/>
      <c r="JFG3143" s="243"/>
      <c r="JFH3143" s="243"/>
      <c r="JFI3143" s="243"/>
      <c r="JFJ3143" s="243"/>
      <c r="JFK3143" s="243"/>
      <c r="JFL3143" s="243"/>
      <c r="JFM3143" s="243"/>
      <c r="JFN3143" s="243"/>
      <c r="JFO3143" s="243"/>
      <c r="JFP3143" s="243"/>
      <c r="JFQ3143" s="243"/>
      <c r="JFR3143" s="243"/>
      <c r="JFS3143" s="243"/>
      <c r="JFT3143" s="243"/>
      <c r="JFU3143" s="243"/>
      <c r="JFV3143" s="243"/>
      <c r="JFW3143" s="243"/>
      <c r="JFX3143" s="243"/>
      <c r="JFY3143" s="243"/>
      <c r="JFZ3143" s="243"/>
      <c r="JGA3143" s="243"/>
      <c r="JGB3143" s="243"/>
      <c r="JGC3143" s="243"/>
      <c r="JGD3143" s="243"/>
      <c r="JGE3143" s="243"/>
      <c r="JGF3143" s="243"/>
      <c r="JGG3143" s="243"/>
      <c r="JGH3143" s="243"/>
      <c r="JGI3143" s="243"/>
      <c r="JGJ3143" s="243"/>
      <c r="JGK3143" s="243"/>
      <c r="JGL3143" s="243"/>
      <c r="JGM3143" s="243"/>
      <c r="JGN3143" s="243"/>
      <c r="JGO3143" s="243"/>
      <c r="JGP3143" s="243"/>
      <c r="JGQ3143" s="243"/>
      <c r="JGR3143" s="243"/>
      <c r="JGS3143" s="243"/>
      <c r="JGT3143" s="243"/>
      <c r="JGU3143" s="243"/>
      <c r="JGV3143" s="243"/>
      <c r="JGW3143" s="243"/>
      <c r="JGX3143" s="243"/>
      <c r="JGY3143" s="243"/>
      <c r="JGZ3143" s="243"/>
      <c r="JHA3143" s="243"/>
      <c r="JHB3143" s="243"/>
      <c r="JHC3143" s="243"/>
      <c r="JHD3143" s="243"/>
      <c r="JHE3143" s="243"/>
      <c r="JHF3143" s="243"/>
      <c r="JHG3143" s="243"/>
      <c r="JHH3143" s="243"/>
      <c r="JHI3143" s="243"/>
      <c r="JHJ3143" s="243"/>
      <c r="JHK3143" s="243"/>
      <c r="JHL3143" s="243"/>
      <c r="JHM3143" s="243"/>
      <c r="JHN3143" s="243"/>
      <c r="JHO3143" s="243"/>
      <c r="JHP3143" s="243"/>
      <c r="JHQ3143" s="243"/>
      <c r="JHR3143" s="243"/>
      <c r="JHS3143" s="243"/>
      <c r="JHT3143" s="243"/>
      <c r="JHU3143" s="243"/>
      <c r="JHV3143" s="243"/>
      <c r="JHW3143" s="243"/>
      <c r="JHX3143" s="243"/>
      <c r="JHY3143" s="243"/>
      <c r="JHZ3143" s="243"/>
      <c r="JIA3143" s="243"/>
      <c r="JIB3143" s="243"/>
      <c r="JIC3143" s="243"/>
      <c r="JID3143" s="243"/>
      <c r="JIE3143" s="243"/>
      <c r="JIF3143" s="243"/>
      <c r="JIG3143" s="243"/>
      <c r="JIH3143" s="243"/>
      <c r="JII3143" s="243"/>
      <c r="JIJ3143" s="243"/>
      <c r="JIK3143" s="243"/>
      <c r="JIL3143" s="243"/>
      <c r="JIM3143" s="243"/>
      <c r="JIN3143" s="243"/>
      <c r="JIO3143" s="243"/>
      <c r="JIP3143" s="243"/>
      <c r="JIQ3143" s="243"/>
      <c r="JIR3143" s="243"/>
      <c r="JIS3143" s="243"/>
      <c r="JIT3143" s="243"/>
      <c r="JIU3143" s="243"/>
      <c r="JIV3143" s="243"/>
      <c r="JIW3143" s="243"/>
      <c r="JIX3143" s="243"/>
      <c r="JIY3143" s="243"/>
      <c r="JIZ3143" s="243"/>
      <c r="JJA3143" s="243"/>
      <c r="JJB3143" s="243"/>
      <c r="JJC3143" s="243"/>
      <c r="JJD3143" s="243"/>
      <c r="JJE3143" s="243"/>
      <c r="JJF3143" s="243"/>
      <c r="JJG3143" s="243"/>
      <c r="JJH3143" s="243"/>
      <c r="JJI3143" s="243"/>
      <c r="JJJ3143" s="243"/>
      <c r="JJK3143" s="243"/>
      <c r="JJL3143" s="243"/>
      <c r="JJM3143" s="243"/>
      <c r="JJN3143" s="243"/>
      <c r="JJO3143" s="243"/>
      <c r="JJP3143" s="243"/>
      <c r="JJQ3143" s="243"/>
      <c r="JJR3143" s="243"/>
      <c r="JJS3143" s="243"/>
      <c r="JJT3143" s="243"/>
      <c r="JJU3143" s="243"/>
      <c r="JJV3143" s="243"/>
      <c r="JJW3143" s="243"/>
      <c r="JJX3143" s="243"/>
      <c r="JJY3143" s="243"/>
      <c r="JJZ3143" s="243"/>
      <c r="JKA3143" s="243"/>
      <c r="JKB3143" s="243"/>
      <c r="JKC3143" s="243"/>
      <c r="JKD3143" s="243"/>
      <c r="JKE3143" s="243"/>
      <c r="JKF3143" s="243"/>
      <c r="JKG3143" s="243"/>
      <c r="JKH3143" s="243"/>
      <c r="JKI3143" s="243"/>
      <c r="JKJ3143" s="243"/>
      <c r="JKK3143" s="243"/>
      <c r="JKL3143" s="243"/>
      <c r="JKM3143" s="243"/>
      <c r="JKN3143" s="243"/>
      <c r="JKO3143" s="243"/>
      <c r="JKP3143" s="243"/>
      <c r="JKQ3143" s="243"/>
      <c r="JKR3143" s="243"/>
      <c r="JKS3143" s="243"/>
      <c r="JKT3143" s="243"/>
      <c r="JKU3143" s="243"/>
      <c r="JKV3143" s="243"/>
      <c r="JKW3143" s="243"/>
      <c r="JKX3143" s="243"/>
      <c r="JKY3143" s="243"/>
      <c r="JKZ3143" s="243"/>
      <c r="JLA3143" s="243"/>
      <c r="JLB3143" s="243"/>
      <c r="JLC3143" s="243"/>
      <c r="JLD3143" s="243"/>
      <c r="JLE3143" s="243"/>
      <c r="JLF3143" s="243"/>
      <c r="JLG3143" s="243"/>
      <c r="JLH3143" s="243"/>
      <c r="JLI3143" s="243"/>
      <c r="JLJ3143" s="243"/>
      <c r="JLK3143" s="243"/>
      <c r="JLL3143" s="243"/>
      <c r="JLM3143" s="243"/>
      <c r="JLN3143" s="243"/>
      <c r="JLO3143" s="243"/>
      <c r="JLP3143" s="243"/>
      <c r="JLQ3143" s="243"/>
      <c r="JLR3143" s="243"/>
      <c r="JLS3143" s="243"/>
      <c r="JLT3143" s="243"/>
      <c r="JLU3143" s="243"/>
      <c r="JLV3143" s="243"/>
      <c r="JLW3143" s="243"/>
      <c r="JLX3143" s="243"/>
      <c r="JLY3143" s="243"/>
      <c r="JLZ3143" s="243"/>
      <c r="JMA3143" s="243"/>
      <c r="JMB3143" s="243"/>
      <c r="JMC3143" s="243"/>
      <c r="JMD3143" s="243"/>
      <c r="JME3143" s="243"/>
      <c r="JMF3143" s="243"/>
      <c r="JMG3143" s="243"/>
      <c r="JMH3143" s="243"/>
      <c r="JMI3143" s="243"/>
      <c r="JMJ3143" s="243"/>
      <c r="JMK3143" s="243"/>
      <c r="JML3143" s="243"/>
      <c r="JMM3143" s="243"/>
      <c r="JMN3143" s="243"/>
      <c r="JMO3143" s="243"/>
      <c r="JMP3143" s="243"/>
      <c r="JMQ3143" s="243"/>
      <c r="JMR3143" s="243"/>
      <c r="JMS3143" s="243"/>
      <c r="JMT3143" s="243"/>
      <c r="JMU3143" s="243"/>
      <c r="JMV3143" s="243"/>
      <c r="JMW3143" s="243"/>
      <c r="JMX3143" s="243"/>
      <c r="JMY3143" s="243"/>
      <c r="JMZ3143" s="243"/>
      <c r="JNA3143" s="243"/>
      <c r="JNB3143" s="243"/>
      <c r="JNC3143" s="243"/>
      <c r="JND3143" s="243"/>
      <c r="JNE3143" s="243"/>
      <c r="JNF3143" s="243"/>
      <c r="JNG3143" s="243"/>
      <c r="JNH3143" s="243"/>
      <c r="JNI3143" s="243"/>
      <c r="JNJ3143" s="243"/>
      <c r="JNK3143" s="243"/>
      <c r="JNL3143" s="243"/>
      <c r="JNM3143" s="243"/>
      <c r="JNN3143" s="243"/>
      <c r="JNO3143" s="243"/>
      <c r="JNP3143" s="243"/>
      <c r="JNQ3143" s="243"/>
      <c r="JNR3143" s="243"/>
      <c r="JNS3143" s="243"/>
      <c r="JNT3143" s="243"/>
      <c r="JNU3143" s="243"/>
      <c r="JNV3143" s="243"/>
      <c r="JNW3143" s="243"/>
      <c r="JNX3143" s="243"/>
      <c r="JNY3143" s="243"/>
      <c r="JNZ3143" s="243"/>
      <c r="JOA3143" s="243"/>
      <c r="JOB3143" s="243"/>
      <c r="JOC3143" s="243"/>
      <c r="JOD3143" s="243"/>
      <c r="JOE3143" s="243"/>
      <c r="JOF3143" s="243"/>
      <c r="JOG3143" s="243"/>
      <c r="JOH3143" s="243"/>
      <c r="JOI3143" s="243"/>
      <c r="JOJ3143" s="243"/>
      <c r="JOK3143" s="243"/>
      <c r="JOL3143" s="243"/>
      <c r="JOM3143" s="243"/>
      <c r="JON3143" s="243"/>
      <c r="JOO3143" s="243"/>
      <c r="JOP3143" s="243"/>
      <c r="JOQ3143" s="243"/>
      <c r="JOR3143" s="243"/>
      <c r="JOS3143" s="243"/>
      <c r="JOT3143" s="243"/>
      <c r="JOU3143" s="243"/>
      <c r="JOV3143" s="243"/>
      <c r="JOW3143" s="243"/>
      <c r="JOX3143" s="243"/>
      <c r="JOY3143" s="243"/>
      <c r="JOZ3143" s="243"/>
      <c r="JPA3143" s="243"/>
      <c r="JPB3143" s="243"/>
      <c r="JPC3143" s="243"/>
      <c r="JPD3143" s="243"/>
      <c r="JPE3143" s="243"/>
      <c r="JPF3143" s="243"/>
      <c r="JPG3143" s="243"/>
      <c r="JPH3143" s="243"/>
      <c r="JPI3143" s="243"/>
      <c r="JPJ3143" s="243"/>
      <c r="JPK3143" s="243"/>
      <c r="JPL3143" s="243"/>
      <c r="JPM3143" s="243"/>
      <c r="JPN3143" s="243"/>
      <c r="JPO3143" s="243"/>
      <c r="JPP3143" s="243"/>
      <c r="JPQ3143" s="243"/>
      <c r="JPR3143" s="243"/>
      <c r="JPS3143" s="243"/>
      <c r="JPT3143" s="243"/>
      <c r="JPU3143" s="243"/>
      <c r="JPV3143" s="243"/>
      <c r="JPW3143" s="243"/>
      <c r="JPX3143" s="243"/>
      <c r="JPY3143" s="243"/>
      <c r="JPZ3143" s="243"/>
      <c r="JQA3143" s="243"/>
      <c r="JQB3143" s="243"/>
      <c r="JQC3143" s="243"/>
      <c r="JQD3143" s="243"/>
      <c r="JQE3143" s="243"/>
      <c r="JQF3143" s="243"/>
      <c r="JQG3143" s="243"/>
      <c r="JQH3143" s="243"/>
      <c r="JQI3143" s="243"/>
      <c r="JQJ3143" s="243"/>
      <c r="JQK3143" s="243"/>
      <c r="JQL3143" s="243"/>
      <c r="JQM3143" s="243"/>
      <c r="JQN3143" s="243"/>
      <c r="JQO3143" s="243"/>
      <c r="JQP3143" s="243"/>
      <c r="JQQ3143" s="243"/>
      <c r="JQR3143" s="243"/>
      <c r="JQS3143" s="243"/>
      <c r="JQT3143" s="243"/>
      <c r="JQU3143" s="243"/>
      <c r="JQV3143" s="243"/>
      <c r="JQW3143" s="243"/>
      <c r="JQX3143" s="243"/>
      <c r="JQY3143" s="243"/>
      <c r="JQZ3143" s="243"/>
      <c r="JRA3143" s="243"/>
      <c r="JRB3143" s="243"/>
      <c r="JRC3143" s="243"/>
      <c r="JRD3143" s="243"/>
      <c r="JRE3143" s="243"/>
      <c r="JRF3143" s="243"/>
      <c r="JRG3143" s="243"/>
      <c r="JRH3143" s="243"/>
      <c r="JRI3143" s="243"/>
      <c r="JRJ3143" s="243"/>
      <c r="JRK3143" s="243"/>
      <c r="JRL3143" s="243"/>
      <c r="JRM3143" s="243"/>
      <c r="JRN3143" s="243"/>
      <c r="JRO3143" s="243"/>
      <c r="JRP3143" s="243"/>
      <c r="JRQ3143" s="243"/>
      <c r="JRR3143" s="243"/>
      <c r="JRS3143" s="243"/>
      <c r="JRT3143" s="243"/>
      <c r="JRU3143" s="243"/>
      <c r="JRV3143" s="243"/>
      <c r="JRW3143" s="243"/>
      <c r="JRX3143" s="243"/>
      <c r="JRY3143" s="243"/>
      <c r="JRZ3143" s="243"/>
      <c r="JSA3143" s="243"/>
      <c r="JSB3143" s="243"/>
      <c r="JSC3143" s="243"/>
      <c r="JSD3143" s="243"/>
      <c r="JSE3143" s="243"/>
      <c r="JSF3143" s="243"/>
      <c r="JSG3143" s="243"/>
      <c r="JSH3143" s="243"/>
      <c r="JSI3143" s="243"/>
      <c r="JSJ3143" s="243"/>
      <c r="JSK3143" s="243"/>
      <c r="JSL3143" s="243"/>
      <c r="JSM3143" s="243"/>
      <c r="JSN3143" s="243"/>
      <c r="JSO3143" s="243"/>
      <c r="JSP3143" s="243"/>
      <c r="JSQ3143" s="243"/>
      <c r="JSR3143" s="243"/>
      <c r="JSS3143" s="243"/>
      <c r="JST3143" s="243"/>
      <c r="JSU3143" s="243"/>
      <c r="JSV3143" s="243"/>
      <c r="JSW3143" s="243"/>
      <c r="JSX3143" s="243"/>
      <c r="JSY3143" s="243"/>
      <c r="JSZ3143" s="243"/>
      <c r="JTA3143" s="243"/>
      <c r="JTB3143" s="243"/>
      <c r="JTC3143" s="243"/>
      <c r="JTD3143" s="243"/>
      <c r="JTE3143" s="243"/>
      <c r="JTF3143" s="243"/>
      <c r="JTG3143" s="243"/>
      <c r="JTH3143" s="243"/>
      <c r="JTI3143" s="243"/>
      <c r="JTJ3143" s="243"/>
      <c r="JTK3143" s="243"/>
      <c r="JTL3143" s="243"/>
      <c r="JTM3143" s="243"/>
      <c r="JTN3143" s="243"/>
      <c r="JTO3143" s="243"/>
      <c r="JTP3143" s="243"/>
      <c r="JTQ3143" s="243"/>
      <c r="JTR3143" s="243"/>
      <c r="JTS3143" s="243"/>
      <c r="JTT3143" s="243"/>
      <c r="JTU3143" s="243"/>
      <c r="JTV3143" s="243"/>
      <c r="JTW3143" s="243"/>
      <c r="JTX3143" s="243"/>
      <c r="JTY3143" s="243"/>
      <c r="JTZ3143" s="243"/>
      <c r="JUA3143" s="243"/>
      <c r="JUB3143" s="243"/>
      <c r="JUC3143" s="243"/>
      <c r="JUD3143" s="243"/>
      <c r="JUE3143" s="243"/>
      <c r="JUF3143" s="243"/>
      <c r="JUG3143" s="243"/>
      <c r="JUH3143" s="243"/>
      <c r="JUI3143" s="243"/>
      <c r="JUJ3143" s="243"/>
      <c r="JUK3143" s="243"/>
      <c r="JUL3143" s="243"/>
      <c r="JUM3143" s="243"/>
      <c r="JUN3143" s="243"/>
      <c r="JUO3143" s="243"/>
      <c r="JUP3143" s="243"/>
      <c r="JUQ3143" s="243"/>
      <c r="JUR3143" s="243"/>
      <c r="JUS3143" s="243"/>
      <c r="JUT3143" s="243"/>
      <c r="JUU3143" s="243"/>
      <c r="JUV3143" s="243"/>
      <c r="JUW3143" s="243"/>
      <c r="JUX3143" s="243"/>
      <c r="JUY3143" s="243"/>
      <c r="JUZ3143" s="243"/>
      <c r="JVA3143" s="243"/>
      <c r="JVB3143" s="243"/>
      <c r="JVC3143" s="243"/>
      <c r="JVD3143" s="243"/>
      <c r="JVE3143" s="243"/>
      <c r="JVF3143" s="243"/>
      <c r="JVG3143" s="243"/>
      <c r="JVH3143" s="243"/>
      <c r="JVI3143" s="243"/>
      <c r="JVJ3143" s="243"/>
      <c r="JVK3143" s="243"/>
      <c r="JVL3143" s="243"/>
      <c r="JVM3143" s="243"/>
      <c r="JVN3143" s="243"/>
      <c r="JVO3143" s="243"/>
      <c r="JVP3143" s="243"/>
      <c r="JVQ3143" s="243"/>
      <c r="JVR3143" s="243"/>
      <c r="JVS3143" s="243"/>
      <c r="JVT3143" s="243"/>
      <c r="JVU3143" s="243"/>
      <c r="JVV3143" s="243"/>
      <c r="JVW3143" s="243"/>
      <c r="JVX3143" s="243"/>
      <c r="JVY3143" s="243"/>
      <c r="JVZ3143" s="243"/>
      <c r="JWA3143" s="243"/>
      <c r="JWB3143" s="243"/>
      <c r="JWC3143" s="243"/>
      <c r="JWD3143" s="243"/>
      <c r="JWE3143" s="243"/>
      <c r="JWF3143" s="243"/>
      <c r="JWG3143" s="243"/>
      <c r="JWH3143" s="243"/>
      <c r="JWI3143" s="243"/>
      <c r="JWJ3143" s="243"/>
      <c r="JWK3143" s="243"/>
      <c r="JWL3143" s="243"/>
      <c r="JWM3143" s="243"/>
      <c r="JWN3143" s="243"/>
      <c r="JWO3143" s="243"/>
      <c r="JWP3143" s="243"/>
      <c r="JWQ3143" s="243"/>
      <c r="JWR3143" s="243"/>
      <c r="JWS3143" s="243"/>
      <c r="JWT3143" s="243"/>
      <c r="JWU3143" s="243"/>
      <c r="JWV3143" s="243"/>
      <c r="JWW3143" s="243"/>
      <c r="JWX3143" s="243"/>
      <c r="JWY3143" s="243"/>
      <c r="JWZ3143" s="243"/>
      <c r="JXA3143" s="243"/>
      <c r="JXB3143" s="243"/>
      <c r="JXC3143" s="243"/>
      <c r="JXD3143" s="243"/>
      <c r="JXE3143" s="243"/>
      <c r="JXF3143" s="243"/>
      <c r="JXG3143" s="243"/>
      <c r="JXH3143" s="243"/>
      <c r="JXI3143" s="243"/>
      <c r="JXJ3143" s="243"/>
      <c r="JXK3143" s="243"/>
      <c r="JXL3143" s="243"/>
      <c r="JXM3143" s="243"/>
      <c r="JXN3143" s="243"/>
      <c r="JXO3143" s="243"/>
      <c r="JXP3143" s="243"/>
      <c r="JXQ3143" s="243"/>
      <c r="JXR3143" s="243"/>
      <c r="JXS3143" s="243"/>
      <c r="JXT3143" s="243"/>
      <c r="JXU3143" s="243"/>
      <c r="JXV3143" s="243"/>
      <c r="JXW3143" s="243"/>
      <c r="JXX3143" s="243"/>
      <c r="JXY3143" s="243"/>
      <c r="JXZ3143" s="243"/>
      <c r="JYA3143" s="243"/>
      <c r="JYB3143" s="243"/>
      <c r="JYC3143" s="243"/>
      <c r="JYD3143" s="243"/>
      <c r="JYE3143" s="243"/>
      <c r="JYF3143" s="243"/>
      <c r="JYG3143" s="243"/>
      <c r="JYH3143" s="243"/>
      <c r="JYI3143" s="243"/>
      <c r="JYJ3143" s="243"/>
      <c r="JYK3143" s="243"/>
      <c r="JYL3143" s="243"/>
      <c r="JYM3143" s="243"/>
      <c r="JYN3143" s="243"/>
      <c r="JYO3143" s="243"/>
      <c r="JYP3143" s="243"/>
      <c r="JYQ3143" s="243"/>
      <c r="JYR3143" s="243"/>
      <c r="JYS3143" s="243"/>
      <c r="JYT3143" s="243"/>
      <c r="JYU3143" s="243"/>
      <c r="JYV3143" s="243"/>
      <c r="JYW3143" s="243"/>
      <c r="JYX3143" s="243"/>
      <c r="JYY3143" s="243"/>
      <c r="JYZ3143" s="243"/>
      <c r="JZA3143" s="243"/>
      <c r="JZB3143" s="243"/>
      <c r="JZC3143" s="243"/>
      <c r="JZD3143" s="243"/>
      <c r="JZE3143" s="243"/>
      <c r="JZF3143" s="243"/>
      <c r="JZG3143" s="243"/>
      <c r="JZH3143" s="243"/>
      <c r="JZI3143" s="243"/>
      <c r="JZJ3143" s="243"/>
      <c r="JZK3143" s="243"/>
      <c r="JZL3143" s="243"/>
      <c r="JZM3143" s="243"/>
      <c r="JZN3143" s="243"/>
      <c r="JZO3143" s="243"/>
      <c r="JZP3143" s="243"/>
      <c r="JZQ3143" s="243"/>
      <c r="JZR3143" s="243"/>
      <c r="JZS3143" s="243"/>
      <c r="JZT3143" s="243"/>
      <c r="JZU3143" s="243"/>
      <c r="JZV3143" s="243"/>
      <c r="JZW3143" s="243"/>
      <c r="JZX3143" s="243"/>
      <c r="JZY3143" s="243"/>
      <c r="JZZ3143" s="243"/>
      <c r="KAA3143" s="243"/>
      <c r="KAB3143" s="243"/>
      <c r="KAC3143" s="243"/>
      <c r="KAD3143" s="243"/>
      <c r="KAE3143" s="243"/>
      <c r="KAF3143" s="243"/>
      <c r="KAG3143" s="243"/>
      <c r="KAH3143" s="243"/>
      <c r="KAI3143" s="243"/>
      <c r="KAJ3143" s="243"/>
      <c r="KAK3143" s="243"/>
      <c r="KAL3143" s="243"/>
      <c r="KAM3143" s="243"/>
      <c r="KAN3143" s="243"/>
      <c r="KAO3143" s="243"/>
      <c r="KAP3143" s="243"/>
      <c r="KAQ3143" s="243"/>
      <c r="KAR3143" s="243"/>
      <c r="KAS3143" s="243"/>
      <c r="KAT3143" s="243"/>
      <c r="KAU3143" s="243"/>
      <c r="KAV3143" s="243"/>
      <c r="KAW3143" s="243"/>
      <c r="KAX3143" s="243"/>
      <c r="KAY3143" s="243"/>
      <c r="KAZ3143" s="243"/>
      <c r="KBA3143" s="243"/>
      <c r="KBB3143" s="243"/>
      <c r="KBC3143" s="243"/>
      <c r="KBD3143" s="243"/>
      <c r="KBE3143" s="243"/>
      <c r="KBF3143" s="243"/>
      <c r="KBG3143" s="243"/>
      <c r="KBH3143" s="243"/>
      <c r="KBI3143" s="243"/>
      <c r="KBJ3143" s="243"/>
      <c r="KBK3143" s="243"/>
      <c r="KBL3143" s="243"/>
      <c r="KBM3143" s="243"/>
      <c r="KBN3143" s="243"/>
      <c r="KBO3143" s="243"/>
      <c r="KBP3143" s="243"/>
      <c r="KBQ3143" s="243"/>
      <c r="KBR3143" s="243"/>
      <c r="KBS3143" s="243"/>
      <c r="KBT3143" s="243"/>
      <c r="KBU3143" s="243"/>
      <c r="KBV3143" s="243"/>
      <c r="KBW3143" s="243"/>
      <c r="KBX3143" s="243"/>
      <c r="KBY3143" s="243"/>
      <c r="KBZ3143" s="243"/>
      <c r="KCA3143" s="243"/>
      <c r="KCB3143" s="243"/>
      <c r="KCC3143" s="243"/>
      <c r="KCD3143" s="243"/>
      <c r="KCE3143" s="243"/>
      <c r="KCF3143" s="243"/>
      <c r="KCG3143" s="243"/>
      <c r="KCH3143" s="243"/>
      <c r="KCI3143" s="243"/>
      <c r="KCJ3143" s="243"/>
      <c r="KCK3143" s="243"/>
      <c r="KCL3143" s="243"/>
      <c r="KCM3143" s="243"/>
      <c r="KCN3143" s="243"/>
      <c r="KCO3143" s="243"/>
      <c r="KCP3143" s="243"/>
      <c r="KCQ3143" s="243"/>
      <c r="KCR3143" s="243"/>
      <c r="KCS3143" s="243"/>
      <c r="KCT3143" s="243"/>
      <c r="KCU3143" s="243"/>
      <c r="KCV3143" s="243"/>
      <c r="KCW3143" s="243"/>
      <c r="KCX3143" s="243"/>
      <c r="KCY3143" s="243"/>
      <c r="KCZ3143" s="243"/>
      <c r="KDA3143" s="243"/>
      <c r="KDB3143" s="243"/>
      <c r="KDC3143" s="243"/>
      <c r="KDD3143" s="243"/>
      <c r="KDE3143" s="243"/>
      <c r="KDF3143" s="243"/>
      <c r="KDG3143" s="243"/>
      <c r="KDH3143" s="243"/>
      <c r="KDI3143" s="243"/>
      <c r="KDJ3143" s="243"/>
      <c r="KDK3143" s="243"/>
      <c r="KDL3143" s="243"/>
      <c r="KDM3143" s="243"/>
      <c r="KDN3143" s="243"/>
      <c r="KDO3143" s="243"/>
      <c r="KDP3143" s="243"/>
      <c r="KDQ3143" s="243"/>
      <c r="KDR3143" s="243"/>
      <c r="KDS3143" s="243"/>
      <c r="KDT3143" s="243"/>
      <c r="KDU3143" s="243"/>
      <c r="KDV3143" s="243"/>
      <c r="KDW3143" s="243"/>
      <c r="KDX3143" s="243"/>
      <c r="KDY3143" s="243"/>
      <c r="KDZ3143" s="243"/>
      <c r="KEA3143" s="243"/>
      <c r="KEB3143" s="243"/>
      <c r="KEC3143" s="243"/>
      <c r="KED3143" s="243"/>
      <c r="KEE3143" s="243"/>
      <c r="KEF3143" s="243"/>
      <c r="KEG3143" s="243"/>
      <c r="KEH3143" s="243"/>
      <c r="KEI3143" s="243"/>
      <c r="KEJ3143" s="243"/>
      <c r="KEK3143" s="243"/>
      <c r="KEL3143" s="243"/>
      <c r="KEM3143" s="243"/>
      <c r="KEN3143" s="243"/>
      <c r="KEO3143" s="243"/>
      <c r="KEP3143" s="243"/>
      <c r="KEQ3143" s="243"/>
      <c r="KER3143" s="243"/>
      <c r="KES3143" s="243"/>
      <c r="KET3143" s="243"/>
      <c r="KEU3143" s="243"/>
      <c r="KEV3143" s="243"/>
      <c r="KEW3143" s="243"/>
      <c r="KEX3143" s="243"/>
      <c r="KEY3143" s="243"/>
      <c r="KEZ3143" s="243"/>
      <c r="KFA3143" s="243"/>
      <c r="KFB3143" s="243"/>
      <c r="KFC3143" s="243"/>
      <c r="KFD3143" s="243"/>
      <c r="KFE3143" s="243"/>
      <c r="KFF3143" s="243"/>
      <c r="KFG3143" s="243"/>
      <c r="KFH3143" s="243"/>
      <c r="KFI3143" s="243"/>
      <c r="KFJ3143" s="243"/>
      <c r="KFK3143" s="243"/>
      <c r="KFL3143" s="243"/>
      <c r="KFM3143" s="243"/>
      <c r="KFN3143" s="243"/>
      <c r="KFO3143" s="243"/>
      <c r="KFP3143" s="243"/>
      <c r="KFQ3143" s="243"/>
      <c r="KFR3143" s="243"/>
      <c r="KFS3143" s="243"/>
      <c r="KFT3143" s="243"/>
      <c r="KFU3143" s="243"/>
      <c r="KFV3143" s="243"/>
      <c r="KFW3143" s="243"/>
      <c r="KFX3143" s="243"/>
      <c r="KFY3143" s="243"/>
      <c r="KFZ3143" s="243"/>
      <c r="KGA3143" s="243"/>
      <c r="KGB3143" s="243"/>
      <c r="KGC3143" s="243"/>
      <c r="KGD3143" s="243"/>
      <c r="KGE3143" s="243"/>
      <c r="KGF3143" s="243"/>
      <c r="KGG3143" s="243"/>
      <c r="KGH3143" s="243"/>
      <c r="KGI3143" s="243"/>
      <c r="KGJ3143" s="243"/>
      <c r="KGK3143" s="243"/>
      <c r="KGL3143" s="243"/>
      <c r="KGM3143" s="243"/>
      <c r="KGN3143" s="243"/>
      <c r="KGO3143" s="243"/>
      <c r="KGP3143" s="243"/>
      <c r="KGQ3143" s="243"/>
      <c r="KGR3143" s="243"/>
      <c r="KGS3143" s="243"/>
      <c r="KGT3143" s="243"/>
      <c r="KGU3143" s="243"/>
      <c r="KGV3143" s="243"/>
      <c r="KGW3143" s="243"/>
      <c r="KGX3143" s="243"/>
      <c r="KGY3143" s="243"/>
      <c r="KGZ3143" s="243"/>
      <c r="KHA3143" s="243"/>
      <c r="KHB3143" s="243"/>
      <c r="KHC3143" s="243"/>
      <c r="KHD3143" s="243"/>
      <c r="KHE3143" s="243"/>
      <c r="KHF3143" s="243"/>
      <c r="KHG3143" s="243"/>
      <c r="KHH3143" s="243"/>
      <c r="KHI3143" s="243"/>
      <c r="KHJ3143" s="243"/>
      <c r="KHK3143" s="243"/>
      <c r="KHL3143" s="243"/>
      <c r="KHM3143" s="243"/>
      <c r="KHN3143" s="243"/>
      <c r="KHO3143" s="243"/>
      <c r="KHP3143" s="243"/>
      <c r="KHQ3143" s="243"/>
      <c r="KHR3143" s="243"/>
      <c r="KHS3143" s="243"/>
      <c r="KHT3143" s="243"/>
      <c r="KHU3143" s="243"/>
      <c r="KHV3143" s="243"/>
      <c r="KHW3143" s="243"/>
      <c r="KHX3143" s="243"/>
      <c r="KHY3143" s="243"/>
      <c r="KHZ3143" s="243"/>
      <c r="KIA3143" s="243"/>
      <c r="KIB3143" s="243"/>
      <c r="KIC3143" s="243"/>
      <c r="KID3143" s="243"/>
      <c r="KIE3143" s="243"/>
      <c r="KIF3143" s="243"/>
      <c r="KIG3143" s="243"/>
      <c r="KIH3143" s="243"/>
      <c r="KII3143" s="243"/>
      <c r="KIJ3143" s="243"/>
      <c r="KIK3143" s="243"/>
      <c r="KIL3143" s="243"/>
      <c r="KIM3143" s="243"/>
      <c r="KIN3143" s="243"/>
      <c r="KIO3143" s="243"/>
      <c r="KIP3143" s="243"/>
      <c r="KIQ3143" s="243"/>
      <c r="KIR3143" s="243"/>
      <c r="KIS3143" s="243"/>
      <c r="KIT3143" s="243"/>
      <c r="KIU3143" s="243"/>
      <c r="KIV3143" s="243"/>
      <c r="KIW3143" s="243"/>
      <c r="KIX3143" s="243"/>
      <c r="KIY3143" s="243"/>
      <c r="KIZ3143" s="243"/>
      <c r="KJA3143" s="243"/>
      <c r="KJB3143" s="243"/>
      <c r="KJC3143" s="243"/>
      <c r="KJD3143" s="243"/>
      <c r="KJE3143" s="243"/>
      <c r="KJF3143" s="243"/>
      <c r="KJG3143" s="243"/>
      <c r="KJH3143" s="243"/>
      <c r="KJI3143" s="243"/>
      <c r="KJJ3143" s="243"/>
      <c r="KJK3143" s="243"/>
      <c r="KJL3143" s="243"/>
      <c r="KJM3143" s="243"/>
      <c r="KJN3143" s="243"/>
      <c r="KJO3143" s="243"/>
      <c r="KJP3143" s="243"/>
      <c r="KJQ3143" s="243"/>
      <c r="KJR3143" s="243"/>
      <c r="KJS3143" s="243"/>
      <c r="KJT3143" s="243"/>
      <c r="KJU3143" s="243"/>
      <c r="KJV3143" s="243"/>
      <c r="KJW3143" s="243"/>
      <c r="KJX3143" s="243"/>
      <c r="KJY3143" s="243"/>
      <c r="KJZ3143" s="243"/>
      <c r="KKA3143" s="243"/>
      <c r="KKB3143" s="243"/>
      <c r="KKC3143" s="243"/>
      <c r="KKD3143" s="243"/>
      <c r="KKE3143" s="243"/>
      <c r="KKF3143" s="243"/>
      <c r="KKG3143" s="243"/>
      <c r="KKH3143" s="243"/>
      <c r="KKI3143" s="243"/>
      <c r="KKJ3143" s="243"/>
      <c r="KKK3143" s="243"/>
      <c r="KKL3143" s="243"/>
      <c r="KKM3143" s="243"/>
      <c r="KKN3143" s="243"/>
      <c r="KKO3143" s="243"/>
      <c r="KKP3143" s="243"/>
      <c r="KKQ3143" s="243"/>
      <c r="KKR3143" s="243"/>
      <c r="KKS3143" s="243"/>
      <c r="KKT3143" s="243"/>
      <c r="KKU3143" s="243"/>
      <c r="KKV3143" s="243"/>
      <c r="KKW3143" s="243"/>
      <c r="KKX3143" s="243"/>
      <c r="KKY3143" s="243"/>
      <c r="KKZ3143" s="243"/>
      <c r="KLA3143" s="243"/>
      <c r="KLB3143" s="243"/>
      <c r="KLC3143" s="243"/>
      <c r="KLD3143" s="243"/>
      <c r="KLE3143" s="243"/>
      <c r="KLF3143" s="243"/>
      <c r="KLG3143" s="243"/>
      <c r="KLH3143" s="243"/>
      <c r="KLI3143" s="243"/>
      <c r="KLJ3143" s="243"/>
      <c r="KLK3143" s="243"/>
      <c r="KLL3143" s="243"/>
      <c r="KLM3143" s="243"/>
      <c r="KLN3143" s="243"/>
      <c r="KLO3143" s="243"/>
      <c r="KLP3143" s="243"/>
      <c r="KLQ3143" s="243"/>
      <c r="KLR3143" s="243"/>
      <c r="KLS3143" s="243"/>
      <c r="KLT3143" s="243"/>
      <c r="KLU3143" s="243"/>
      <c r="KLV3143" s="243"/>
      <c r="KLW3143" s="243"/>
      <c r="KLX3143" s="243"/>
      <c r="KLY3143" s="243"/>
      <c r="KLZ3143" s="243"/>
      <c r="KMA3143" s="243"/>
      <c r="KMB3143" s="243"/>
      <c r="KMC3143" s="243"/>
      <c r="KMD3143" s="243"/>
      <c r="KME3143" s="243"/>
      <c r="KMF3143" s="243"/>
      <c r="KMG3143" s="243"/>
      <c r="KMH3143" s="243"/>
      <c r="KMI3143" s="243"/>
      <c r="KMJ3143" s="243"/>
      <c r="KMK3143" s="243"/>
      <c r="KML3143" s="243"/>
      <c r="KMM3143" s="243"/>
      <c r="KMN3143" s="243"/>
      <c r="KMO3143" s="243"/>
      <c r="KMP3143" s="243"/>
      <c r="KMQ3143" s="243"/>
      <c r="KMR3143" s="243"/>
      <c r="KMS3143" s="243"/>
      <c r="KMT3143" s="243"/>
      <c r="KMU3143" s="243"/>
      <c r="KMV3143" s="243"/>
      <c r="KMW3143" s="243"/>
      <c r="KMX3143" s="243"/>
      <c r="KMY3143" s="243"/>
      <c r="KMZ3143" s="243"/>
      <c r="KNA3143" s="243"/>
      <c r="KNB3143" s="243"/>
      <c r="KNC3143" s="243"/>
      <c r="KND3143" s="243"/>
      <c r="KNE3143" s="243"/>
      <c r="KNF3143" s="243"/>
      <c r="KNG3143" s="243"/>
      <c r="KNH3143" s="243"/>
      <c r="KNI3143" s="243"/>
      <c r="KNJ3143" s="243"/>
      <c r="KNK3143" s="243"/>
      <c r="KNL3143" s="243"/>
      <c r="KNM3143" s="243"/>
      <c r="KNN3143" s="243"/>
      <c r="KNO3143" s="243"/>
      <c r="KNP3143" s="243"/>
      <c r="KNQ3143" s="243"/>
      <c r="KNR3143" s="243"/>
      <c r="KNS3143" s="243"/>
      <c r="KNT3143" s="243"/>
      <c r="KNU3143" s="243"/>
      <c r="KNV3143" s="243"/>
      <c r="KNW3143" s="243"/>
      <c r="KNX3143" s="243"/>
      <c r="KNY3143" s="243"/>
      <c r="KNZ3143" s="243"/>
      <c r="KOA3143" s="243"/>
      <c r="KOB3143" s="243"/>
      <c r="KOC3143" s="243"/>
      <c r="KOD3143" s="243"/>
      <c r="KOE3143" s="243"/>
      <c r="KOF3143" s="243"/>
      <c r="KOG3143" s="243"/>
      <c r="KOH3143" s="243"/>
      <c r="KOI3143" s="243"/>
      <c r="KOJ3143" s="243"/>
      <c r="KOK3143" s="243"/>
      <c r="KOL3143" s="243"/>
      <c r="KOM3143" s="243"/>
      <c r="KON3143" s="243"/>
      <c r="KOO3143" s="243"/>
      <c r="KOP3143" s="243"/>
      <c r="KOQ3143" s="243"/>
      <c r="KOR3143" s="243"/>
      <c r="KOS3143" s="243"/>
      <c r="KOT3143" s="243"/>
      <c r="KOU3143" s="243"/>
      <c r="KOV3143" s="243"/>
      <c r="KOW3143" s="243"/>
      <c r="KOX3143" s="243"/>
      <c r="KOY3143" s="243"/>
      <c r="KOZ3143" s="243"/>
      <c r="KPA3143" s="243"/>
      <c r="KPB3143" s="243"/>
      <c r="KPC3143" s="243"/>
      <c r="KPD3143" s="243"/>
      <c r="KPE3143" s="243"/>
      <c r="KPF3143" s="243"/>
      <c r="KPG3143" s="243"/>
      <c r="KPH3143" s="243"/>
      <c r="KPI3143" s="243"/>
      <c r="KPJ3143" s="243"/>
      <c r="KPK3143" s="243"/>
      <c r="KPL3143" s="243"/>
      <c r="KPM3143" s="243"/>
      <c r="KPN3143" s="243"/>
      <c r="KPO3143" s="243"/>
      <c r="KPP3143" s="243"/>
      <c r="KPQ3143" s="243"/>
      <c r="KPR3143" s="243"/>
      <c r="KPS3143" s="243"/>
      <c r="KPT3143" s="243"/>
      <c r="KPU3143" s="243"/>
      <c r="KPV3143" s="243"/>
      <c r="KPW3143" s="243"/>
      <c r="KPX3143" s="243"/>
      <c r="KPY3143" s="243"/>
      <c r="KPZ3143" s="243"/>
      <c r="KQA3143" s="243"/>
      <c r="KQB3143" s="243"/>
      <c r="KQC3143" s="243"/>
      <c r="KQD3143" s="243"/>
      <c r="KQE3143" s="243"/>
      <c r="KQF3143" s="243"/>
      <c r="KQG3143" s="243"/>
      <c r="KQH3143" s="243"/>
      <c r="KQI3143" s="243"/>
      <c r="KQJ3143" s="243"/>
      <c r="KQK3143" s="243"/>
      <c r="KQL3143" s="243"/>
      <c r="KQM3143" s="243"/>
      <c r="KQN3143" s="243"/>
      <c r="KQO3143" s="243"/>
      <c r="KQP3143" s="243"/>
      <c r="KQQ3143" s="243"/>
      <c r="KQR3143" s="243"/>
      <c r="KQS3143" s="243"/>
      <c r="KQT3143" s="243"/>
      <c r="KQU3143" s="243"/>
      <c r="KQV3143" s="243"/>
      <c r="KQW3143" s="243"/>
      <c r="KQX3143" s="243"/>
      <c r="KQY3143" s="243"/>
      <c r="KQZ3143" s="243"/>
      <c r="KRA3143" s="243"/>
      <c r="KRB3143" s="243"/>
      <c r="KRC3143" s="243"/>
      <c r="KRD3143" s="243"/>
      <c r="KRE3143" s="243"/>
      <c r="KRF3143" s="243"/>
      <c r="KRG3143" s="243"/>
      <c r="KRH3143" s="243"/>
      <c r="KRI3143" s="243"/>
      <c r="KRJ3143" s="243"/>
      <c r="KRK3143" s="243"/>
      <c r="KRL3143" s="243"/>
      <c r="KRM3143" s="243"/>
      <c r="KRN3143" s="243"/>
      <c r="KRO3143" s="243"/>
      <c r="KRP3143" s="243"/>
      <c r="KRQ3143" s="243"/>
      <c r="KRR3143" s="243"/>
      <c r="KRS3143" s="243"/>
      <c r="KRT3143" s="243"/>
      <c r="KRU3143" s="243"/>
      <c r="KRV3143" s="243"/>
      <c r="KRW3143" s="243"/>
      <c r="KRX3143" s="243"/>
      <c r="KRY3143" s="243"/>
      <c r="KRZ3143" s="243"/>
      <c r="KSA3143" s="243"/>
      <c r="KSB3143" s="243"/>
      <c r="KSC3143" s="243"/>
      <c r="KSD3143" s="243"/>
      <c r="KSE3143" s="243"/>
      <c r="KSF3143" s="243"/>
      <c r="KSG3143" s="243"/>
      <c r="KSH3143" s="243"/>
      <c r="KSI3143" s="243"/>
      <c r="KSJ3143" s="243"/>
      <c r="KSK3143" s="243"/>
      <c r="KSL3143" s="243"/>
      <c r="KSM3143" s="243"/>
      <c r="KSN3143" s="243"/>
      <c r="KSO3143" s="243"/>
      <c r="KSP3143" s="243"/>
      <c r="KSQ3143" s="243"/>
      <c r="KSR3143" s="243"/>
      <c r="KSS3143" s="243"/>
      <c r="KST3143" s="243"/>
      <c r="KSU3143" s="243"/>
      <c r="KSV3143" s="243"/>
      <c r="KSW3143" s="243"/>
      <c r="KSX3143" s="243"/>
      <c r="KSY3143" s="243"/>
      <c r="KSZ3143" s="243"/>
      <c r="KTA3143" s="243"/>
      <c r="KTB3143" s="243"/>
      <c r="KTC3143" s="243"/>
      <c r="KTD3143" s="243"/>
      <c r="KTE3143" s="243"/>
      <c r="KTF3143" s="243"/>
      <c r="KTG3143" s="243"/>
      <c r="KTH3143" s="243"/>
      <c r="KTI3143" s="243"/>
      <c r="KTJ3143" s="243"/>
      <c r="KTK3143" s="243"/>
      <c r="KTL3143" s="243"/>
      <c r="KTM3143" s="243"/>
      <c r="KTN3143" s="243"/>
      <c r="KTO3143" s="243"/>
      <c r="KTP3143" s="243"/>
      <c r="KTQ3143" s="243"/>
      <c r="KTR3143" s="243"/>
      <c r="KTS3143" s="243"/>
      <c r="KTT3143" s="243"/>
      <c r="KTU3143" s="243"/>
      <c r="KTV3143" s="243"/>
      <c r="KTW3143" s="243"/>
      <c r="KTX3143" s="243"/>
      <c r="KTY3143" s="243"/>
      <c r="KTZ3143" s="243"/>
      <c r="KUA3143" s="243"/>
      <c r="KUB3143" s="243"/>
      <c r="KUC3143" s="243"/>
      <c r="KUD3143" s="243"/>
      <c r="KUE3143" s="243"/>
      <c r="KUF3143" s="243"/>
      <c r="KUG3143" s="243"/>
      <c r="KUH3143" s="243"/>
      <c r="KUI3143" s="243"/>
      <c r="KUJ3143" s="243"/>
      <c r="KUK3143" s="243"/>
      <c r="KUL3143" s="243"/>
      <c r="KUM3143" s="243"/>
      <c r="KUN3143" s="243"/>
      <c r="KUO3143" s="243"/>
      <c r="KUP3143" s="243"/>
      <c r="KUQ3143" s="243"/>
      <c r="KUR3143" s="243"/>
      <c r="KUS3143" s="243"/>
      <c r="KUT3143" s="243"/>
      <c r="KUU3143" s="243"/>
      <c r="KUV3143" s="243"/>
      <c r="KUW3143" s="243"/>
      <c r="KUX3143" s="243"/>
      <c r="KUY3143" s="243"/>
      <c r="KUZ3143" s="243"/>
      <c r="KVA3143" s="243"/>
      <c r="KVB3143" s="243"/>
      <c r="KVC3143" s="243"/>
      <c r="KVD3143" s="243"/>
      <c r="KVE3143" s="243"/>
      <c r="KVF3143" s="243"/>
      <c r="KVG3143" s="243"/>
      <c r="KVH3143" s="243"/>
      <c r="KVI3143" s="243"/>
      <c r="KVJ3143" s="243"/>
      <c r="KVK3143" s="243"/>
      <c r="KVL3143" s="243"/>
      <c r="KVM3143" s="243"/>
      <c r="KVN3143" s="243"/>
      <c r="KVO3143" s="243"/>
      <c r="KVP3143" s="243"/>
      <c r="KVQ3143" s="243"/>
      <c r="KVR3143" s="243"/>
      <c r="KVS3143" s="243"/>
      <c r="KVT3143" s="243"/>
      <c r="KVU3143" s="243"/>
      <c r="KVV3143" s="243"/>
      <c r="KVW3143" s="243"/>
      <c r="KVX3143" s="243"/>
      <c r="KVY3143" s="243"/>
      <c r="KVZ3143" s="243"/>
      <c r="KWA3143" s="243"/>
      <c r="KWB3143" s="243"/>
      <c r="KWC3143" s="243"/>
      <c r="KWD3143" s="243"/>
      <c r="KWE3143" s="243"/>
      <c r="KWF3143" s="243"/>
      <c r="KWG3143" s="243"/>
      <c r="KWH3143" s="243"/>
      <c r="KWI3143" s="243"/>
      <c r="KWJ3143" s="243"/>
      <c r="KWK3143" s="243"/>
      <c r="KWL3143" s="243"/>
      <c r="KWM3143" s="243"/>
      <c r="KWN3143" s="243"/>
      <c r="KWO3143" s="243"/>
      <c r="KWP3143" s="243"/>
      <c r="KWQ3143" s="243"/>
      <c r="KWR3143" s="243"/>
      <c r="KWS3143" s="243"/>
      <c r="KWT3143" s="243"/>
      <c r="KWU3143" s="243"/>
      <c r="KWV3143" s="243"/>
      <c r="KWW3143" s="243"/>
      <c r="KWX3143" s="243"/>
      <c r="KWY3143" s="243"/>
      <c r="KWZ3143" s="243"/>
      <c r="KXA3143" s="243"/>
      <c r="KXB3143" s="243"/>
      <c r="KXC3143" s="243"/>
      <c r="KXD3143" s="243"/>
      <c r="KXE3143" s="243"/>
      <c r="KXF3143" s="243"/>
      <c r="KXG3143" s="243"/>
      <c r="KXH3143" s="243"/>
      <c r="KXI3143" s="243"/>
      <c r="KXJ3143" s="243"/>
      <c r="KXK3143" s="243"/>
      <c r="KXL3143" s="243"/>
      <c r="KXM3143" s="243"/>
      <c r="KXN3143" s="243"/>
      <c r="KXO3143" s="243"/>
      <c r="KXP3143" s="243"/>
      <c r="KXQ3143" s="243"/>
      <c r="KXR3143" s="243"/>
      <c r="KXS3143" s="243"/>
      <c r="KXT3143" s="243"/>
      <c r="KXU3143" s="243"/>
      <c r="KXV3143" s="243"/>
      <c r="KXW3143" s="243"/>
      <c r="KXX3143" s="243"/>
      <c r="KXY3143" s="243"/>
      <c r="KXZ3143" s="243"/>
      <c r="KYA3143" s="243"/>
      <c r="KYB3143" s="243"/>
      <c r="KYC3143" s="243"/>
      <c r="KYD3143" s="243"/>
      <c r="KYE3143" s="243"/>
      <c r="KYF3143" s="243"/>
      <c r="KYG3143" s="243"/>
      <c r="KYH3143" s="243"/>
      <c r="KYI3143" s="243"/>
      <c r="KYJ3143" s="243"/>
      <c r="KYK3143" s="243"/>
      <c r="KYL3143" s="243"/>
      <c r="KYM3143" s="243"/>
      <c r="KYN3143" s="243"/>
      <c r="KYO3143" s="243"/>
      <c r="KYP3143" s="243"/>
      <c r="KYQ3143" s="243"/>
      <c r="KYR3143" s="243"/>
      <c r="KYS3143" s="243"/>
      <c r="KYT3143" s="243"/>
      <c r="KYU3143" s="243"/>
      <c r="KYV3143" s="243"/>
      <c r="KYW3143" s="243"/>
      <c r="KYX3143" s="243"/>
      <c r="KYY3143" s="243"/>
      <c r="KYZ3143" s="243"/>
      <c r="KZA3143" s="243"/>
      <c r="KZB3143" s="243"/>
      <c r="KZC3143" s="243"/>
      <c r="KZD3143" s="243"/>
      <c r="KZE3143" s="243"/>
      <c r="KZF3143" s="243"/>
      <c r="KZG3143" s="243"/>
      <c r="KZH3143" s="243"/>
      <c r="KZI3143" s="243"/>
      <c r="KZJ3143" s="243"/>
      <c r="KZK3143" s="243"/>
      <c r="KZL3143" s="243"/>
      <c r="KZM3143" s="243"/>
      <c r="KZN3143" s="243"/>
      <c r="KZO3143" s="243"/>
      <c r="KZP3143" s="243"/>
      <c r="KZQ3143" s="243"/>
      <c r="KZR3143" s="243"/>
      <c r="KZS3143" s="243"/>
      <c r="KZT3143" s="243"/>
      <c r="KZU3143" s="243"/>
      <c r="KZV3143" s="243"/>
      <c r="KZW3143" s="243"/>
      <c r="KZX3143" s="243"/>
      <c r="KZY3143" s="243"/>
      <c r="KZZ3143" s="243"/>
      <c r="LAA3143" s="243"/>
      <c r="LAB3143" s="243"/>
      <c r="LAC3143" s="243"/>
      <c r="LAD3143" s="243"/>
      <c r="LAE3143" s="243"/>
      <c r="LAF3143" s="243"/>
      <c r="LAG3143" s="243"/>
      <c r="LAH3143" s="243"/>
      <c r="LAI3143" s="243"/>
      <c r="LAJ3143" s="243"/>
      <c r="LAK3143" s="243"/>
      <c r="LAL3143" s="243"/>
      <c r="LAM3143" s="243"/>
      <c r="LAN3143" s="243"/>
      <c r="LAO3143" s="243"/>
      <c r="LAP3143" s="243"/>
      <c r="LAQ3143" s="243"/>
      <c r="LAR3143" s="243"/>
      <c r="LAS3143" s="243"/>
      <c r="LAT3143" s="243"/>
      <c r="LAU3143" s="243"/>
      <c r="LAV3143" s="243"/>
      <c r="LAW3143" s="243"/>
      <c r="LAX3143" s="243"/>
      <c r="LAY3143" s="243"/>
      <c r="LAZ3143" s="243"/>
      <c r="LBA3143" s="243"/>
      <c r="LBB3143" s="243"/>
      <c r="LBC3143" s="243"/>
      <c r="LBD3143" s="243"/>
      <c r="LBE3143" s="243"/>
      <c r="LBF3143" s="243"/>
      <c r="LBG3143" s="243"/>
      <c r="LBH3143" s="243"/>
      <c r="LBI3143" s="243"/>
      <c r="LBJ3143" s="243"/>
      <c r="LBK3143" s="243"/>
      <c r="LBL3143" s="243"/>
      <c r="LBM3143" s="243"/>
      <c r="LBN3143" s="243"/>
      <c r="LBO3143" s="243"/>
      <c r="LBP3143" s="243"/>
      <c r="LBQ3143" s="243"/>
      <c r="LBR3143" s="243"/>
      <c r="LBS3143" s="243"/>
      <c r="LBT3143" s="243"/>
      <c r="LBU3143" s="243"/>
      <c r="LBV3143" s="243"/>
      <c r="LBW3143" s="243"/>
      <c r="LBX3143" s="243"/>
      <c r="LBY3143" s="243"/>
      <c r="LBZ3143" s="243"/>
      <c r="LCA3143" s="243"/>
      <c r="LCB3143" s="243"/>
      <c r="LCC3143" s="243"/>
      <c r="LCD3143" s="243"/>
      <c r="LCE3143" s="243"/>
      <c r="LCF3143" s="243"/>
      <c r="LCG3143" s="243"/>
      <c r="LCH3143" s="243"/>
      <c r="LCI3143" s="243"/>
      <c r="LCJ3143" s="243"/>
      <c r="LCK3143" s="243"/>
      <c r="LCL3143" s="243"/>
      <c r="LCM3143" s="243"/>
      <c r="LCN3143" s="243"/>
      <c r="LCO3143" s="243"/>
      <c r="LCP3143" s="243"/>
      <c r="LCQ3143" s="243"/>
      <c r="LCR3143" s="243"/>
      <c r="LCS3143" s="243"/>
      <c r="LCT3143" s="243"/>
      <c r="LCU3143" s="243"/>
      <c r="LCV3143" s="243"/>
      <c r="LCW3143" s="243"/>
      <c r="LCX3143" s="243"/>
      <c r="LCY3143" s="243"/>
      <c r="LCZ3143" s="243"/>
      <c r="LDA3143" s="243"/>
      <c r="LDB3143" s="243"/>
      <c r="LDC3143" s="243"/>
      <c r="LDD3143" s="243"/>
      <c r="LDE3143" s="243"/>
      <c r="LDF3143" s="243"/>
      <c r="LDG3143" s="243"/>
      <c r="LDH3143" s="243"/>
      <c r="LDI3143" s="243"/>
      <c r="LDJ3143" s="243"/>
      <c r="LDK3143" s="243"/>
      <c r="LDL3143" s="243"/>
      <c r="LDM3143" s="243"/>
      <c r="LDN3143" s="243"/>
      <c r="LDO3143" s="243"/>
      <c r="LDP3143" s="243"/>
      <c r="LDQ3143" s="243"/>
      <c r="LDR3143" s="243"/>
      <c r="LDS3143" s="243"/>
      <c r="LDT3143" s="243"/>
      <c r="LDU3143" s="243"/>
      <c r="LDV3143" s="243"/>
      <c r="LDW3143" s="243"/>
      <c r="LDX3143" s="243"/>
      <c r="LDY3143" s="243"/>
      <c r="LDZ3143" s="243"/>
      <c r="LEA3143" s="243"/>
      <c r="LEB3143" s="243"/>
      <c r="LEC3143" s="243"/>
      <c r="LED3143" s="243"/>
      <c r="LEE3143" s="243"/>
      <c r="LEF3143" s="243"/>
      <c r="LEG3143" s="243"/>
      <c r="LEH3143" s="243"/>
      <c r="LEI3143" s="243"/>
      <c r="LEJ3143" s="243"/>
      <c r="LEK3143" s="243"/>
      <c r="LEL3143" s="243"/>
      <c r="LEM3143" s="243"/>
      <c r="LEN3143" s="243"/>
      <c r="LEO3143" s="243"/>
      <c r="LEP3143" s="243"/>
      <c r="LEQ3143" s="243"/>
      <c r="LER3143" s="243"/>
      <c r="LES3143" s="243"/>
      <c r="LET3143" s="243"/>
      <c r="LEU3143" s="243"/>
      <c r="LEV3143" s="243"/>
      <c r="LEW3143" s="243"/>
      <c r="LEX3143" s="243"/>
      <c r="LEY3143" s="243"/>
      <c r="LEZ3143" s="243"/>
      <c r="LFA3143" s="243"/>
      <c r="LFB3143" s="243"/>
      <c r="LFC3143" s="243"/>
      <c r="LFD3143" s="243"/>
      <c r="LFE3143" s="243"/>
      <c r="LFF3143" s="243"/>
      <c r="LFG3143" s="243"/>
      <c r="LFH3143" s="243"/>
      <c r="LFI3143" s="243"/>
      <c r="LFJ3143" s="243"/>
      <c r="LFK3143" s="243"/>
      <c r="LFL3143" s="243"/>
      <c r="LFM3143" s="243"/>
      <c r="LFN3143" s="243"/>
      <c r="LFO3143" s="243"/>
      <c r="LFP3143" s="243"/>
      <c r="LFQ3143" s="243"/>
      <c r="LFR3143" s="243"/>
      <c r="LFS3143" s="243"/>
      <c r="LFT3143" s="243"/>
      <c r="LFU3143" s="243"/>
      <c r="LFV3143" s="243"/>
      <c r="LFW3143" s="243"/>
      <c r="LFX3143" s="243"/>
      <c r="LFY3143" s="243"/>
      <c r="LFZ3143" s="243"/>
      <c r="LGA3143" s="243"/>
      <c r="LGB3143" s="243"/>
      <c r="LGC3143" s="243"/>
      <c r="LGD3143" s="243"/>
      <c r="LGE3143" s="243"/>
      <c r="LGF3143" s="243"/>
      <c r="LGG3143" s="243"/>
      <c r="LGH3143" s="243"/>
      <c r="LGI3143" s="243"/>
      <c r="LGJ3143" s="243"/>
      <c r="LGK3143" s="243"/>
      <c r="LGL3143" s="243"/>
      <c r="LGM3143" s="243"/>
      <c r="LGN3143" s="243"/>
      <c r="LGO3143" s="243"/>
      <c r="LGP3143" s="243"/>
      <c r="LGQ3143" s="243"/>
      <c r="LGR3143" s="243"/>
      <c r="LGS3143" s="243"/>
      <c r="LGT3143" s="243"/>
      <c r="LGU3143" s="243"/>
      <c r="LGV3143" s="243"/>
      <c r="LGW3143" s="243"/>
      <c r="LGX3143" s="243"/>
      <c r="LGY3143" s="243"/>
      <c r="LGZ3143" s="243"/>
      <c r="LHA3143" s="243"/>
      <c r="LHB3143" s="243"/>
      <c r="LHC3143" s="243"/>
      <c r="LHD3143" s="243"/>
      <c r="LHE3143" s="243"/>
      <c r="LHF3143" s="243"/>
      <c r="LHG3143" s="243"/>
      <c r="LHH3143" s="243"/>
      <c r="LHI3143" s="243"/>
      <c r="LHJ3143" s="243"/>
      <c r="LHK3143" s="243"/>
      <c r="LHL3143" s="243"/>
      <c r="LHM3143" s="243"/>
      <c r="LHN3143" s="243"/>
      <c r="LHO3143" s="243"/>
      <c r="LHP3143" s="243"/>
      <c r="LHQ3143" s="243"/>
      <c r="LHR3143" s="243"/>
      <c r="LHS3143" s="243"/>
      <c r="LHT3143" s="243"/>
      <c r="LHU3143" s="243"/>
      <c r="LHV3143" s="243"/>
      <c r="LHW3143" s="243"/>
      <c r="LHX3143" s="243"/>
      <c r="LHY3143" s="243"/>
      <c r="LHZ3143" s="243"/>
      <c r="LIA3143" s="243"/>
      <c r="LIB3143" s="243"/>
      <c r="LIC3143" s="243"/>
      <c r="LID3143" s="243"/>
      <c r="LIE3143" s="243"/>
      <c r="LIF3143" s="243"/>
      <c r="LIG3143" s="243"/>
      <c r="LIH3143" s="243"/>
      <c r="LII3143" s="243"/>
      <c r="LIJ3143" s="243"/>
      <c r="LIK3143" s="243"/>
      <c r="LIL3143" s="243"/>
      <c r="LIM3143" s="243"/>
      <c r="LIN3143" s="243"/>
      <c r="LIO3143" s="243"/>
      <c r="LIP3143" s="243"/>
      <c r="LIQ3143" s="243"/>
      <c r="LIR3143" s="243"/>
      <c r="LIS3143" s="243"/>
      <c r="LIT3143" s="243"/>
      <c r="LIU3143" s="243"/>
      <c r="LIV3143" s="243"/>
      <c r="LIW3143" s="243"/>
      <c r="LIX3143" s="243"/>
      <c r="LIY3143" s="243"/>
      <c r="LIZ3143" s="243"/>
      <c r="LJA3143" s="243"/>
      <c r="LJB3143" s="243"/>
      <c r="LJC3143" s="243"/>
      <c r="LJD3143" s="243"/>
      <c r="LJE3143" s="243"/>
      <c r="LJF3143" s="243"/>
      <c r="LJG3143" s="243"/>
      <c r="LJH3143" s="243"/>
      <c r="LJI3143" s="243"/>
      <c r="LJJ3143" s="243"/>
      <c r="LJK3143" s="243"/>
      <c r="LJL3143" s="243"/>
      <c r="LJM3143" s="243"/>
      <c r="LJN3143" s="243"/>
      <c r="LJO3143" s="243"/>
      <c r="LJP3143" s="243"/>
      <c r="LJQ3143" s="243"/>
      <c r="LJR3143" s="243"/>
      <c r="LJS3143" s="243"/>
      <c r="LJT3143" s="243"/>
      <c r="LJU3143" s="243"/>
      <c r="LJV3143" s="243"/>
      <c r="LJW3143" s="243"/>
      <c r="LJX3143" s="243"/>
      <c r="LJY3143" s="243"/>
      <c r="LJZ3143" s="243"/>
      <c r="LKA3143" s="243"/>
      <c r="LKB3143" s="243"/>
      <c r="LKC3143" s="243"/>
      <c r="LKD3143" s="243"/>
      <c r="LKE3143" s="243"/>
      <c r="LKF3143" s="243"/>
      <c r="LKG3143" s="243"/>
      <c r="LKH3143" s="243"/>
      <c r="LKI3143" s="243"/>
      <c r="LKJ3143" s="243"/>
      <c r="LKK3143" s="243"/>
      <c r="LKL3143" s="243"/>
      <c r="LKM3143" s="243"/>
      <c r="LKN3143" s="243"/>
      <c r="LKO3143" s="243"/>
      <c r="LKP3143" s="243"/>
      <c r="LKQ3143" s="243"/>
      <c r="LKR3143" s="243"/>
      <c r="LKS3143" s="243"/>
      <c r="LKT3143" s="243"/>
      <c r="LKU3143" s="243"/>
      <c r="LKV3143" s="243"/>
      <c r="LKW3143" s="243"/>
      <c r="LKX3143" s="243"/>
      <c r="LKY3143" s="243"/>
      <c r="LKZ3143" s="243"/>
      <c r="LLA3143" s="243"/>
      <c r="LLB3143" s="243"/>
      <c r="LLC3143" s="243"/>
      <c r="LLD3143" s="243"/>
      <c r="LLE3143" s="243"/>
      <c r="LLF3143" s="243"/>
      <c r="LLG3143" s="243"/>
      <c r="LLH3143" s="243"/>
      <c r="LLI3143" s="243"/>
      <c r="LLJ3143" s="243"/>
      <c r="LLK3143" s="243"/>
      <c r="LLL3143" s="243"/>
      <c r="LLM3143" s="243"/>
      <c r="LLN3143" s="243"/>
      <c r="LLO3143" s="243"/>
      <c r="LLP3143" s="243"/>
      <c r="LLQ3143" s="243"/>
      <c r="LLR3143" s="243"/>
      <c r="LLS3143" s="243"/>
      <c r="LLT3143" s="243"/>
      <c r="LLU3143" s="243"/>
      <c r="LLV3143" s="243"/>
      <c r="LLW3143" s="243"/>
      <c r="LLX3143" s="243"/>
      <c r="LLY3143" s="243"/>
      <c r="LLZ3143" s="243"/>
      <c r="LMA3143" s="243"/>
      <c r="LMB3143" s="243"/>
      <c r="LMC3143" s="243"/>
      <c r="LMD3143" s="243"/>
      <c r="LME3143" s="243"/>
      <c r="LMF3143" s="243"/>
      <c r="LMG3143" s="243"/>
      <c r="LMH3143" s="243"/>
      <c r="LMI3143" s="243"/>
      <c r="LMJ3143" s="243"/>
      <c r="LMK3143" s="243"/>
      <c r="LML3143" s="243"/>
      <c r="LMM3143" s="243"/>
      <c r="LMN3143" s="243"/>
      <c r="LMO3143" s="243"/>
      <c r="LMP3143" s="243"/>
      <c r="LMQ3143" s="243"/>
      <c r="LMR3143" s="243"/>
      <c r="LMS3143" s="243"/>
      <c r="LMT3143" s="243"/>
      <c r="LMU3143" s="243"/>
      <c r="LMV3143" s="243"/>
      <c r="LMW3143" s="243"/>
      <c r="LMX3143" s="243"/>
      <c r="LMY3143" s="243"/>
      <c r="LMZ3143" s="243"/>
      <c r="LNA3143" s="243"/>
      <c r="LNB3143" s="243"/>
      <c r="LNC3143" s="243"/>
      <c r="LND3143" s="243"/>
      <c r="LNE3143" s="243"/>
      <c r="LNF3143" s="243"/>
      <c r="LNG3143" s="243"/>
      <c r="LNH3143" s="243"/>
      <c r="LNI3143" s="243"/>
      <c r="LNJ3143" s="243"/>
      <c r="LNK3143" s="243"/>
      <c r="LNL3143" s="243"/>
      <c r="LNM3143" s="243"/>
      <c r="LNN3143" s="243"/>
      <c r="LNO3143" s="243"/>
      <c r="LNP3143" s="243"/>
      <c r="LNQ3143" s="243"/>
      <c r="LNR3143" s="243"/>
      <c r="LNS3143" s="243"/>
      <c r="LNT3143" s="243"/>
      <c r="LNU3143" s="243"/>
      <c r="LNV3143" s="243"/>
      <c r="LNW3143" s="243"/>
      <c r="LNX3143" s="243"/>
      <c r="LNY3143" s="243"/>
      <c r="LNZ3143" s="243"/>
      <c r="LOA3143" s="243"/>
      <c r="LOB3143" s="243"/>
      <c r="LOC3143" s="243"/>
      <c r="LOD3143" s="243"/>
      <c r="LOE3143" s="243"/>
      <c r="LOF3143" s="243"/>
      <c r="LOG3143" s="243"/>
      <c r="LOH3143" s="243"/>
      <c r="LOI3143" s="243"/>
      <c r="LOJ3143" s="243"/>
      <c r="LOK3143" s="243"/>
      <c r="LOL3143" s="243"/>
      <c r="LOM3143" s="243"/>
      <c r="LON3143" s="243"/>
      <c r="LOO3143" s="243"/>
      <c r="LOP3143" s="243"/>
      <c r="LOQ3143" s="243"/>
      <c r="LOR3143" s="243"/>
      <c r="LOS3143" s="243"/>
      <c r="LOT3143" s="243"/>
      <c r="LOU3143" s="243"/>
      <c r="LOV3143" s="243"/>
      <c r="LOW3143" s="243"/>
      <c r="LOX3143" s="243"/>
      <c r="LOY3143" s="243"/>
      <c r="LOZ3143" s="243"/>
      <c r="LPA3143" s="243"/>
      <c r="LPB3143" s="243"/>
      <c r="LPC3143" s="243"/>
      <c r="LPD3143" s="243"/>
      <c r="LPE3143" s="243"/>
      <c r="LPF3143" s="243"/>
      <c r="LPG3143" s="243"/>
      <c r="LPH3143" s="243"/>
      <c r="LPI3143" s="243"/>
      <c r="LPJ3143" s="243"/>
      <c r="LPK3143" s="243"/>
      <c r="LPL3143" s="243"/>
      <c r="LPM3143" s="243"/>
      <c r="LPN3143" s="243"/>
      <c r="LPO3143" s="243"/>
      <c r="LPP3143" s="243"/>
      <c r="LPQ3143" s="243"/>
      <c r="LPR3143" s="243"/>
      <c r="LPS3143" s="243"/>
      <c r="LPT3143" s="243"/>
      <c r="LPU3143" s="243"/>
      <c r="LPV3143" s="243"/>
      <c r="LPW3143" s="243"/>
      <c r="LPX3143" s="243"/>
      <c r="LPY3143" s="243"/>
      <c r="LPZ3143" s="243"/>
      <c r="LQA3143" s="243"/>
      <c r="LQB3143" s="243"/>
      <c r="LQC3143" s="243"/>
      <c r="LQD3143" s="243"/>
      <c r="LQE3143" s="243"/>
      <c r="LQF3143" s="243"/>
      <c r="LQG3143" s="243"/>
      <c r="LQH3143" s="243"/>
      <c r="LQI3143" s="243"/>
      <c r="LQJ3143" s="243"/>
      <c r="LQK3143" s="243"/>
      <c r="LQL3143" s="243"/>
      <c r="LQM3143" s="243"/>
      <c r="LQN3143" s="243"/>
      <c r="LQO3143" s="243"/>
      <c r="LQP3143" s="243"/>
      <c r="LQQ3143" s="243"/>
      <c r="LQR3143" s="243"/>
      <c r="LQS3143" s="243"/>
      <c r="LQT3143" s="243"/>
      <c r="LQU3143" s="243"/>
      <c r="LQV3143" s="243"/>
      <c r="LQW3143" s="243"/>
      <c r="LQX3143" s="243"/>
      <c r="LQY3143" s="243"/>
      <c r="LQZ3143" s="243"/>
      <c r="LRA3143" s="243"/>
      <c r="LRB3143" s="243"/>
      <c r="LRC3143" s="243"/>
      <c r="LRD3143" s="243"/>
      <c r="LRE3143" s="243"/>
      <c r="LRF3143" s="243"/>
      <c r="LRG3143" s="243"/>
      <c r="LRH3143" s="243"/>
      <c r="LRI3143" s="243"/>
      <c r="LRJ3143" s="243"/>
      <c r="LRK3143" s="243"/>
      <c r="LRL3143" s="243"/>
      <c r="LRM3143" s="243"/>
      <c r="LRN3143" s="243"/>
      <c r="LRO3143" s="243"/>
      <c r="LRP3143" s="243"/>
      <c r="LRQ3143" s="243"/>
      <c r="LRR3143" s="243"/>
      <c r="LRS3143" s="243"/>
      <c r="LRT3143" s="243"/>
      <c r="LRU3143" s="243"/>
      <c r="LRV3143" s="243"/>
      <c r="LRW3143" s="243"/>
      <c r="LRX3143" s="243"/>
      <c r="LRY3143" s="243"/>
      <c r="LRZ3143" s="243"/>
      <c r="LSA3143" s="243"/>
      <c r="LSB3143" s="243"/>
      <c r="LSC3143" s="243"/>
      <c r="LSD3143" s="243"/>
      <c r="LSE3143" s="243"/>
      <c r="LSF3143" s="243"/>
      <c r="LSG3143" s="243"/>
      <c r="LSH3143" s="243"/>
      <c r="LSI3143" s="243"/>
      <c r="LSJ3143" s="243"/>
      <c r="LSK3143" s="243"/>
      <c r="LSL3143" s="243"/>
      <c r="LSM3143" s="243"/>
      <c r="LSN3143" s="243"/>
      <c r="LSO3143" s="243"/>
      <c r="LSP3143" s="243"/>
      <c r="LSQ3143" s="243"/>
      <c r="LSR3143" s="243"/>
      <c r="LSS3143" s="243"/>
      <c r="LST3143" s="243"/>
      <c r="LSU3143" s="243"/>
      <c r="LSV3143" s="243"/>
      <c r="LSW3143" s="243"/>
      <c r="LSX3143" s="243"/>
      <c r="LSY3143" s="243"/>
      <c r="LSZ3143" s="243"/>
      <c r="LTA3143" s="243"/>
      <c r="LTB3143" s="243"/>
      <c r="LTC3143" s="243"/>
      <c r="LTD3143" s="243"/>
      <c r="LTE3143" s="243"/>
      <c r="LTF3143" s="243"/>
      <c r="LTG3143" s="243"/>
      <c r="LTH3143" s="243"/>
      <c r="LTI3143" s="243"/>
      <c r="LTJ3143" s="243"/>
      <c r="LTK3143" s="243"/>
      <c r="LTL3143" s="243"/>
      <c r="LTM3143" s="243"/>
      <c r="LTN3143" s="243"/>
      <c r="LTO3143" s="243"/>
      <c r="LTP3143" s="243"/>
      <c r="LTQ3143" s="243"/>
      <c r="LTR3143" s="243"/>
      <c r="LTS3143" s="243"/>
      <c r="LTT3143" s="243"/>
      <c r="LTU3143" s="243"/>
      <c r="LTV3143" s="243"/>
      <c r="LTW3143" s="243"/>
      <c r="LTX3143" s="243"/>
      <c r="LTY3143" s="243"/>
      <c r="LTZ3143" s="243"/>
      <c r="LUA3143" s="243"/>
      <c r="LUB3143" s="243"/>
      <c r="LUC3143" s="243"/>
      <c r="LUD3143" s="243"/>
      <c r="LUE3143" s="243"/>
      <c r="LUF3143" s="243"/>
      <c r="LUG3143" s="243"/>
      <c r="LUH3143" s="243"/>
      <c r="LUI3143" s="243"/>
      <c r="LUJ3143" s="243"/>
      <c r="LUK3143" s="243"/>
      <c r="LUL3143" s="243"/>
      <c r="LUM3143" s="243"/>
      <c r="LUN3143" s="243"/>
      <c r="LUO3143" s="243"/>
      <c r="LUP3143" s="243"/>
      <c r="LUQ3143" s="243"/>
      <c r="LUR3143" s="243"/>
      <c r="LUS3143" s="243"/>
      <c r="LUT3143" s="243"/>
      <c r="LUU3143" s="243"/>
      <c r="LUV3143" s="243"/>
      <c r="LUW3143" s="243"/>
      <c r="LUX3143" s="243"/>
      <c r="LUY3143" s="243"/>
      <c r="LUZ3143" s="243"/>
      <c r="LVA3143" s="243"/>
      <c r="LVB3143" s="243"/>
      <c r="LVC3143" s="243"/>
      <c r="LVD3143" s="243"/>
      <c r="LVE3143" s="243"/>
      <c r="LVF3143" s="243"/>
      <c r="LVG3143" s="243"/>
      <c r="LVH3143" s="243"/>
      <c r="LVI3143" s="243"/>
      <c r="LVJ3143" s="243"/>
      <c r="LVK3143" s="243"/>
      <c r="LVL3143" s="243"/>
      <c r="LVM3143" s="243"/>
      <c r="LVN3143" s="243"/>
      <c r="LVO3143" s="243"/>
      <c r="LVP3143" s="243"/>
      <c r="LVQ3143" s="243"/>
      <c r="LVR3143" s="243"/>
      <c r="LVS3143" s="243"/>
      <c r="LVT3143" s="243"/>
      <c r="LVU3143" s="243"/>
      <c r="LVV3143" s="243"/>
      <c r="LVW3143" s="243"/>
      <c r="LVX3143" s="243"/>
      <c r="LVY3143" s="243"/>
      <c r="LVZ3143" s="243"/>
      <c r="LWA3143" s="243"/>
      <c r="LWB3143" s="243"/>
      <c r="LWC3143" s="243"/>
      <c r="LWD3143" s="243"/>
      <c r="LWE3143" s="243"/>
      <c r="LWF3143" s="243"/>
      <c r="LWG3143" s="243"/>
      <c r="LWH3143" s="243"/>
      <c r="LWI3143" s="243"/>
      <c r="LWJ3143" s="243"/>
      <c r="LWK3143" s="243"/>
      <c r="LWL3143" s="243"/>
      <c r="LWM3143" s="243"/>
      <c r="LWN3143" s="243"/>
      <c r="LWO3143" s="243"/>
      <c r="LWP3143" s="243"/>
      <c r="LWQ3143" s="243"/>
      <c r="LWR3143" s="243"/>
      <c r="LWS3143" s="243"/>
      <c r="LWT3143" s="243"/>
      <c r="LWU3143" s="243"/>
      <c r="LWV3143" s="243"/>
      <c r="LWW3143" s="243"/>
      <c r="LWX3143" s="243"/>
      <c r="LWY3143" s="243"/>
      <c r="LWZ3143" s="243"/>
      <c r="LXA3143" s="243"/>
      <c r="LXB3143" s="243"/>
      <c r="LXC3143" s="243"/>
      <c r="LXD3143" s="243"/>
      <c r="LXE3143" s="243"/>
      <c r="LXF3143" s="243"/>
      <c r="LXG3143" s="243"/>
      <c r="LXH3143" s="243"/>
      <c r="LXI3143" s="243"/>
      <c r="LXJ3143" s="243"/>
      <c r="LXK3143" s="243"/>
      <c r="LXL3143" s="243"/>
      <c r="LXM3143" s="243"/>
      <c r="LXN3143" s="243"/>
      <c r="LXO3143" s="243"/>
      <c r="LXP3143" s="243"/>
      <c r="LXQ3143" s="243"/>
      <c r="LXR3143" s="243"/>
      <c r="LXS3143" s="243"/>
      <c r="LXT3143" s="243"/>
      <c r="LXU3143" s="243"/>
      <c r="LXV3143" s="243"/>
      <c r="LXW3143" s="243"/>
      <c r="LXX3143" s="243"/>
      <c r="LXY3143" s="243"/>
      <c r="LXZ3143" s="243"/>
      <c r="LYA3143" s="243"/>
      <c r="LYB3143" s="243"/>
      <c r="LYC3143" s="243"/>
      <c r="LYD3143" s="243"/>
      <c r="LYE3143" s="243"/>
      <c r="LYF3143" s="243"/>
      <c r="LYG3143" s="243"/>
      <c r="LYH3143" s="243"/>
      <c r="LYI3143" s="243"/>
      <c r="LYJ3143" s="243"/>
      <c r="LYK3143" s="243"/>
      <c r="LYL3143" s="243"/>
      <c r="LYM3143" s="243"/>
      <c r="LYN3143" s="243"/>
      <c r="LYO3143" s="243"/>
      <c r="LYP3143" s="243"/>
      <c r="LYQ3143" s="243"/>
      <c r="LYR3143" s="243"/>
      <c r="LYS3143" s="243"/>
      <c r="LYT3143" s="243"/>
      <c r="LYU3143" s="243"/>
      <c r="LYV3143" s="243"/>
      <c r="LYW3143" s="243"/>
      <c r="LYX3143" s="243"/>
      <c r="LYY3143" s="243"/>
      <c r="LYZ3143" s="243"/>
      <c r="LZA3143" s="243"/>
      <c r="LZB3143" s="243"/>
      <c r="LZC3143" s="243"/>
      <c r="LZD3143" s="243"/>
      <c r="LZE3143" s="243"/>
      <c r="LZF3143" s="243"/>
      <c r="LZG3143" s="243"/>
      <c r="LZH3143" s="243"/>
      <c r="LZI3143" s="243"/>
      <c r="LZJ3143" s="243"/>
      <c r="LZK3143" s="243"/>
      <c r="LZL3143" s="243"/>
      <c r="LZM3143" s="243"/>
      <c r="LZN3143" s="243"/>
      <c r="LZO3143" s="243"/>
      <c r="LZP3143" s="243"/>
      <c r="LZQ3143" s="243"/>
      <c r="LZR3143" s="243"/>
      <c r="LZS3143" s="243"/>
      <c r="LZT3143" s="243"/>
      <c r="LZU3143" s="243"/>
      <c r="LZV3143" s="243"/>
      <c r="LZW3143" s="243"/>
      <c r="LZX3143" s="243"/>
      <c r="LZY3143" s="243"/>
      <c r="LZZ3143" s="243"/>
      <c r="MAA3143" s="243"/>
      <c r="MAB3143" s="243"/>
      <c r="MAC3143" s="243"/>
      <c r="MAD3143" s="243"/>
      <c r="MAE3143" s="243"/>
      <c r="MAF3143" s="243"/>
      <c r="MAG3143" s="243"/>
      <c r="MAH3143" s="243"/>
      <c r="MAI3143" s="243"/>
      <c r="MAJ3143" s="243"/>
      <c r="MAK3143" s="243"/>
      <c r="MAL3143" s="243"/>
      <c r="MAM3143" s="243"/>
      <c r="MAN3143" s="243"/>
      <c r="MAO3143" s="243"/>
      <c r="MAP3143" s="243"/>
      <c r="MAQ3143" s="243"/>
      <c r="MAR3143" s="243"/>
      <c r="MAS3143" s="243"/>
      <c r="MAT3143" s="243"/>
      <c r="MAU3143" s="243"/>
      <c r="MAV3143" s="243"/>
      <c r="MAW3143" s="243"/>
      <c r="MAX3143" s="243"/>
      <c r="MAY3143" s="243"/>
      <c r="MAZ3143" s="243"/>
      <c r="MBA3143" s="243"/>
      <c r="MBB3143" s="243"/>
      <c r="MBC3143" s="243"/>
      <c r="MBD3143" s="243"/>
      <c r="MBE3143" s="243"/>
      <c r="MBF3143" s="243"/>
      <c r="MBG3143" s="243"/>
      <c r="MBH3143" s="243"/>
      <c r="MBI3143" s="243"/>
      <c r="MBJ3143" s="243"/>
      <c r="MBK3143" s="243"/>
      <c r="MBL3143" s="243"/>
      <c r="MBM3143" s="243"/>
      <c r="MBN3143" s="243"/>
      <c r="MBO3143" s="243"/>
      <c r="MBP3143" s="243"/>
      <c r="MBQ3143" s="243"/>
      <c r="MBR3143" s="243"/>
      <c r="MBS3143" s="243"/>
      <c r="MBT3143" s="243"/>
      <c r="MBU3143" s="243"/>
      <c r="MBV3143" s="243"/>
      <c r="MBW3143" s="243"/>
      <c r="MBX3143" s="243"/>
      <c r="MBY3143" s="243"/>
      <c r="MBZ3143" s="243"/>
      <c r="MCA3143" s="243"/>
      <c r="MCB3143" s="243"/>
      <c r="MCC3143" s="243"/>
      <c r="MCD3143" s="243"/>
      <c r="MCE3143" s="243"/>
      <c r="MCF3143" s="243"/>
      <c r="MCG3143" s="243"/>
      <c r="MCH3143" s="243"/>
      <c r="MCI3143" s="243"/>
      <c r="MCJ3143" s="243"/>
      <c r="MCK3143" s="243"/>
      <c r="MCL3143" s="243"/>
      <c r="MCM3143" s="243"/>
      <c r="MCN3143" s="243"/>
      <c r="MCO3143" s="243"/>
      <c r="MCP3143" s="243"/>
      <c r="MCQ3143" s="243"/>
      <c r="MCR3143" s="243"/>
      <c r="MCS3143" s="243"/>
      <c r="MCT3143" s="243"/>
      <c r="MCU3143" s="243"/>
      <c r="MCV3143" s="243"/>
      <c r="MCW3143" s="243"/>
      <c r="MCX3143" s="243"/>
      <c r="MCY3143" s="243"/>
      <c r="MCZ3143" s="243"/>
      <c r="MDA3143" s="243"/>
      <c r="MDB3143" s="243"/>
      <c r="MDC3143" s="243"/>
      <c r="MDD3143" s="243"/>
      <c r="MDE3143" s="243"/>
      <c r="MDF3143" s="243"/>
      <c r="MDG3143" s="243"/>
      <c r="MDH3143" s="243"/>
      <c r="MDI3143" s="243"/>
      <c r="MDJ3143" s="243"/>
      <c r="MDK3143" s="243"/>
      <c r="MDL3143" s="243"/>
      <c r="MDM3143" s="243"/>
      <c r="MDN3143" s="243"/>
      <c r="MDO3143" s="243"/>
      <c r="MDP3143" s="243"/>
      <c r="MDQ3143" s="243"/>
      <c r="MDR3143" s="243"/>
      <c r="MDS3143" s="243"/>
      <c r="MDT3143" s="243"/>
      <c r="MDU3143" s="243"/>
      <c r="MDV3143" s="243"/>
      <c r="MDW3143" s="243"/>
      <c r="MDX3143" s="243"/>
      <c r="MDY3143" s="243"/>
      <c r="MDZ3143" s="243"/>
      <c r="MEA3143" s="243"/>
      <c r="MEB3143" s="243"/>
      <c r="MEC3143" s="243"/>
      <c r="MED3143" s="243"/>
      <c r="MEE3143" s="243"/>
      <c r="MEF3143" s="243"/>
      <c r="MEG3143" s="243"/>
      <c r="MEH3143" s="243"/>
      <c r="MEI3143" s="243"/>
      <c r="MEJ3143" s="243"/>
      <c r="MEK3143" s="243"/>
      <c r="MEL3143" s="243"/>
      <c r="MEM3143" s="243"/>
      <c r="MEN3143" s="243"/>
      <c r="MEO3143" s="243"/>
      <c r="MEP3143" s="243"/>
      <c r="MEQ3143" s="243"/>
      <c r="MER3143" s="243"/>
      <c r="MES3143" s="243"/>
      <c r="MET3143" s="243"/>
      <c r="MEU3143" s="243"/>
      <c r="MEV3143" s="243"/>
      <c r="MEW3143" s="243"/>
      <c r="MEX3143" s="243"/>
      <c r="MEY3143" s="243"/>
      <c r="MEZ3143" s="243"/>
      <c r="MFA3143" s="243"/>
      <c r="MFB3143" s="243"/>
      <c r="MFC3143" s="243"/>
      <c r="MFD3143" s="243"/>
      <c r="MFE3143" s="243"/>
      <c r="MFF3143" s="243"/>
      <c r="MFG3143" s="243"/>
      <c r="MFH3143" s="243"/>
      <c r="MFI3143" s="243"/>
      <c r="MFJ3143" s="243"/>
      <c r="MFK3143" s="243"/>
      <c r="MFL3143" s="243"/>
      <c r="MFM3143" s="243"/>
      <c r="MFN3143" s="243"/>
      <c r="MFO3143" s="243"/>
      <c r="MFP3143" s="243"/>
      <c r="MFQ3143" s="243"/>
      <c r="MFR3143" s="243"/>
      <c r="MFS3143" s="243"/>
      <c r="MFT3143" s="243"/>
      <c r="MFU3143" s="243"/>
      <c r="MFV3143" s="243"/>
      <c r="MFW3143" s="243"/>
      <c r="MFX3143" s="243"/>
      <c r="MFY3143" s="243"/>
      <c r="MFZ3143" s="243"/>
      <c r="MGA3143" s="243"/>
      <c r="MGB3143" s="243"/>
      <c r="MGC3143" s="243"/>
      <c r="MGD3143" s="243"/>
      <c r="MGE3143" s="243"/>
      <c r="MGF3143" s="243"/>
      <c r="MGG3143" s="243"/>
      <c r="MGH3143" s="243"/>
      <c r="MGI3143" s="243"/>
      <c r="MGJ3143" s="243"/>
      <c r="MGK3143" s="243"/>
      <c r="MGL3143" s="243"/>
      <c r="MGM3143" s="243"/>
      <c r="MGN3143" s="243"/>
      <c r="MGO3143" s="243"/>
      <c r="MGP3143" s="243"/>
      <c r="MGQ3143" s="243"/>
      <c r="MGR3143" s="243"/>
      <c r="MGS3143" s="243"/>
      <c r="MGT3143" s="243"/>
      <c r="MGU3143" s="243"/>
      <c r="MGV3143" s="243"/>
      <c r="MGW3143" s="243"/>
      <c r="MGX3143" s="243"/>
      <c r="MGY3143" s="243"/>
      <c r="MGZ3143" s="243"/>
      <c r="MHA3143" s="243"/>
      <c r="MHB3143" s="243"/>
      <c r="MHC3143" s="243"/>
      <c r="MHD3143" s="243"/>
      <c r="MHE3143" s="243"/>
      <c r="MHF3143" s="243"/>
      <c r="MHG3143" s="243"/>
      <c r="MHH3143" s="243"/>
      <c r="MHI3143" s="243"/>
      <c r="MHJ3143" s="243"/>
      <c r="MHK3143" s="243"/>
      <c r="MHL3143" s="243"/>
      <c r="MHM3143" s="243"/>
      <c r="MHN3143" s="243"/>
      <c r="MHO3143" s="243"/>
      <c r="MHP3143" s="243"/>
      <c r="MHQ3143" s="243"/>
      <c r="MHR3143" s="243"/>
      <c r="MHS3143" s="243"/>
      <c r="MHT3143" s="243"/>
      <c r="MHU3143" s="243"/>
      <c r="MHV3143" s="243"/>
      <c r="MHW3143" s="243"/>
      <c r="MHX3143" s="243"/>
      <c r="MHY3143" s="243"/>
      <c r="MHZ3143" s="243"/>
      <c r="MIA3143" s="243"/>
      <c r="MIB3143" s="243"/>
      <c r="MIC3143" s="243"/>
      <c r="MID3143" s="243"/>
      <c r="MIE3143" s="243"/>
      <c r="MIF3143" s="243"/>
      <c r="MIG3143" s="243"/>
      <c r="MIH3143" s="243"/>
      <c r="MII3143" s="243"/>
      <c r="MIJ3143" s="243"/>
      <c r="MIK3143" s="243"/>
      <c r="MIL3143" s="243"/>
      <c r="MIM3143" s="243"/>
      <c r="MIN3143" s="243"/>
      <c r="MIO3143" s="243"/>
      <c r="MIP3143" s="243"/>
      <c r="MIQ3143" s="243"/>
      <c r="MIR3143" s="243"/>
      <c r="MIS3143" s="243"/>
      <c r="MIT3143" s="243"/>
      <c r="MIU3143" s="243"/>
      <c r="MIV3143" s="243"/>
      <c r="MIW3143" s="243"/>
      <c r="MIX3143" s="243"/>
      <c r="MIY3143" s="243"/>
      <c r="MIZ3143" s="243"/>
      <c r="MJA3143" s="243"/>
      <c r="MJB3143" s="243"/>
      <c r="MJC3143" s="243"/>
      <c r="MJD3143" s="243"/>
      <c r="MJE3143" s="243"/>
      <c r="MJF3143" s="243"/>
      <c r="MJG3143" s="243"/>
      <c r="MJH3143" s="243"/>
      <c r="MJI3143" s="243"/>
      <c r="MJJ3143" s="243"/>
      <c r="MJK3143" s="243"/>
      <c r="MJL3143" s="243"/>
      <c r="MJM3143" s="243"/>
      <c r="MJN3143" s="243"/>
      <c r="MJO3143" s="243"/>
      <c r="MJP3143" s="243"/>
      <c r="MJQ3143" s="243"/>
      <c r="MJR3143" s="243"/>
      <c r="MJS3143" s="243"/>
      <c r="MJT3143" s="243"/>
      <c r="MJU3143" s="243"/>
      <c r="MJV3143" s="243"/>
      <c r="MJW3143" s="243"/>
      <c r="MJX3143" s="243"/>
      <c r="MJY3143" s="243"/>
      <c r="MJZ3143" s="243"/>
      <c r="MKA3143" s="243"/>
      <c r="MKB3143" s="243"/>
      <c r="MKC3143" s="243"/>
      <c r="MKD3143" s="243"/>
      <c r="MKE3143" s="243"/>
      <c r="MKF3143" s="243"/>
      <c r="MKG3143" s="243"/>
      <c r="MKH3143" s="243"/>
      <c r="MKI3143" s="243"/>
      <c r="MKJ3143" s="243"/>
      <c r="MKK3143" s="243"/>
      <c r="MKL3143" s="243"/>
      <c r="MKM3143" s="243"/>
      <c r="MKN3143" s="243"/>
      <c r="MKO3143" s="243"/>
      <c r="MKP3143" s="243"/>
      <c r="MKQ3143" s="243"/>
      <c r="MKR3143" s="243"/>
      <c r="MKS3143" s="243"/>
      <c r="MKT3143" s="243"/>
      <c r="MKU3143" s="243"/>
      <c r="MKV3143" s="243"/>
      <c r="MKW3143" s="243"/>
      <c r="MKX3143" s="243"/>
      <c r="MKY3143" s="243"/>
      <c r="MKZ3143" s="243"/>
      <c r="MLA3143" s="243"/>
      <c r="MLB3143" s="243"/>
      <c r="MLC3143" s="243"/>
      <c r="MLD3143" s="243"/>
      <c r="MLE3143" s="243"/>
      <c r="MLF3143" s="243"/>
      <c r="MLG3143" s="243"/>
      <c r="MLH3143" s="243"/>
      <c r="MLI3143" s="243"/>
      <c r="MLJ3143" s="243"/>
      <c r="MLK3143" s="243"/>
      <c r="MLL3143" s="243"/>
      <c r="MLM3143" s="243"/>
      <c r="MLN3143" s="243"/>
      <c r="MLO3143" s="243"/>
      <c r="MLP3143" s="243"/>
      <c r="MLQ3143" s="243"/>
      <c r="MLR3143" s="243"/>
      <c r="MLS3143" s="243"/>
      <c r="MLT3143" s="243"/>
      <c r="MLU3143" s="243"/>
      <c r="MLV3143" s="243"/>
      <c r="MLW3143" s="243"/>
      <c r="MLX3143" s="243"/>
      <c r="MLY3143" s="243"/>
      <c r="MLZ3143" s="243"/>
      <c r="MMA3143" s="243"/>
      <c r="MMB3143" s="243"/>
      <c r="MMC3143" s="243"/>
      <c r="MMD3143" s="243"/>
      <c r="MME3143" s="243"/>
      <c r="MMF3143" s="243"/>
      <c r="MMG3143" s="243"/>
      <c r="MMH3143" s="243"/>
      <c r="MMI3143" s="243"/>
      <c r="MMJ3143" s="243"/>
      <c r="MMK3143" s="243"/>
      <c r="MML3143" s="243"/>
      <c r="MMM3143" s="243"/>
      <c r="MMN3143" s="243"/>
      <c r="MMO3143" s="243"/>
      <c r="MMP3143" s="243"/>
      <c r="MMQ3143" s="243"/>
      <c r="MMR3143" s="243"/>
      <c r="MMS3143" s="243"/>
      <c r="MMT3143" s="243"/>
      <c r="MMU3143" s="243"/>
      <c r="MMV3143" s="243"/>
      <c r="MMW3143" s="243"/>
      <c r="MMX3143" s="243"/>
      <c r="MMY3143" s="243"/>
      <c r="MMZ3143" s="243"/>
      <c r="MNA3143" s="243"/>
      <c r="MNB3143" s="243"/>
      <c r="MNC3143" s="243"/>
      <c r="MND3143" s="243"/>
      <c r="MNE3143" s="243"/>
      <c r="MNF3143" s="243"/>
      <c r="MNG3143" s="243"/>
      <c r="MNH3143" s="243"/>
      <c r="MNI3143" s="243"/>
      <c r="MNJ3143" s="243"/>
      <c r="MNK3143" s="243"/>
      <c r="MNL3143" s="243"/>
      <c r="MNM3143" s="243"/>
      <c r="MNN3143" s="243"/>
      <c r="MNO3143" s="243"/>
      <c r="MNP3143" s="243"/>
      <c r="MNQ3143" s="243"/>
      <c r="MNR3143" s="243"/>
      <c r="MNS3143" s="243"/>
      <c r="MNT3143" s="243"/>
      <c r="MNU3143" s="243"/>
      <c r="MNV3143" s="243"/>
      <c r="MNW3143" s="243"/>
      <c r="MNX3143" s="243"/>
      <c r="MNY3143" s="243"/>
      <c r="MNZ3143" s="243"/>
      <c r="MOA3143" s="243"/>
      <c r="MOB3143" s="243"/>
      <c r="MOC3143" s="243"/>
      <c r="MOD3143" s="243"/>
      <c r="MOE3143" s="243"/>
      <c r="MOF3143" s="243"/>
      <c r="MOG3143" s="243"/>
      <c r="MOH3143" s="243"/>
      <c r="MOI3143" s="243"/>
      <c r="MOJ3143" s="243"/>
      <c r="MOK3143" s="243"/>
      <c r="MOL3143" s="243"/>
      <c r="MOM3143" s="243"/>
      <c r="MON3143" s="243"/>
      <c r="MOO3143" s="243"/>
      <c r="MOP3143" s="243"/>
      <c r="MOQ3143" s="243"/>
      <c r="MOR3143" s="243"/>
      <c r="MOS3143" s="243"/>
      <c r="MOT3143" s="243"/>
      <c r="MOU3143" s="243"/>
      <c r="MOV3143" s="243"/>
      <c r="MOW3143" s="243"/>
      <c r="MOX3143" s="243"/>
      <c r="MOY3143" s="243"/>
      <c r="MOZ3143" s="243"/>
      <c r="MPA3143" s="243"/>
      <c r="MPB3143" s="243"/>
      <c r="MPC3143" s="243"/>
      <c r="MPD3143" s="243"/>
      <c r="MPE3143" s="243"/>
      <c r="MPF3143" s="243"/>
      <c r="MPG3143" s="243"/>
      <c r="MPH3143" s="243"/>
      <c r="MPI3143" s="243"/>
      <c r="MPJ3143" s="243"/>
      <c r="MPK3143" s="243"/>
      <c r="MPL3143" s="243"/>
      <c r="MPM3143" s="243"/>
      <c r="MPN3143" s="243"/>
      <c r="MPO3143" s="243"/>
      <c r="MPP3143" s="243"/>
      <c r="MPQ3143" s="243"/>
      <c r="MPR3143" s="243"/>
      <c r="MPS3143" s="243"/>
      <c r="MPT3143" s="243"/>
      <c r="MPU3143" s="243"/>
      <c r="MPV3143" s="243"/>
      <c r="MPW3143" s="243"/>
      <c r="MPX3143" s="243"/>
      <c r="MPY3143" s="243"/>
      <c r="MPZ3143" s="243"/>
      <c r="MQA3143" s="243"/>
      <c r="MQB3143" s="243"/>
      <c r="MQC3143" s="243"/>
      <c r="MQD3143" s="243"/>
      <c r="MQE3143" s="243"/>
      <c r="MQF3143" s="243"/>
      <c r="MQG3143" s="243"/>
      <c r="MQH3143" s="243"/>
      <c r="MQI3143" s="243"/>
      <c r="MQJ3143" s="243"/>
      <c r="MQK3143" s="243"/>
      <c r="MQL3143" s="243"/>
      <c r="MQM3143" s="243"/>
      <c r="MQN3143" s="243"/>
      <c r="MQO3143" s="243"/>
      <c r="MQP3143" s="243"/>
      <c r="MQQ3143" s="243"/>
      <c r="MQR3143" s="243"/>
      <c r="MQS3143" s="243"/>
      <c r="MQT3143" s="243"/>
      <c r="MQU3143" s="243"/>
      <c r="MQV3143" s="243"/>
      <c r="MQW3143" s="243"/>
      <c r="MQX3143" s="243"/>
      <c r="MQY3143" s="243"/>
      <c r="MQZ3143" s="243"/>
      <c r="MRA3143" s="243"/>
      <c r="MRB3143" s="243"/>
      <c r="MRC3143" s="243"/>
      <c r="MRD3143" s="243"/>
      <c r="MRE3143" s="243"/>
      <c r="MRF3143" s="243"/>
      <c r="MRG3143" s="243"/>
      <c r="MRH3143" s="243"/>
      <c r="MRI3143" s="243"/>
      <c r="MRJ3143" s="243"/>
      <c r="MRK3143" s="243"/>
      <c r="MRL3143" s="243"/>
      <c r="MRM3143" s="243"/>
      <c r="MRN3143" s="243"/>
      <c r="MRO3143" s="243"/>
      <c r="MRP3143" s="243"/>
      <c r="MRQ3143" s="243"/>
      <c r="MRR3143" s="243"/>
      <c r="MRS3143" s="243"/>
      <c r="MRT3143" s="243"/>
      <c r="MRU3143" s="243"/>
      <c r="MRV3143" s="243"/>
      <c r="MRW3143" s="243"/>
      <c r="MRX3143" s="243"/>
      <c r="MRY3143" s="243"/>
      <c r="MRZ3143" s="243"/>
      <c r="MSA3143" s="243"/>
      <c r="MSB3143" s="243"/>
      <c r="MSC3143" s="243"/>
      <c r="MSD3143" s="243"/>
      <c r="MSE3143" s="243"/>
      <c r="MSF3143" s="243"/>
      <c r="MSG3143" s="243"/>
      <c r="MSH3143" s="243"/>
      <c r="MSI3143" s="243"/>
      <c r="MSJ3143" s="243"/>
      <c r="MSK3143" s="243"/>
      <c r="MSL3143" s="243"/>
      <c r="MSM3143" s="243"/>
      <c r="MSN3143" s="243"/>
      <c r="MSO3143" s="243"/>
      <c r="MSP3143" s="243"/>
      <c r="MSQ3143" s="243"/>
      <c r="MSR3143" s="243"/>
      <c r="MSS3143" s="243"/>
      <c r="MST3143" s="243"/>
      <c r="MSU3143" s="243"/>
      <c r="MSV3143" s="243"/>
      <c r="MSW3143" s="243"/>
      <c r="MSX3143" s="243"/>
      <c r="MSY3143" s="243"/>
      <c r="MSZ3143" s="243"/>
      <c r="MTA3143" s="243"/>
      <c r="MTB3143" s="243"/>
      <c r="MTC3143" s="243"/>
      <c r="MTD3143" s="243"/>
      <c r="MTE3143" s="243"/>
      <c r="MTF3143" s="243"/>
      <c r="MTG3143" s="243"/>
      <c r="MTH3143" s="243"/>
      <c r="MTI3143" s="243"/>
      <c r="MTJ3143" s="243"/>
      <c r="MTK3143" s="243"/>
      <c r="MTL3143" s="243"/>
      <c r="MTM3143" s="243"/>
      <c r="MTN3143" s="243"/>
      <c r="MTO3143" s="243"/>
      <c r="MTP3143" s="243"/>
      <c r="MTQ3143" s="243"/>
      <c r="MTR3143" s="243"/>
      <c r="MTS3143" s="243"/>
      <c r="MTT3143" s="243"/>
      <c r="MTU3143" s="243"/>
      <c r="MTV3143" s="243"/>
      <c r="MTW3143" s="243"/>
      <c r="MTX3143" s="243"/>
      <c r="MTY3143" s="243"/>
      <c r="MTZ3143" s="243"/>
      <c r="MUA3143" s="243"/>
      <c r="MUB3143" s="243"/>
      <c r="MUC3143" s="243"/>
      <c r="MUD3143" s="243"/>
      <c r="MUE3143" s="243"/>
      <c r="MUF3143" s="243"/>
      <c r="MUG3143" s="243"/>
      <c r="MUH3143" s="243"/>
      <c r="MUI3143" s="243"/>
      <c r="MUJ3143" s="243"/>
      <c r="MUK3143" s="243"/>
      <c r="MUL3143" s="243"/>
      <c r="MUM3143" s="243"/>
      <c r="MUN3143" s="243"/>
      <c r="MUO3143" s="243"/>
      <c r="MUP3143" s="243"/>
      <c r="MUQ3143" s="243"/>
      <c r="MUR3143" s="243"/>
      <c r="MUS3143" s="243"/>
      <c r="MUT3143" s="243"/>
      <c r="MUU3143" s="243"/>
      <c r="MUV3143" s="243"/>
      <c r="MUW3143" s="243"/>
      <c r="MUX3143" s="243"/>
      <c r="MUY3143" s="243"/>
      <c r="MUZ3143" s="243"/>
      <c r="MVA3143" s="243"/>
      <c r="MVB3143" s="243"/>
      <c r="MVC3143" s="243"/>
      <c r="MVD3143" s="243"/>
      <c r="MVE3143" s="243"/>
      <c r="MVF3143" s="243"/>
      <c r="MVG3143" s="243"/>
      <c r="MVH3143" s="243"/>
      <c r="MVI3143" s="243"/>
      <c r="MVJ3143" s="243"/>
      <c r="MVK3143" s="243"/>
      <c r="MVL3143" s="243"/>
      <c r="MVM3143" s="243"/>
      <c r="MVN3143" s="243"/>
      <c r="MVO3143" s="243"/>
      <c r="MVP3143" s="243"/>
      <c r="MVQ3143" s="243"/>
      <c r="MVR3143" s="243"/>
      <c r="MVS3143" s="243"/>
      <c r="MVT3143" s="243"/>
      <c r="MVU3143" s="243"/>
      <c r="MVV3143" s="243"/>
      <c r="MVW3143" s="243"/>
      <c r="MVX3143" s="243"/>
      <c r="MVY3143" s="243"/>
      <c r="MVZ3143" s="243"/>
      <c r="MWA3143" s="243"/>
      <c r="MWB3143" s="243"/>
      <c r="MWC3143" s="243"/>
      <c r="MWD3143" s="243"/>
      <c r="MWE3143" s="243"/>
      <c r="MWF3143" s="243"/>
      <c r="MWG3143" s="243"/>
      <c r="MWH3143" s="243"/>
      <c r="MWI3143" s="243"/>
      <c r="MWJ3143" s="243"/>
      <c r="MWK3143" s="243"/>
      <c r="MWL3143" s="243"/>
      <c r="MWM3143" s="243"/>
      <c r="MWN3143" s="243"/>
      <c r="MWO3143" s="243"/>
      <c r="MWP3143" s="243"/>
      <c r="MWQ3143" s="243"/>
      <c r="MWR3143" s="243"/>
      <c r="MWS3143" s="243"/>
      <c r="MWT3143" s="243"/>
      <c r="MWU3143" s="243"/>
      <c r="MWV3143" s="243"/>
      <c r="MWW3143" s="243"/>
      <c r="MWX3143" s="243"/>
      <c r="MWY3143" s="243"/>
      <c r="MWZ3143" s="243"/>
      <c r="MXA3143" s="243"/>
      <c r="MXB3143" s="243"/>
      <c r="MXC3143" s="243"/>
      <c r="MXD3143" s="243"/>
      <c r="MXE3143" s="243"/>
      <c r="MXF3143" s="243"/>
      <c r="MXG3143" s="243"/>
      <c r="MXH3143" s="243"/>
      <c r="MXI3143" s="243"/>
      <c r="MXJ3143" s="243"/>
      <c r="MXK3143" s="243"/>
      <c r="MXL3143" s="243"/>
      <c r="MXM3143" s="243"/>
      <c r="MXN3143" s="243"/>
      <c r="MXO3143" s="243"/>
      <c r="MXP3143" s="243"/>
      <c r="MXQ3143" s="243"/>
      <c r="MXR3143" s="243"/>
      <c r="MXS3143" s="243"/>
      <c r="MXT3143" s="243"/>
      <c r="MXU3143" s="243"/>
      <c r="MXV3143" s="243"/>
      <c r="MXW3143" s="243"/>
      <c r="MXX3143" s="243"/>
      <c r="MXY3143" s="243"/>
      <c r="MXZ3143" s="243"/>
      <c r="MYA3143" s="243"/>
      <c r="MYB3143" s="243"/>
      <c r="MYC3143" s="243"/>
      <c r="MYD3143" s="243"/>
      <c r="MYE3143" s="243"/>
      <c r="MYF3143" s="243"/>
      <c r="MYG3143" s="243"/>
      <c r="MYH3143" s="243"/>
      <c r="MYI3143" s="243"/>
      <c r="MYJ3143" s="243"/>
      <c r="MYK3143" s="243"/>
      <c r="MYL3143" s="243"/>
      <c r="MYM3143" s="243"/>
      <c r="MYN3143" s="243"/>
      <c r="MYO3143" s="243"/>
      <c r="MYP3143" s="243"/>
      <c r="MYQ3143" s="243"/>
      <c r="MYR3143" s="243"/>
      <c r="MYS3143" s="243"/>
      <c r="MYT3143" s="243"/>
      <c r="MYU3143" s="243"/>
      <c r="MYV3143" s="243"/>
      <c r="MYW3143" s="243"/>
      <c r="MYX3143" s="243"/>
      <c r="MYY3143" s="243"/>
      <c r="MYZ3143" s="243"/>
      <c r="MZA3143" s="243"/>
      <c r="MZB3143" s="243"/>
      <c r="MZC3143" s="243"/>
      <c r="MZD3143" s="243"/>
      <c r="MZE3143" s="243"/>
      <c r="MZF3143" s="243"/>
      <c r="MZG3143" s="243"/>
      <c r="MZH3143" s="243"/>
      <c r="MZI3143" s="243"/>
      <c r="MZJ3143" s="243"/>
      <c r="MZK3143" s="243"/>
      <c r="MZL3143" s="243"/>
      <c r="MZM3143" s="243"/>
      <c r="MZN3143" s="243"/>
      <c r="MZO3143" s="243"/>
      <c r="MZP3143" s="243"/>
      <c r="MZQ3143" s="243"/>
      <c r="MZR3143" s="243"/>
      <c r="MZS3143" s="243"/>
      <c r="MZT3143" s="243"/>
      <c r="MZU3143" s="243"/>
      <c r="MZV3143" s="243"/>
      <c r="MZW3143" s="243"/>
      <c r="MZX3143" s="243"/>
      <c r="MZY3143" s="243"/>
      <c r="MZZ3143" s="243"/>
      <c r="NAA3143" s="243"/>
      <c r="NAB3143" s="243"/>
      <c r="NAC3143" s="243"/>
      <c r="NAD3143" s="243"/>
      <c r="NAE3143" s="243"/>
      <c r="NAF3143" s="243"/>
      <c r="NAG3143" s="243"/>
      <c r="NAH3143" s="243"/>
      <c r="NAI3143" s="243"/>
      <c r="NAJ3143" s="243"/>
      <c r="NAK3143" s="243"/>
      <c r="NAL3143" s="243"/>
      <c r="NAM3143" s="243"/>
      <c r="NAN3143" s="243"/>
      <c r="NAO3143" s="243"/>
      <c r="NAP3143" s="243"/>
      <c r="NAQ3143" s="243"/>
      <c r="NAR3143" s="243"/>
      <c r="NAS3143" s="243"/>
      <c r="NAT3143" s="243"/>
      <c r="NAU3143" s="243"/>
      <c r="NAV3143" s="243"/>
      <c r="NAW3143" s="243"/>
      <c r="NAX3143" s="243"/>
      <c r="NAY3143" s="243"/>
      <c r="NAZ3143" s="243"/>
      <c r="NBA3143" s="243"/>
      <c r="NBB3143" s="243"/>
      <c r="NBC3143" s="243"/>
      <c r="NBD3143" s="243"/>
      <c r="NBE3143" s="243"/>
      <c r="NBF3143" s="243"/>
      <c r="NBG3143" s="243"/>
      <c r="NBH3143" s="243"/>
      <c r="NBI3143" s="243"/>
      <c r="NBJ3143" s="243"/>
      <c r="NBK3143" s="243"/>
      <c r="NBL3143" s="243"/>
      <c r="NBM3143" s="243"/>
      <c r="NBN3143" s="243"/>
      <c r="NBO3143" s="243"/>
      <c r="NBP3143" s="243"/>
      <c r="NBQ3143" s="243"/>
      <c r="NBR3143" s="243"/>
      <c r="NBS3143" s="243"/>
      <c r="NBT3143" s="243"/>
      <c r="NBU3143" s="243"/>
      <c r="NBV3143" s="243"/>
      <c r="NBW3143" s="243"/>
      <c r="NBX3143" s="243"/>
      <c r="NBY3143" s="243"/>
      <c r="NBZ3143" s="243"/>
      <c r="NCA3143" s="243"/>
      <c r="NCB3143" s="243"/>
      <c r="NCC3143" s="243"/>
      <c r="NCD3143" s="243"/>
      <c r="NCE3143" s="243"/>
      <c r="NCF3143" s="243"/>
      <c r="NCG3143" s="243"/>
      <c r="NCH3143" s="243"/>
      <c r="NCI3143" s="243"/>
      <c r="NCJ3143" s="243"/>
      <c r="NCK3143" s="243"/>
      <c r="NCL3143" s="243"/>
      <c r="NCM3143" s="243"/>
      <c r="NCN3143" s="243"/>
      <c r="NCO3143" s="243"/>
      <c r="NCP3143" s="243"/>
      <c r="NCQ3143" s="243"/>
      <c r="NCR3143" s="243"/>
      <c r="NCS3143" s="243"/>
      <c r="NCT3143" s="243"/>
      <c r="NCU3143" s="243"/>
      <c r="NCV3143" s="243"/>
      <c r="NCW3143" s="243"/>
      <c r="NCX3143" s="243"/>
      <c r="NCY3143" s="243"/>
      <c r="NCZ3143" s="243"/>
      <c r="NDA3143" s="243"/>
      <c r="NDB3143" s="243"/>
      <c r="NDC3143" s="243"/>
      <c r="NDD3143" s="243"/>
      <c r="NDE3143" s="243"/>
      <c r="NDF3143" s="243"/>
      <c r="NDG3143" s="243"/>
      <c r="NDH3143" s="243"/>
      <c r="NDI3143" s="243"/>
      <c r="NDJ3143" s="243"/>
      <c r="NDK3143" s="243"/>
      <c r="NDL3143" s="243"/>
      <c r="NDM3143" s="243"/>
      <c r="NDN3143" s="243"/>
      <c r="NDO3143" s="243"/>
      <c r="NDP3143" s="243"/>
      <c r="NDQ3143" s="243"/>
      <c r="NDR3143" s="243"/>
      <c r="NDS3143" s="243"/>
      <c r="NDT3143" s="243"/>
      <c r="NDU3143" s="243"/>
      <c r="NDV3143" s="243"/>
      <c r="NDW3143" s="243"/>
      <c r="NDX3143" s="243"/>
      <c r="NDY3143" s="243"/>
      <c r="NDZ3143" s="243"/>
      <c r="NEA3143" s="243"/>
      <c r="NEB3143" s="243"/>
      <c r="NEC3143" s="243"/>
      <c r="NED3143" s="243"/>
      <c r="NEE3143" s="243"/>
      <c r="NEF3143" s="243"/>
      <c r="NEG3143" s="243"/>
      <c r="NEH3143" s="243"/>
      <c r="NEI3143" s="243"/>
      <c r="NEJ3143" s="243"/>
      <c r="NEK3143" s="243"/>
      <c r="NEL3143" s="243"/>
      <c r="NEM3143" s="243"/>
      <c r="NEN3143" s="243"/>
      <c r="NEO3143" s="243"/>
      <c r="NEP3143" s="243"/>
      <c r="NEQ3143" s="243"/>
      <c r="NER3143" s="243"/>
      <c r="NES3143" s="243"/>
      <c r="NET3143" s="243"/>
      <c r="NEU3143" s="243"/>
      <c r="NEV3143" s="243"/>
      <c r="NEW3143" s="243"/>
      <c r="NEX3143" s="243"/>
      <c r="NEY3143" s="243"/>
      <c r="NEZ3143" s="243"/>
      <c r="NFA3143" s="243"/>
      <c r="NFB3143" s="243"/>
      <c r="NFC3143" s="243"/>
      <c r="NFD3143" s="243"/>
      <c r="NFE3143" s="243"/>
      <c r="NFF3143" s="243"/>
      <c r="NFG3143" s="243"/>
      <c r="NFH3143" s="243"/>
      <c r="NFI3143" s="243"/>
      <c r="NFJ3143" s="243"/>
      <c r="NFK3143" s="243"/>
      <c r="NFL3143" s="243"/>
      <c r="NFM3143" s="243"/>
      <c r="NFN3143" s="243"/>
      <c r="NFO3143" s="243"/>
      <c r="NFP3143" s="243"/>
      <c r="NFQ3143" s="243"/>
      <c r="NFR3143" s="243"/>
      <c r="NFS3143" s="243"/>
      <c r="NFT3143" s="243"/>
      <c r="NFU3143" s="243"/>
      <c r="NFV3143" s="243"/>
      <c r="NFW3143" s="243"/>
      <c r="NFX3143" s="243"/>
      <c r="NFY3143" s="243"/>
      <c r="NFZ3143" s="243"/>
      <c r="NGA3143" s="243"/>
      <c r="NGB3143" s="243"/>
      <c r="NGC3143" s="243"/>
      <c r="NGD3143" s="243"/>
      <c r="NGE3143" s="243"/>
      <c r="NGF3143" s="243"/>
      <c r="NGG3143" s="243"/>
      <c r="NGH3143" s="243"/>
      <c r="NGI3143" s="243"/>
      <c r="NGJ3143" s="243"/>
      <c r="NGK3143" s="243"/>
      <c r="NGL3143" s="243"/>
      <c r="NGM3143" s="243"/>
      <c r="NGN3143" s="243"/>
      <c r="NGO3143" s="243"/>
      <c r="NGP3143" s="243"/>
      <c r="NGQ3143" s="243"/>
      <c r="NGR3143" s="243"/>
      <c r="NGS3143" s="243"/>
      <c r="NGT3143" s="243"/>
      <c r="NGU3143" s="243"/>
      <c r="NGV3143" s="243"/>
      <c r="NGW3143" s="243"/>
      <c r="NGX3143" s="243"/>
      <c r="NGY3143" s="243"/>
      <c r="NGZ3143" s="243"/>
      <c r="NHA3143" s="243"/>
      <c r="NHB3143" s="243"/>
      <c r="NHC3143" s="243"/>
      <c r="NHD3143" s="243"/>
      <c r="NHE3143" s="243"/>
      <c r="NHF3143" s="243"/>
      <c r="NHG3143" s="243"/>
      <c r="NHH3143" s="243"/>
      <c r="NHI3143" s="243"/>
      <c r="NHJ3143" s="243"/>
      <c r="NHK3143" s="243"/>
      <c r="NHL3143" s="243"/>
      <c r="NHM3143" s="243"/>
      <c r="NHN3143" s="243"/>
      <c r="NHO3143" s="243"/>
      <c r="NHP3143" s="243"/>
      <c r="NHQ3143" s="243"/>
      <c r="NHR3143" s="243"/>
      <c r="NHS3143" s="243"/>
      <c r="NHT3143" s="243"/>
      <c r="NHU3143" s="243"/>
      <c r="NHV3143" s="243"/>
      <c r="NHW3143" s="243"/>
      <c r="NHX3143" s="243"/>
      <c r="NHY3143" s="243"/>
      <c r="NHZ3143" s="243"/>
      <c r="NIA3143" s="243"/>
      <c r="NIB3143" s="243"/>
      <c r="NIC3143" s="243"/>
      <c r="NID3143" s="243"/>
      <c r="NIE3143" s="243"/>
      <c r="NIF3143" s="243"/>
      <c r="NIG3143" s="243"/>
      <c r="NIH3143" s="243"/>
      <c r="NII3143" s="243"/>
      <c r="NIJ3143" s="243"/>
      <c r="NIK3143" s="243"/>
      <c r="NIL3143" s="243"/>
      <c r="NIM3143" s="243"/>
      <c r="NIN3143" s="243"/>
      <c r="NIO3143" s="243"/>
      <c r="NIP3143" s="243"/>
      <c r="NIQ3143" s="243"/>
      <c r="NIR3143" s="243"/>
      <c r="NIS3143" s="243"/>
      <c r="NIT3143" s="243"/>
      <c r="NIU3143" s="243"/>
      <c r="NIV3143" s="243"/>
      <c r="NIW3143" s="243"/>
      <c r="NIX3143" s="243"/>
      <c r="NIY3143" s="243"/>
      <c r="NIZ3143" s="243"/>
      <c r="NJA3143" s="243"/>
      <c r="NJB3143" s="243"/>
      <c r="NJC3143" s="243"/>
      <c r="NJD3143" s="243"/>
      <c r="NJE3143" s="243"/>
      <c r="NJF3143" s="243"/>
      <c r="NJG3143" s="243"/>
      <c r="NJH3143" s="243"/>
      <c r="NJI3143" s="243"/>
      <c r="NJJ3143" s="243"/>
      <c r="NJK3143" s="243"/>
      <c r="NJL3143" s="243"/>
      <c r="NJM3143" s="243"/>
      <c r="NJN3143" s="243"/>
      <c r="NJO3143" s="243"/>
      <c r="NJP3143" s="243"/>
      <c r="NJQ3143" s="243"/>
      <c r="NJR3143" s="243"/>
      <c r="NJS3143" s="243"/>
      <c r="NJT3143" s="243"/>
      <c r="NJU3143" s="243"/>
      <c r="NJV3143" s="243"/>
      <c r="NJW3143" s="243"/>
      <c r="NJX3143" s="243"/>
      <c r="NJY3143" s="243"/>
      <c r="NJZ3143" s="243"/>
      <c r="NKA3143" s="243"/>
      <c r="NKB3143" s="243"/>
      <c r="NKC3143" s="243"/>
      <c r="NKD3143" s="243"/>
      <c r="NKE3143" s="243"/>
      <c r="NKF3143" s="243"/>
      <c r="NKG3143" s="243"/>
      <c r="NKH3143" s="243"/>
      <c r="NKI3143" s="243"/>
      <c r="NKJ3143" s="243"/>
      <c r="NKK3143" s="243"/>
      <c r="NKL3143" s="243"/>
      <c r="NKM3143" s="243"/>
      <c r="NKN3143" s="243"/>
      <c r="NKO3143" s="243"/>
      <c r="NKP3143" s="243"/>
      <c r="NKQ3143" s="243"/>
      <c r="NKR3143" s="243"/>
      <c r="NKS3143" s="243"/>
      <c r="NKT3143" s="243"/>
      <c r="NKU3143" s="243"/>
      <c r="NKV3143" s="243"/>
      <c r="NKW3143" s="243"/>
      <c r="NKX3143" s="243"/>
      <c r="NKY3143" s="243"/>
      <c r="NKZ3143" s="243"/>
      <c r="NLA3143" s="243"/>
      <c r="NLB3143" s="243"/>
      <c r="NLC3143" s="243"/>
      <c r="NLD3143" s="243"/>
      <c r="NLE3143" s="243"/>
      <c r="NLF3143" s="243"/>
      <c r="NLG3143" s="243"/>
      <c r="NLH3143" s="243"/>
      <c r="NLI3143" s="243"/>
      <c r="NLJ3143" s="243"/>
      <c r="NLK3143" s="243"/>
      <c r="NLL3143" s="243"/>
      <c r="NLM3143" s="243"/>
      <c r="NLN3143" s="243"/>
      <c r="NLO3143" s="243"/>
      <c r="NLP3143" s="243"/>
      <c r="NLQ3143" s="243"/>
      <c r="NLR3143" s="243"/>
      <c r="NLS3143" s="243"/>
      <c r="NLT3143" s="243"/>
      <c r="NLU3143" s="243"/>
      <c r="NLV3143" s="243"/>
      <c r="NLW3143" s="243"/>
      <c r="NLX3143" s="243"/>
      <c r="NLY3143" s="243"/>
      <c r="NLZ3143" s="243"/>
      <c r="NMA3143" s="243"/>
      <c r="NMB3143" s="243"/>
      <c r="NMC3143" s="243"/>
      <c r="NMD3143" s="243"/>
      <c r="NME3143" s="243"/>
      <c r="NMF3143" s="243"/>
      <c r="NMG3143" s="243"/>
      <c r="NMH3143" s="243"/>
      <c r="NMI3143" s="243"/>
      <c r="NMJ3143" s="243"/>
      <c r="NMK3143" s="243"/>
      <c r="NML3143" s="243"/>
      <c r="NMM3143" s="243"/>
      <c r="NMN3143" s="243"/>
      <c r="NMO3143" s="243"/>
      <c r="NMP3143" s="243"/>
      <c r="NMQ3143" s="243"/>
      <c r="NMR3143" s="243"/>
      <c r="NMS3143" s="243"/>
      <c r="NMT3143" s="243"/>
      <c r="NMU3143" s="243"/>
      <c r="NMV3143" s="243"/>
      <c r="NMW3143" s="243"/>
      <c r="NMX3143" s="243"/>
      <c r="NMY3143" s="243"/>
      <c r="NMZ3143" s="243"/>
      <c r="NNA3143" s="243"/>
      <c r="NNB3143" s="243"/>
      <c r="NNC3143" s="243"/>
      <c r="NND3143" s="243"/>
      <c r="NNE3143" s="243"/>
      <c r="NNF3143" s="243"/>
      <c r="NNG3143" s="243"/>
      <c r="NNH3143" s="243"/>
      <c r="NNI3143" s="243"/>
      <c r="NNJ3143" s="243"/>
      <c r="NNK3143" s="243"/>
      <c r="NNL3143" s="243"/>
      <c r="NNM3143" s="243"/>
      <c r="NNN3143" s="243"/>
      <c r="NNO3143" s="243"/>
      <c r="NNP3143" s="243"/>
      <c r="NNQ3143" s="243"/>
      <c r="NNR3143" s="243"/>
      <c r="NNS3143" s="243"/>
      <c r="NNT3143" s="243"/>
      <c r="NNU3143" s="243"/>
      <c r="NNV3143" s="243"/>
      <c r="NNW3143" s="243"/>
      <c r="NNX3143" s="243"/>
      <c r="NNY3143" s="243"/>
      <c r="NNZ3143" s="243"/>
      <c r="NOA3143" s="243"/>
      <c r="NOB3143" s="243"/>
      <c r="NOC3143" s="243"/>
      <c r="NOD3143" s="243"/>
      <c r="NOE3143" s="243"/>
      <c r="NOF3143" s="243"/>
      <c r="NOG3143" s="243"/>
      <c r="NOH3143" s="243"/>
      <c r="NOI3143" s="243"/>
      <c r="NOJ3143" s="243"/>
      <c r="NOK3143" s="243"/>
      <c r="NOL3143" s="243"/>
      <c r="NOM3143" s="243"/>
      <c r="NON3143" s="243"/>
      <c r="NOO3143" s="243"/>
      <c r="NOP3143" s="243"/>
      <c r="NOQ3143" s="243"/>
      <c r="NOR3143" s="243"/>
      <c r="NOS3143" s="243"/>
      <c r="NOT3143" s="243"/>
      <c r="NOU3143" s="243"/>
      <c r="NOV3143" s="243"/>
      <c r="NOW3143" s="243"/>
      <c r="NOX3143" s="243"/>
      <c r="NOY3143" s="243"/>
      <c r="NOZ3143" s="243"/>
      <c r="NPA3143" s="243"/>
      <c r="NPB3143" s="243"/>
      <c r="NPC3143" s="243"/>
      <c r="NPD3143" s="243"/>
      <c r="NPE3143" s="243"/>
      <c r="NPF3143" s="243"/>
      <c r="NPG3143" s="243"/>
      <c r="NPH3143" s="243"/>
      <c r="NPI3143" s="243"/>
      <c r="NPJ3143" s="243"/>
      <c r="NPK3143" s="243"/>
      <c r="NPL3143" s="243"/>
      <c r="NPM3143" s="243"/>
      <c r="NPN3143" s="243"/>
      <c r="NPO3143" s="243"/>
      <c r="NPP3143" s="243"/>
      <c r="NPQ3143" s="243"/>
      <c r="NPR3143" s="243"/>
      <c r="NPS3143" s="243"/>
      <c r="NPT3143" s="243"/>
      <c r="NPU3143" s="243"/>
      <c r="NPV3143" s="243"/>
      <c r="NPW3143" s="243"/>
      <c r="NPX3143" s="243"/>
      <c r="NPY3143" s="243"/>
      <c r="NPZ3143" s="243"/>
      <c r="NQA3143" s="243"/>
      <c r="NQB3143" s="243"/>
      <c r="NQC3143" s="243"/>
      <c r="NQD3143" s="243"/>
      <c r="NQE3143" s="243"/>
      <c r="NQF3143" s="243"/>
      <c r="NQG3143" s="243"/>
      <c r="NQH3143" s="243"/>
      <c r="NQI3143" s="243"/>
      <c r="NQJ3143" s="243"/>
      <c r="NQK3143" s="243"/>
      <c r="NQL3143" s="243"/>
      <c r="NQM3143" s="243"/>
      <c r="NQN3143" s="243"/>
      <c r="NQO3143" s="243"/>
      <c r="NQP3143" s="243"/>
      <c r="NQQ3143" s="243"/>
      <c r="NQR3143" s="243"/>
      <c r="NQS3143" s="243"/>
      <c r="NQT3143" s="243"/>
      <c r="NQU3143" s="243"/>
      <c r="NQV3143" s="243"/>
      <c r="NQW3143" s="243"/>
      <c r="NQX3143" s="243"/>
      <c r="NQY3143" s="243"/>
      <c r="NQZ3143" s="243"/>
      <c r="NRA3143" s="243"/>
      <c r="NRB3143" s="243"/>
      <c r="NRC3143" s="243"/>
      <c r="NRD3143" s="243"/>
      <c r="NRE3143" s="243"/>
      <c r="NRF3143" s="243"/>
      <c r="NRG3143" s="243"/>
      <c r="NRH3143" s="243"/>
      <c r="NRI3143" s="243"/>
      <c r="NRJ3143" s="243"/>
      <c r="NRK3143" s="243"/>
      <c r="NRL3143" s="243"/>
      <c r="NRM3143" s="243"/>
      <c r="NRN3143" s="243"/>
      <c r="NRO3143" s="243"/>
      <c r="NRP3143" s="243"/>
      <c r="NRQ3143" s="243"/>
      <c r="NRR3143" s="243"/>
      <c r="NRS3143" s="243"/>
      <c r="NRT3143" s="243"/>
      <c r="NRU3143" s="243"/>
      <c r="NRV3143" s="243"/>
      <c r="NRW3143" s="243"/>
      <c r="NRX3143" s="243"/>
      <c r="NRY3143" s="243"/>
      <c r="NRZ3143" s="243"/>
      <c r="NSA3143" s="243"/>
      <c r="NSB3143" s="243"/>
      <c r="NSC3143" s="243"/>
      <c r="NSD3143" s="243"/>
      <c r="NSE3143" s="243"/>
      <c r="NSF3143" s="243"/>
      <c r="NSG3143" s="243"/>
      <c r="NSH3143" s="243"/>
      <c r="NSI3143" s="243"/>
      <c r="NSJ3143" s="243"/>
      <c r="NSK3143" s="243"/>
      <c r="NSL3143" s="243"/>
      <c r="NSM3143" s="243"/>
      <c r="NSN3143" s="243"/>
      <c r="NSO3143" s="243"/>
      <c r="NSP3143" s="243"/>
      <c r="NSQ3143" s="243"/>
      <c r="NSR3143" s="243"/>
      <c r="NSS3143" s="243"/>
      <c r="NST3143" s="243"/>
      <c r="NSU3143" s="243"/>
      <c r="NSV3143" s="243"/>
      <c r="NSW3143" s="243"/>
      <c r="NSX3143" s="243"/>
      <c r="NSY3143" s="243"/>
      <c r="NSZ3143" s="243"/>
      <c r="NTA3143" s="243"/>
      <c r="NTB3143" s="243"/>
      <c r="NTC3143" s="243"/>
      <c r="NTD3143" s="243"/>
      <c r="NTE3143" s="243"/>
      <c r="NTF3143" s="243"/>
      <c r="NTG3143" s="243"/>
      <c r="NTH3143" s="243"/>
      <c r="NTI3143" s="243"/>
      <c r="NTJ3143" s="243"/>
      <c r="NTK3143" s="243"/>
      <c r="NTL3143" s="243"/>
      <c r="NTM3143" s="243"/>
      <c r="NTN3143" s="243"/>
      <c r="NTO3143" s="243"/>
      <c r="NTP3143" s="243"/>
      <c r="NTQ3143" s="243"/>
      <c r="NTR3143" s="243"/>
      <c r="NTS3143" s="243"/>
      <c r="NTT3143" s="243"/>
      <c r="NTU3143" s="243"/>
      <c r="NTV3143" s="243"/>
      <c r="NTW3143" s="243"/>
      <c r="NTX3143" s="243"/>
      <c r="NTY3143" s="243"/>
      <c r="NTZ3143" s="243"/>
      <c r="NUA3143" s="243"/>
      <c r="NUB3143" s="243"/>
      <c r="NUC3143" s="243"/>
      <c r="NUD3143" s="243"/>
      <c r="NUE3143" s="243"/>
      <c r="NUF3143" s="243"/>
      <c r="NUG3143" s="243"/>
      <c r="NUH3143" s="243"/>
      <c r="NUI3143" s="243"/>
      <c r="NUJ3143" s="243"/>
      <c r="NUK3143" s="243"/>
      <c r="NUL3143" s="243"/>
      <c r="NUM3143" s="243"/>
      <c r="NUN3143" s="243"/>
      <c r="NUO3143" s="243"/>
      <c r="NUP3143" s="243"/>
      <c r="NUQ3143" s="243"/>
      <c r="NUR3143" s="243"/>
      <c r="NUS3143" s="243"/>
      <c r="NUT3143" s="243"/>
      <c r="NUU3143" s="243"/>
      <c r="NUV3143" s="243"/>
      <c r="NUW3143" s="243"/>
      <c r="NUX3143" s="243"/>
      <c r="NUY3143" s="243"/>
      <c r="NUZ3143" s="243"/>
      <c r="NVA3143" s="243"/>
      <c r="NVB3143" s="243"/>
      <c r="NVC3143" s="243"/>
      <c r="NVD3143" s="243"/>
      <c r="NVE3143" s="243"/>
      <c r="NVF3143" s="243"/>
      <c r="NVG3143" s="243"/>
      <c r="NVH3143" s="243"/>
      <c r="NVI3143" s="243"/>
      <c r="NVJ3143" s="243"/>
      <c r="NVK3143" s="243"/>
      <c r="NVL3143" s="243"/>
      <c r="NVM3143" s="243"/>
      <c r="NVN3143" s="243"/>
      <c r="NVO3143" s="243"/>
      <c r="NVP3143" s="243"/>
      <c r="NVQ3143" s="243"/>
      <c r="NVR3143" s="243"/>
      <c r="NVS3143" s="243"/>
      <c r="NVT3143" s="243"/>
      <c r="NVU3143" s="243"/>
      <c r="NVV3143" s="243"/>
      <c r="NVW3143" s="243"/>
      <c r="NVX3143" s="243"/>
      <c r="NVY3143" s="243"/>
      <c r="NVZ3143" s="243"/>
      <c r="NWA3143" s="243"/>
      <c r="NWB3143" s="243"/>
      <c r="NWC3143" s="243"/>
      <c r="NWD3143" s="243"/>
      <c r="NWE3143" s="243"/>
      <c r="NWF3143" s="243"/>
      <c r="NWG3143" s="243"/>
      <c r="NWH3143" s="243"/>
      <c r="NWI3143" s="243"/>
      <c r="NWJ3143" s="243"/>
      <c r="NWK3143" s="243"/>
      <c r="NWL3143" s="243"/>
      <c r="NWM3143" s="243"/>
      <c r="NWN3143" s="243"/>
      <c r="NWO3143" s="243"/>
      <c r="NWP3143" s="243"/>
      <c r="NWQ3143" s="243"/>
      <c r="NWR3143" s="243"/>
      <c r="NWS3143" s="243"/>
      <c r="NWT3143" s="243"/>
      <c r="NWU3143" s="243"/>
      <c r="NWV3143" s="243"/>
      <c r="NWW3143" s="243"/>
      <c r="NWX3143" s="243"/>
      <c r="NWY3143" s="243"/>
      <c r="NWZ3143" s="243"/>
      <c r="NXA3143" s="243"/>
      <c r="NXB3143" s="243"/>
      <c r="NXC3143" s="243"/>
      <c r="NXD3143" s="243"/>
      <c r="NXE3143" s="243"/>
      <c r="NXF3143" s="243"/>
      <c r="NXG3143" s="243"/>
      <c r="NXH3143" s="243"/>
      <c r="NXI3143" s="243"/>
      <c r="NXJ3143" s="243"/>
      <c r="NXK3143" s="243"/>
      <c r="NXL3143" s="243"/>
      <c r="NXM3143" s="243"/>
      <c r="NXN3143" s="243"/>
      <c r="NXO3143" s="243"/>
      <c r="NXP3143" s="243"/>
      <c r="NXQ3143" s="243"/>
      <c r="NXR3143" s="243"/>
      <c r="NXS3143" s="243"/>
      <c r="NXT3143" s="243"/>
      <c r="NXU3143" s="243"/>
      <c r="NXV3143" s="243"/>
      <c r="NXW3143" s="243"/>
      <c r="NXX3143" s="243"/>
      <c r="NXY3143" s="243"/>
      <c r="NXZ3143" s="243"/>
      <c r="NYA3143" s="243"/>
      <c r="NYB3143" s="243"/>
      <c r="NYC3143" s="243"/>
      <c r="NYD3143" s="243"/>
      <c r="NYE3143" s="243"/>
      <c r="NYF3143" s="243"/>
      <c r="NYG3143" s="243"/>
      <c r="NYH3143" s="243"/>
      <c r="NYI3143" s="243"/>
      <c r="NYJ3143" s="243"/>
      <c r="NYK3143" s="243"/>
      <c r="NYL3143" s="243"/>
      <c r="NYM3143" s="243"/>
      <c r="NYN3143" s="243"/>
      <c r="NYO3143" s="243"/>
      <c r="NYP3143" s="243"/>
      <c r="NYQ3143" s="243"/>
      <c r="NYR3143" s="243"/>
      <c r="NYS3143" s="243"/>
      <c r="NYT3143" s="243"/>
      <c r="NYU3143" s="243"/>
      <c r="NYV3143" s="243"/>
      <c r="NYW3143" s="243"/>
      <c r="NYX3143" s="243"/>
      <c r="NYY3143" s="243"/>
      <c r="NYZ3143" s="243"/>
      <c r="NZA3143" s="243"/>
      <c r="NZB3143" s="243"/>
      <c r="NZC3143" s="243"/>
      <c r="NZD3143" s="243"/>
      <c r="NZE3143" s="243"/>
      <c r="NZF3143" s="243"/>
      <c r="NZG3143" s="243"/>
      <c r="NZH3143" s="243"/>
      <c r="NZI3143" s="243"/>
      <c r="NZJ3143" s="243"/>
      <c r="NZK3143" s="243"/>
      <c r="NZL3143" s="243"/>
      <c r="NZM3143" s="243"/>
      <c r="NZN3143" s="243"/>
      <c r="NZO3143" s="243"/>
      <c r="NZP3143" s="243"/>
      <c r="NZQ3143" s="243"/>
      <c r="NZR3143" s="243"/>
      <c r="NZS3143" s="243"/>
      <c r="NZT3143" s="243"/>
      <c r="NZU3143" s="243"/>
      <c r="NZV3143" s="243"/>
      <c r="NZW3143" s="243"/>
      <c r="NZX3143" s="243"/>
      <c r="NZY3143" s="243"/>
      <c r="NZZ3143" s="243"/>
      <c r="OAA3143" s="243"/>
      <c r="OAB3143" s="243"/>
      <c r="OAC3143" s="243"/>
      <c r="OAD3143" s="243"/>
      <c r="OAE3143" s="243"/>
      <c r="OAF3143" s="243"/>
      <c r="OAG3143" s="243"/>
      <c r="OAH3143" s="243"/>
      <c r="OAI3143" s="243"/>
      <c r="OAJ3143" s="243"/>
      <c r="OAK3143" s="243"/>
      <c r="OAL3143" s="243"/>
      <c r="OAM3143" s="243"/>
      <c r="OAN3143" s="243"/>
      <c r="OAO3143" s="243"/>
      <c r="OAP3143" s="243"/>
      <c r="OAQ3143" s="243"/>
      <c r="OAR3143" s="243"/>
      <c r="OAS3143" s="243"/>
      <c r="OAT3143" s="243"/>
      <c r="OAU3143" s="243"/>
      <c r="OAV3143" s="243"/>
      <c r="OAW3143" s="243"/>
      <c r="OAX3143" s="243"/>
      <c r="OAY3143" s="243"/>
      <c r="OAZ3143" s="243"/>
      <c r="OBA3143" s="243"/>
      <c r="OBB3143" s="243"/>
      <c r="OBC3143" s="243"/>
      <c r="OBD3143" s="243"/>
      <c r="OBE3143" s="243"/>
      <c r="OBF3143" s="243"/>
      <c r="OBG3143" s="243"/>
      <c r="OBH3143" s="243"/>
      <c r="OBI3143" s="243"/>
      <c r="OBJ3143" s="243"/>
      <c r="OBK3143" s="243"/>
      <c r="OBL3143" s="243"/>
      <c r="OBM3143" s="243"/>
      <c r="OBN3143" s="243"/>
      <c r="OBO3143" s="243"/>
      <c r="OBP3143" s="243"/>
      <c r="OBQ3143" s="243"/>
      <c r="OBR3143" s="243"/>
      <c r="OBS3143" s="243"/>
      <c r="OBT3143" s="243"/>
      <c r="OBU3143" s="243"/>
      <c r="OBV3143" s="243"/>
      <c r="OBW3143" s="243"/>
      <c r="OBX3143" s="243"/>
      <c r="OBY3143" s="243"/>
      <c r="OBZ3143" s="243"/>
      <c r="OCA3143" s="243"/>
      <c r="OCB3143" s="243"/>
      <c r="OCC3143" s="243"/>
      <c r="OCD3143" s="243"/>
      <c r="OCE3143" s="243"/>
      <c r="OCF3143" s="243"/>
      <c r="OCG3143" s="243"/>
      <c r="OCH3143" s="243"/>
      <c r="OCI3143" s="243"/>
      <c r="OCJ3143" s="243"/>
      <c r="OCK3143" s="243"/>
      <c r="OCL3143" s="243"/>
      <c r="OCM3143" s="243"/>
      <c r="OCN3143" s="243"/>
      <c r="OCO3143" s="243"/>
      <c r="OCP3143" s="243"/>
      <c r="OCQ3143" s="243"/>
      <c r="OCR3143" s="243"/>
      <c r="OCS3143" s="243"/>
      <c r="OCT3143" s="243"/>
      <c r="OCU3143" s="243"/>
      <c r="OCV3143" s="243"/>
      <c r="OCW3143" s="243"/>
      <c r="OCX3143" s="243"/>
      <c r="OCY3143" s="243"/>
      <c r="OCZ3143" s="243"/>
      <c r="ODA3143" s="243"/>
      <c r="ODB3143" s="243"/>
      <c r="ODC3143" s="243"/>
      <c r="ODD3143" s="243"/>
      <c r="ODE3143" s="243"/>
      <c r="ODF3143" s="243"/>
      <c r="ODG3143" s="243"/>
      <c r="ODH3143" s="243"/>
      <c r="ODI3143" s="243"/>
      <c r="ODJ3143" s="243"/>
      <c r="ODK3143" s="243"/>
      <c r="ODL3143" s="243"/>
      <c r="ODM3143" s="243"/>
      <c r="ODN3143" s="243"/>
      <c r="ODO3143" s="243"/>
      <c r="ODP3143" s="243"/>
      <c r="ODQ3143" s="243"/>
      <c r="ODR3143" s="243"/>
      <c r="ODS3143" s="243"/>
      <c r="ODT3143" s="243"/>
      <c r="ODU3143" s="243"/>
      <c r="ODV3143" s="243"/>
      <c r="ODW3143" s="243"/>
      <c r="ODX3143" s="243"/>
      <c r="ODY3143" s="243"/>
      <c r="ODZ3143" s="243"/>
      <c r="OEA3143" s="243"/>
      <c r="OEB3143" s="243"/>
      <c r="OEC3143" s="243"/>
      <c r="OED3143" s="243"/>
      <c r="OEE3143" s="243"/>
      <c r="OEF3143" s="243"/>
      <c r="OEG3143" s="243"/>
      <c r="OEH3143" s="243"/>
      <c r="OEI3143" s="243"/>
      <c r="OEJ3143" s="243"/>
      <c r="OEK3143" s="243"/>
      <c r="OEL3143" s="243"/>
      <c r="OEM3143" s="243"/>
      <c r="OEN3143" s="243"/>
      <c r="OEO3143" s="243"/>
      <c r="OEP3143" s="243"/>
      <c r="OEQ3143" s="243"/>
      <c r="OER3143" s="243"/>
      <c r="OES3143" s="243"/>
      <c r="OET3143" s="243"/>
      <c r="OEU3143" s="243"/>
      <c r="OEV3143" s="243"/>
      <c r="OEW3143" s="243"/>
      <c r="OEX3143" s="243"/>
      <c r="OEY3143" s="243"/>
      <c r="OEZ3143" s="243"/>
      <c r="OFA3143" s="243"/>
      <c r="OFB3143" s="243"/>
      <c r="OFC3143" s="243"/>
      <c r="OFD3143" s="243"/>
      <c r="OFE3143" s="243"/>
      <c r="OFF3143" s="243"/>
      <c r="OFG3143" s="243"/>
      <c r="OFH3143" s="243"/>
      <c r="OFI3143" s="243"/>
      <c r="OFJ3143" s="243"/>
      <c r="OFK3143" s="243"/>
      <c r="OFL3143" s="243"/>
      <c r="OFM3143" s="243"/>
      <c r="OFN3143" s="243"/>
      <c r="OFO3143" s="243"/>
      <c r="OFP3143" s="243"/>
      <c r="OFQ3143" s="243"/>
      <c r="OFR3143" s="243"/>
      <c r="OFS3143" s="243"/>
      <c r="OFT3143" s="243"/>
      <c r="OFU3143" s="243"/>
      <c r="OFV3143" s="243"/>
      <c r="OFW3143" s="243"/>
      <c r="OFX3143" s="243"/>
      <c r="OFY3143" s="243"/>
      <c r="OFZ3143" s="243"/>
      <c r="OGA3143" s="243"/>
      <c r="OGB3143" s="243"/>
      <c r="OGC3143" s="243"/>
      <c r="OGD3143" s="243"/>
      <c r="OGE3143" s="243"/>
      <c r="OGF3143" s="243"/>
      <c r="OGG3143" s="243"/>
      <c r="OGH3143" s="243"/>
      <c r="OGI3143" s="243"/>
      <c r="OGJ3143" s="243"/>
      <c r="OGK3143" s="243"/>
      <c r="OGL3143" s="243"/>
      <c r="OGM3143" s="243"/>
      <c r="OGN3143" s="243"/>
      <c r="OGO3143" s="243"/>
      <c r="OGP3143" s="243"/>
      <c r="OGQ3143" s="243"/>
      <c r="OGR3143" s="243"/>
      <c r="OGS3143" s="243"/>
      <c r="OGT3143" s="243"/>
      <c r="OGU3143" s="243"/>
      <c r="OGV3143" s="243"/>
      <c r="OGW3143" s="243"/>
      <c r="OGX3143" s="243"/>
      <c r="OGY3143" s="243"/>
      <c r="OGZ3143" s="243"/>
      <c r="OHA3143" s="243"/>
      <c r="OHB3143" s="243"/>
      <c r="OHC3143" s="243"/>
      <c r="OHD3143" s="243"/>
      <c r="OHE3143" s="243"/>
      <c r="OHF3143" s="243"/>
      <c r="OHG3143" s="243"/>
      <c r="OHH3143" s="243"/>
      <c r="OHI3143" s="243"/>
      <c r="OHJ3143" s="243"/>
      <c r="OHK3143" s="243"/>
      <c r="OHL3143" s="243"/>
      <c r="OHM3143" s="243"/>
      <c r="OHN3143" s="243"/>
      <c r="OHO3143" s="243"/>
      <c r="OHP3143" s="243"/>
      <c r="OHQ3143" s="243"/>
      <c r="OHR3143" s="243"/>
      <c r="OHS3143" s="243"/>
      <c r="OHT3143" s="243"/>
      <c r="OHU3143" s="243"/>
      <c r="OHV3143" s="243"/>
      <c r="OHW3143" s="243"/>
      <c r="OHX3143" s="243"/>
      <c r="OHY3143" s="243"/>
      <c r="OHZ3143" s="243"/>
      <c r="OIA3143" s="243"/>
      <c r="OIB3143" s="243"/>
      <c r="OIC3143" s="243"/>
      <c r="OID3143" s="243"/>
      <c r="OIE3143" s="243"/>
      <c r="OIF3143" s="243"/>
      <c r="OIG3143" s="243"/>
      <c r="OIH3143" s="243"/>
      <c r="OII3143" s="243"/>
      <c r="OIJ3143" s="243"/>
      <c r="OIK3143" s="243"/>
      <c r="OIL3143" s="243"/>
      <c r="OIM3143" s="243"/>
      <c r="OIN3143" s="243"/>
      <c r="OIO3143" s="243"/>
      <c r="OIP3143" s="243"/>
      <c r="OIQ3143" s="243"/>
      <c r="OIR3143" s="243"/>
      <c r="OIS3143" s="243"/>
      <c r="OIT3143" s="243"/>
      <c r="OIU3143" s="243"/>
      <c r="OIV3143" s="243"/>
      <c r="OIW3143" s="243"/>
      <c r="OIX3143" s="243"/>
      <c r="OIY3143" s="243"/>
      <c r="OIZ3143" s="243"/>
      <c r="OJA3143" s="243"/>
      <c r="OJB3143" s="243"/>
      <c r="OJC3143" s="243"/>
      <c r="OJD3143" s="243"/>
      <c r="OJE3143" s="243"/>
      <c r="OJF3143" s="243"/>
      <c r="OJG3143" s="243"/>
      <c r="OJH3143" s="243"/>
      <c r="OJI3143" s="243"/>
      <c r="OJJ3143" s="243"/>
      <c r="OJK3143" s="243"/>
      <c r="OJL3143" s="243"/>
      <c r="OJM3143" s="243"/>
      <c r="OJN3143" s="243"/>
      <c r="OJO3143" s="243"/>
      <c r="OJP3143" s="243"/>
      <c r="OJQ3143" s="243"/>
      <c r="OJR3143" s="243"/>
      <c r="OJS3143" s="243"/>
      <c r="OJT3143" s="243"/>
      <c r="OJU3143" s="243"/>
      <c r="OJV3143" s="243"/>
      <c r="OJW3143" s="243"/>
      <c r="OJX3143" s="243"/>
      <c r="OJY3143" s="243"/>
      <c r="OJZ3143" s="243"/>
      <c r="OKA3143" s="243"/>
      <c r="OKB3143" s="243"/>
      <c r="OKC3143" s="243"/>
      <c r="OKD3143" s="243"/>
      <c r="OKE3143" s="243"/>
      <c r="OKF3143" s="243"/>
      <c r="OKG3143" s="243"/>
      <c r="OKH3143" s="243"/>
      <c r="OKI3143" s="243"/>
      <c r="OKJ3143" s="243"/>
      <c r="OKK3143" s="243"/>
      <c r="OKL3143" s="243"/>
      <c r="OKM3143" s="243"/>
      <c r="OKN3143" s="243"/>
      <c r="OKO3143" s="243"/>
      <c r="OKP3143" s="243"/>
      <c r="OKQ3143" s="243"/>
      <c r="OKR3143" s="243"/>
      <c r="OKS3143" s="243"/>
      <c r="OKT3143" s="243"/>
      <c r="OKU3143" s="243"/>
      <c r="OKV3143" s="243"/>
      <c r="OKW3143" s="243"/>
      <c r="OKX3143" s="243"/>
      <c r="OKY3143" s="243"/>
      <c r="OKZ3143" s="243"/>
      <c r="OLA3143" s="243"/>
      <c r="OLB3143" s="243"/>
      <c r="OLC3143" s="243"/>
      <c r="OLD3143" s="243"/>
      <c r="OLE3143" s="243"/>
      <c r="OLF3143" s="243"/>
      <c r="OLG3143" s="243"/>
      <c r="OLH3143" s="243"/>
      <c r="OLI3143" s="243"/>
      <c r="OLJ3143" s="243"/>
      <c r="OLK3143" s="243"/>
      <c r="OLL3143" s="243"/>
      <c r="OLM3143" s="243"/>
      <c r="OLN3143" s="243"/>
      <c r="OLO3143" s="243"/>
      <c r="OLP3143" s="243"/>
      <c r="OLQ3143" s="243"/>
      <c r="OLR3143" s="243"/>
      <c r="OLS3143" s="243"/>
      <c r="OLT3143" s="243"/>
      <c r="OLU3143" s="243"/>
      <c r="OLV3143" s="243"/>
      <c r="OLW3143" s="243"/>
      <c r="OLX3143" s="243"/>
      <c r="OLY3143" s="243"/>
      <c r="OLZ3143" s="243"/>
      <c r="OMA3143" s="243"/>
      <c r="OMB3143" s="243"/>
      <c r="OMC3143" s="243"/>
      <c r="OMD3143" s="243"/>
      <c r="OME3143" s="243"/>
      <c r="OMF3143" s="243"/>
      <c r="OMG3143" s="243"/>
      <c r="OMH3143" s="243"/>
      <c r="OMI3143" s="243"/>
      <c r="OMJ3143" s="243"/>
      <c r="OMK3143" s="243"/>
      <c r="OML3143" s="243"/>
      <c r="OMM3143" s="243"/>
      <c r="OMN3143" s="243"/>
      <c r="OMO3143" s="243"/>
      <c r="OMP3143" s="243"/>
      <c r="OMQ3143" s="243"/>
      <c r="OMR3143" s="243"/>
      <c r="OMS3143" s="243"/>
      <c r="OMT3143" s="243"/>
      <c r="OMU3143" s="243"/>
      <c r="OMV3143" s="243"/>
      <c r="OMW3143" s="243"/>
      <c r="OMX3143" s="243"/>
      <c r="OMY3143" s="243"/>
      <c r="OMZ3143" s="243"/>
      <c r="ONA3143" s="243"/>
      <c r="ONB3143" s="243"/>
      <c r="ONC3143" s="243"/>
      <c r="OND3143" s="243"/>
      <c r="ONE3143" s="243"/>
      <c r="ONF3143" s="243"/>
      <c r="ONG3143" s="243"/>
      <c r="ONH3143" s="243"/>
      <c r="ONI3143" s="243"/>
      <c r="ONJ3143" s="243"/>
      <c r="ONK3143" s="243"/>
      <c r="ONL3143" s="243"/>
      <c r="ONM3143" s="243"/>
      <c r="ONN3143" s="243"/>
      <c r="ONO3143" s="243"/>
      <c r="ONP3143" s="243"/>
      <c r="ONQ3143" s="243"/>
      <c r="ONR3143" s="243"/>
      <c r="ONS3143" s="243"/>
      <c r="ONT3143" s="243"/>
      <c r="ONU3143" s="243"/>
      <c r="ONV3143" s="243"/>
      <c r="ONW3143" s="243"/>
      <c r="ONX3143" s="243"/>
      <c r="ONY3143" s="243"/>
      <c r="ONZ3143" s="243"/>
      <c r="OOA3143" s="243"/>
      <c r="OOB3143" s="243"/>
      <c r="OOC3143" s="243"/>
      <c r="OOD3143" s="243"/>
      <c r="OOE3143" s="243"/>
      <c r="OOF3143" s="243"/>
      <c r="OOG3143" s="243"/>
      <c r="OOH3143" s="243"/>
      <c r="OOI3143" s="243"/>
      <c r="OOJ3143" s="243"/>
      <c r="OOK3143" s="243"/>
      <c r="OOL3143" s="243"/>
      <c r="OOM3143" s="243"/>
      <c r="OON3143" s="243"/>
      <c r="OOO3143" s="243"/>
      <c r="OOP3143" s="243"/>
      <c r="OOQ3143" s="243"/>
      <c r="OOR3143" s="243"/>
      <c r="OOS3143" s="243"/>
      <c r="OOT3143" s="243"/>
      <c r="OOU3143" s="243"/>
      <c r="OOV3143" s="243"/>
      <c r="OOW3143" s="243"/>
      <c r="OOX3143" s="243"/>
      <c r="OOY3143" s="243"/>
      <c r="OOZ3143" s="243"/>
      <c r="OPA3143" s="243"/>
      <c r="OPB3143" s="243"/>
      <c r="OPC3143" s="243"/>
      <c r="OPD3143" s="243"/>
      <c r="OPE3143" s="243"/>
      <c r="OPF3143" s="243"/>
      <c r="OPG3143" s="243"/>
      <c r="OPH3143" s="243"/>
      <c r="OPI3143" s="243"/>
      <c r="OPJ3143" s="243"/>
      <c r="OPK3143" s="243"/>
      <c r="OPL3143" s="243"/>
      <c r="OPM3143" s="243"/>
      <c r="OPN3143" s="243"/>
      <c r="OPO3143" s="243"/>
      <c r="OPP3143" s="243"/>
      <c r="OPQ3143" s="243"/>
      <c r="OPR3143" s="243"/>
      <c r="OPS3143" s="243"/>
      <c r="OPT3143" s="243"/>
      <c r="OPU3143" s="243"/>
      <c r="OPV3143" s="243"/>
      <c r="OPW3143" s="243"/>
      <c r="OPX3143" s="243"/>
      <c r="OPY3143" s="243"/>
      <c r="OPZ3143" s="243"/>
      <c r="OQA3143" s="243"/>
      <c r="OQB3143" s="243"/>
      <c r="OQC3143" s="243"/>
      <c r="OQD3143" s="243"/>
      <c r="OQE3143" s="243"/>
      <c r="OQF3143" s="243"/>
      <c r="OQG3143" s="243"/>
      <c r="OQH3143" s="243"/>
      <c r="OQI3143" s="243"/>
      <c r="OQJ3143" s="243"/>
      <c r="OQK3143" s="243"/>
      <c r="OQL3143" s="243"/>
      <c r="OQM3143" s="243"/>
      <c r="OQN3143" s="243"/>
      <c r="OQO3143" s="243"/>
      <c r="OQP3143" s="243"/>
      <c r="OQQ3143" s="243"/>
      <c r="OQR3143" s="243"/>
      <c r="OQS3143" s="243"/>
      <c r="OQT3143" s="243"/>
      <c r="OQU3143" s="243"/>
      <c r="OQV3143" s="243"/>
      <c r="OQW3143" s="243"/>
      <c r="OQX3143" s="243"/>
      <c r="OQY3143" s="243"/>
      <c r="OQZ3143" s="243"/>
      <c r="ORA3143" s="243"/>
      <c r="ORB3143" s="243"/>
      <c r="ORC3143" s="243"/>
      <c r="ORD3143" s="243"/>
      <c r="ORE3143" s="243"/>
      <c r="ORF3143" s="243"/>
      <c r="ORG3143" s="243"/>
      <c r="ORH3143" s="243"/>
      <c r="ORI3143" s="243"/>
      <c r="ORJ3143" s="243"/>
      <c r="ORK3143" s="243"/>
      <c r="ORL3143" s="243"/>
      <c r="ORM3143" s="243"/>
      <c r="ORN3143" s="243"/>
      <c r="ORO3143" s="243"/>
      <c r="ORP3143" s="243"/>
      <c r="ORQ3143" s="243"/>
      <c r="ORR3143" s="243"/>
      <c r="ORS3143" s="243"/>
      <c r="ORT3143" s="243"/>
      <c r="ORU3143" s="243"/>
      <c r="ORV3143" s="243"/>
      <c r="ORW3143" s="243"/>
      <c r="ORX3143" s="243"/>
      <c r="ORY3143" s="243"/>
      <c r="ORZ3143" s="243"/>
      <c r="OSA3143" s="243"/>
      <c r="OSB3143" s="243"/>
      <c r="OSC3143" s="243"/>
      <c r="OSD3143" s="243"/>
      <c r="OSE3143" s="243"/>
      <c r="OSF3143" s="243"/>
      <c r="OSG3143" s="243"/>
      <c r="OSH3143" s="243"/>
      <c r="OSI3143" s="243"/>
      <c r="OSJ3143" s="243"/>
      <c r="OSK3143" s="243"/>
      <c r="OSL3143" s="243"/>
      <c r="OSM3143" s="243"/>
      <c r="OSN3143" s="243"/>
      <c r="OSO3143" s="243"/>
      <c r="OSP3143" s="243"/>
      <c r="OSQ3143" s="243"/>
      <c r="OSR3143" s="243"/>
      <c r="OSS3143" s="243"/>
      <c r="OST3143" s="243"/>
      <c r="OSU3143" s="243"/>
      <c r="OSV3143" s="243"/>
      <c r="OSW3143" s="243"/>
      <c r="OSX3143" s="243"/>
      <c r="OSY3143" s="243"/>
      <c r="OSZ3143" s="243"/>
      <c r="OTA3143" s="243"/>
      <c r="OTB3143" s="243"/>
      <c r="OTC3143" s="243"/>
      <c r="OTD3143" s="243"/>
      <c r="OTE3143" s="243"/>
      <c r="OTF3143" s="243"/>
      <c r="OTG3143" s="243"/>
      <c r="OTH3143" s="243"/>
      <c r="OTI3143" s="243"/>
      <c r="OTJ3143" s="243"/>
      <c r="OTK3143" s="243"/>
      <c r="OTL3143" s="243"/>
      <c r="OTM3143" s="243"/>
      <c r="OTN3143" s="243"/>
      <c r="OTO3143" s="243"/>
      <c r="OTP3143" s="243"/>
      <c r="OTQ3143" s="243"/>
      <c r="OTR3143" s="243"/>
      <c r="OTS3143" s="243"/>
      <c r="OTT3143" s="243"/>
      <c r="OTU3143" s="243"/>
      <c r="OTV3143" s="243"/>
      <c r="OTW3143" s="243"/>
      <c r="OTX3143" s="243"/>
      <c r="OTY3143" s="243"/>
      <c r="OTZ3143" s="243"/>
      <c r="OUA3143" s="243"/>
      <c r="OUB3143" s="243"/>
      <c r="OUC3143" s="243"/>
      <c r="OUD3143" s="243"/>
      <c r="OUE3143" s="243"/>
      <c r="OUF3143" s="243"/>
      <c r="OUG3143" s="243"/>
      <c r="OUH3143" s="243"/>
      <c r="OUI3143" s="243"/>
      <c r="OUJ3143" s="243"/>
      <c r="OUK3143" s="243"/>
      <c r="OUL3143" s="243"/>
      <c r="OUM3143" s="243"/>
      <c r="OUN3143" s="243"/>
      <c r="OUO3143" s="243"/>
      <c r="OUP3143" s="243"/>
      <c r="OUQ3143" s="243"/>
      <c r="OUR3143" s="243"/>
      <c r="OUS3143" s="243"/>
      <c r="OUT3143" s="243"/>
      <c r="OUU3143" s="243"/>
      <c r="OUV3143" s="243"/>
      <c r="OUW3143" s="243"/>
      <c r="OUX3143" s="243"/>
      <c r="OUY3143" s="243"/>
      <c r="OUZ3143" s="243"/>
      <c r="OVA3143" s="243"/>
      <c r="OVB3143" s="243"/>
      <c r="OVC3143" s="243"/>
      <c r="OVD3143" s="243"/>
      <c r="OVE3143" s="243"/>
      <c r="OVF3143" s="243"/>
      <c r="OVG3143" s="243"/>
      <c r="OVH3143" s="243"/>
      <c r="OVI3143" s="243"/>
      <c r="OVJ3143" s="243"/>
      <c r="OVK3143" s="243"/>
      <c r="OVL3143" s="243"/>
      <c r="OVM3143" s="243"/>
      <c r="OVN3143" s="243"/>
      <c r="OVO3143" s="243"/>
      <c r="OVP3143" s="243"/>
      <c r="OVQ3143" s="243"/>
      <c r="OVR3143" s="243"/>
      <c r="OVS3143" s="243"/>
      <c r="OVT3143" s="243"/>
      <c r="OVU3143" s="243"/>
      <c r="OVV3143" s="243"/>
      <c r="OVW3143" s="243"/>
      <c r="OVX3143" s="243"/>
      <c r="OVY3143" s="243"/>
      <c r="OVZ3143" s="243"/>
      <c r="OWA3143" s="243"/>
      <c r="OWB3143" s="243"/>
      <c r="OWC3143" s="243"/>
      <c r="OWD3143" s="243"/>
      <c r="OWE3143" s="243"/>
      <c r="OWF3143" s="243"/>
      <c r="OWG3143" s="243"/>
      <c r="OWH3143" s="243"/>
      <c r="OWI3143" s="243"/>
      <c r="OWJ3143" s="243"/>
      <c r="OWK3143" s="243"/>
      <c r="OWL3143" s="243"/>
      <c r="OWM3143" s="243"/>
      <c r="OWN3143" s="243"/>
      <c r="OWO3143" s="243"/>
      <c r="OWP3143" s="243"/>
      <c r="OWQ3143" s="243"/>
      <c r="OWR3143" s="243"/>
      <c r="OWS3143" s="243"/>
      <c r="OWT3143" s="243"/>
      <c r="OWU3143" s="243"/>
      <c r="OWV3143" s="243"/>
      <c r="OWW3143" s="243"/>
      <c r="OWX3143" s="243"/>
      <c r="OWY3143" s="243"/>
      <c r="OWZ3143" s="243"/>
      <c r="OXA3143" s="243"/>
      <c r="OXB3143" s="243"/>
      <c r="OXC3143" s="243"/>
      <c r="OXD3143" s="243"/>
      <c r="OXE3143" s="243"/>
      <c r="OXF3143" s="243"/>
      <c r="OXG3143" s="243"/>
      <c r="OXH3143" s="243"/>
      <c r="OXI3143" s="243"/>
      <c r="OXJ3143" s="243"/>
      <c r="OXK3143" s="243"/>
      <c r="OXL3143" s="243"/>
      <c r="OXM3143" s="243"/>
      <c r="OXN3143" s="243"/>
      <c r="OXO3143" s="243"/>
      <c r="OXP3143" s="243"/>
      <c r="OXQ3143" s="243"/>
      <c r="OXR3143" s="243"/>
      <c r="OXS3143" s="243"/>
      <c r="OXT3143" s="243"/>
      <c r="OXU3143" s="243"/>
      <c r="OXV3143" s="243"/>
      <c r="OXW3143" s="243"/>
      <c r="OXX3143" s="243"/>
      <c r="OXY3143" s="243"/>
      <c r="OXZ3143" s="243"/>
      <c r="OYA3143" s="243"/>
      <c r="OYB3143" s="243"/>
      <c r="OYC3143" s="243"/>
      <c r="OYD3143" s="243"/>
      <c r="OYE3143" s="243"/>
      <c r="OYF3143" s="243"/>
      <c r="OYG3143" s="243"/>
      <c r="OYH3143" s="243"/>
      <c r="OYI3143" s="243"/>
      <c r="OYJ3143" s="243"/>
      <c r="OYK3143" s="243"/>
      <c r="OYL3143" s="243"/>
      <c r="OYM3143" s="243"/>
      <c r="OYN3143" s="243"/>
      <c r="OYO3143" s="243"/>
      <c r="OYP3143" s="243"/>
      <c r="OYQ3143" s="243"/>
      <c r="OYR3143" s="243"/>
      <c r="OYS3143" s="243"/>
      <c r="OYT3143" s="243"/>
      <c r="OYU3143" s="243"/>
      <c r="OYV3143" s="243"/>
      <c r="OYW3143" s="243"/>
      <c r="OYX3143" s="243"/>
      <c r="OYY3143" s="243"/>
      <c r="OYZ3143" s="243"/>
      <c r="OZA3143" s="243"/>
      <c r="OZB3143" s="243"/>
      <c r="OZC3143" s="243"/>
      <c r="OZD3143" s="243"/>
      <c r="OZE3143" s="243"/>
      <c r="OZF3143" s="243"/>
      <c r="OZG3143" s="243"/>
      <c r="OZH3143" s="243"/>
      <c r="OZI3143" s="243"/>
      <c r="OZJ3143" s="243"/>
      <c r="OZK3143" s="243"/>
      <c r="OZL3143" s="243"/>
      <c r="OZM3143" s="243"/>
      <c r="OZN3143" s="243"/>
      <c r="OZO3143" s="243"/>
      <c r="OZP3143" s="243"/>
      <c r="OZQ3143" s="243"/>
      <c r="OZR3143" s="243"/>
      <c r="OZS3143" s="243"/>
      <c r="OZT3143" s="243"/>
      <c r="OZU3143" s="243"/>
      <c r="OZV3143" s="243"/>
      <c r="OZW3143" s="243"/>
      <c r="OZX3143" s="243"/>
      <c r="OZY3143" s="243"/>
      <c r="OZZ3143" s="243"/>
      <c r="PAA3143" s="243"/>
      <c r="PAB3143" s="243"/>
      <c r="PAC3143" s="243"/>
      <c r="PAD3143" s="243"/>
      <c r="PAE3143" s="243"/>
      <c r="PAF3143" s="243"/>
      <c r="PAG3143" s="243"/>
      <c r="PAH3143" s="243"/>
      <c r="PAI3143" s="243"/>
      <c r="PAJ3143" s="243"/>
      <c r="PAK3143" s="243"/>
      <c r="PAL3143" s="243"/>
      <c r="PAM3143" s="243"/>
      <c r="PAN3143" s="243"/>
      <c r="PAO3143" s="243"/>
      <c r="PAP3143" s="243"/>
      <c r="PAQ3143" s="243"/>
      <c r="PAR3143" s="243"/>
      <c r="PAS3143" s="243"/>
      <c r="PAT3143" s="243"/>
      <c r="PAU3143" s="243"/>
      <c r="PAV3143" s="243"/>
      <c r="PAW3143" s="243"/>
      <c r="PAX3143" s="243"/>
      <c r="PAY3143" s="243"/>
      <c r="PAZ3143" s="243"/>
      <c r="PBA3143" s="243"/>
      <c r="PBB3143" s="243"/>
      <c r="PBC3143" s="243"/>
      <c r="PBD3143" s="243"/>
      <c r="PBE3143" s="243"/>
      <c r="PBF3143" s="243"/>
      <c r="PBG3143" s="243"/>
      <c r="PBH3143" s="243"/>
      <c r="PBI3143" s="243"/>
      <c r="PBJ3143" s="243"/>
      <c r="PBK3143" s="243"/>
      <c r="PBL3143" s="243"/>
      <c r="PBM3143" s="243"/>
      <c r="PBN3143" s="243"/>
      <c r="PBO3143" s="243"/>
      <c r="PBP3143" s="243"/>
      <c r="PBQ3143" s="243"/>
      <c r="PBR3143" s="243"/>
      <c r="PBS3143" s="243"/>
      <c r="PBT3143" s="243"/>
      <c r="PBU3143" s="243"/>
      <c r="PBV3143" s="243"/>
      <c r="PBW3143" s="243"/>
      <c r="PBX3143" s="243"/>
      <c r="PBY3143" s="243"/>
      <c r="PBZ3143" s="243"/>
      <c r="PCA3143" s="243"/>
      <c r="PCB3143" s="243"/>
      <c r="PCC3143" s="243"/>
      <c r="PCD3143" s="243"/>
      <c r="PCE3143" s="243"/>
      <c r="PCF3143" s="243"/>
      <c r="PCG3143" s="243"/>
      <c r="PCH3143" s="243"/>
      <c r="PCI3143" s="243"/>
      <c r="PCJ3143" s="243"/>
      <c r="PCK3143" s="243"/>
      <c r="PCL3143" s="243"/>
      <c r="PCM3143" s="243"/>
      <c r="PCN3143" s="243"/>
      <c r="PCO3143" s="243"/>
      <c r="PCP3143" s="243"/>
      <c r="PCQ3143" s="243"/>
      <c r="PCR3143" s="243"/>
      <c r="PCS3143" s="243"/>
      <c r="PCT3143" s="243"/>
      <c r="PCU3143" s="243"/>
      <c r="PCV3143" s="243"/>
      <c r="PCW3143" s="243"/>
      <c r="PCX3143" s="243"/>
      <c r="PCY3143" s="243"/>
      <c r="PCZ3143" s="243"/>
      <c r="PDA3143" s="243"/>
      <c r="PDB3143" s="243"/>
      <c r="PDC3143" s="243"/>
      <c r="PDD3143" s="243"/>
      <c r="PDE3143" s="243"/>
      <c r="PDF3143" s="243"/>
      <c r="PDG3143" s="243"/>
      <c r="PDH3143" s="243"/>
      <c r="PDI3143" s="243"/>
      <c r="PDJ3143" s="243"/>
      <c r="PDK3143" s="243"/>
      <c r="PDL3143" s="243"/>
      <c r="PDM3143" s="243"/>
      <c r="PDN3143" s="243"/>
      <c r="PDO3143" s="243"/>
      <c r="PDP3143" s="243"/>
      <c r="PDQ3143" s="243"/>
      <c r="PDR3143" s="243"/>
      <c r="PDS3143" s="243"/>
      <c r="PDT3143" s="243"/>
      <c r="PDU3143" s="243"/>
      <c r="PDV3143" s="243"/>
      <c r="PDW3143" s="243"/>
      <c r="PDX3143" s="243"/>
      <c r="PDY3143" s="243"/>
      <c r="PDZ3143" s="243"/>
      <c r="PEA3143" s="243"/>
      <c r="PEB3143" s="243"/>
      <c r="PEC3143" s="243"/>
      <c r="PED3143" s="243"/>
      <c r="PEE3143" s="243"/>
      <c r="PEF3143" s="243"/>
      <c r="PEG3143" s="243"/>
      <c r="PEH3143" s="243"/>
      <c r="PEI3143" s="243"/>
      <c r="PEJ3143" s="243"/>
      <c r="PEK3143" s="243"/>
      <c r="PEL3143" s="243"/>
      <c r="PEM3143" s="243"/>
      <c r="PEN3143" s="243"/>
      <c r="PEO3143" s="243"/>
      <c r="PEP3143" s="243"/>
      <c r="PEQ3143" s="243"/>
      <c r="PER3143" s="243"/>
      <c r="PES3143" s="243"/>
      <c r="PET3143" s="243"/>
      <c r="PEU3143" s="243"/>
      <c r="PEV3143" s="243"/>
      <c r="PEW3143" s="243"/>
      <c r="PEX3143" s="243"/>
      <c r="PEY3143" s="243"/>
      <c r="PEZ3143" s="243"/>
      <c r="PFA3143" s="243"/>
      <c r="PFB3143" s="243"/>
      <c r="PFC3143" s="243"/>
      <c r="PFD3143" s="243"/>
      <c r="PFE3143" s="243"/>
      <c r="PFF3143" s="243"/>
      <c r="PFG3143" s="243"/>
      <c r="PFH3143" s="243"/>
      <c r="PFI3143" s="243"/>
      <c r="PFJ3143" s="243"/>
      <c r="PFK3143" s="243"/>
      <c r="PFL3143" s="243"/>
      <c r="PFM3143" s="243"/>
      <c r="PFN3143" s="243"/>
      <c r="PFO3143" s="243"/>
      <c r="PFP3143" s="243"/>
      <c r="PFQ3143" s="243"/>
      <c r="PFR3143" s="243"/>
      <c r="PFS3143" s="243"/>
      <c r="PFT3143" s="243"/>
      <c r="PFU3143" s="243"/>
      <c r="PFV3143" s="243"/>
      <c r="PFW3143" s="243"/>
      <c r="PFX3143" s="243"/>
      <c r="PFY3143" s="243"/>
      <c r="PFZ3143" s="243"/>
      <c r="PGA3143" s="243"/>
      <c r="PGB3143" s="243"/>
      <c r="PGC3143" s="243"/>
      <c r="PGD3143" s="243"/>
      <c r="PGE3143" s="243"/>
      <c r="PGF3143" s="243"/>
      <c r="PGG3143" s="243"/>
      <c r="PGH3143" s="243"/>
      <c r="PGI3143" s="243"/>
      <c r="PGJ3143" s="243"/>
      <c r="PGK3143" s="243"/>
      <c r="PGL3143" s="243"/>
      <c r="PGM3143" s="243"/>
      <c r="PGN3143" s="243"/>
      <c r="PGO3143" s="243"/>
      <c r="PGP3143" s="243"/>
      <c r="PGQ3143" s="243"/>
      <c r="PGR3143" s="243"/>
      <c r="PGS3143" s="243"/>
      <c r="PGT3143" s="243"/>
      <c r="PGU3143" s="243"/>
      <c r="PGV3143" s="243"/>
      <c r="PGW3143" s="243"/>
      <c r="PGX3143" s="243"/>
      <c r="PGY3143" s="243"/>
      <c r="PGZ3143" s="243"/>
      <c r="PHA3143" s="243"/>
      <c r="PHB3143" s="243"/>
      <c r="PHC3143" s="243"/>
      <c r="PHD3143" s="243"/>
      <c r="PHE3143" s="243"/>
      <c r="PHF3143" s="243"/>
      <c r="PHG3143" s="243"/>
      <c r="PHH3143" s="243"/>
      <c r="PHI3143" s="243"/>
      <c r="PHJ3143" s="243"/>
      <c r="PHK3143" s="243"/>
      <c r="PHL3143" s="243"/>
      <c r="PHM3143" s="243"/>
      <c r="PHN3143" s="243"/>
      <c r="PHO3143" s="243"/>
      <c r="PHP3143" s="243"/>
      <c r="PHQ3143" s="243"/>
      <c r="PHR3143" s="243"/>
      <c r="PHS3143" s="243"/>
      <c r="PHT3143" s="243"/>
      <c r="PHU3143" s="243"/>
      <c r="PHV3143" s="243"/>
      <c r="PHW3143" s="243"/>
      <c r="PHX3143" s="243"/>
      <c r="PHY3143" s="243"/>
      <c r="PHZ3143" s="243"/>
      <c r="PIA3143" s="243"/>
      <c r="PIB3143" s="243"/>
      <c r="PIC3143" s="243"/>
      <c r="PID3143" s="243"/>
      <c r="PIE3143" s="243"/>
      <c r="PIF3143" s="243"/>
      <c r="PIG3143" s="243"/>
      <c r="PIH3143" s="243"/>
      <c r="PII3143" s="243"/>
      <c r="PIJ3143" s="243"/>
      <c r="PIK3143" s="243"/>
      <c r="PIL3143" s="243"/>
      <c r="PIM3143" s="243"/>
      <c r="PIN3143" s="243"/>
      <c r="PIO3143" s="243"/>
      <c r="PIP3143" s="243"/>
      <c r="PIQ3143" s="243"/>
      <c r="PIR3143" s="243"/>
      <c r="PIS3143" s="243"/>
      <c r="PIT3143" s="243"/>
      <c r="PIU3143" s="243"/>
      <c r="PIV3143" s="243"/>
      <c r="PIW3143" s="243"/>
      <c r="PIX3143" s="243"/>
      <c r="PIY3143" s="243"/>
      <c r="PIZ3143" s="243"/>
      <c r="PJA3143" s="243"/>
      <c r="PJB3143" s="243"/>
      <c r="PJC3143" s="243"/>
      <c r="PJD3143" s="243"/>
      <c r="PJE3143" s="243"/>
      <c r="PJF3143" s="243"/>
      <c r="PJG3143" s="243"/>
      <c r="PJH3143" s="243"/>
      <c r="PJI3143" s="243"/>
      <c r="PJJ3143" s="243"/>
      <c r="PJK3143" s="243"/>
      <c r="PJL3143" s="243"/>
      <c r="PJM3143" s="243"/>
      <c r="PJN3143" s="243"/>
      <c r="PJO3143" s="243"/>
      <c r="PJP3143" s="243"/>
      <c r="PJQ3143" s="243"/>
      <c r="PJR3143" s="243"/>
      <c r="PJS3143" s="243"/>
      <c r="PJT3143" s="243"/>
      <c r="PJU3143" s="243"/>
      <c r="PJV3143" s="243"/>
      <c r="PJW3143" s="243"/>
      <c r="PJX3143" s="243"/>
      <c r="PJY3143" s="243"/>
      <c r="PJZ3143" s="243"/>
      <c r="PKA3143" s="243"/>
      <c r="PKB3143" s="243"/>
      <c r="PKC3143" s="243"/>
      <c r="PKD3143" s="243"/>
      <c r="PKE3143" s="243"/>
      <c r="PKF3143" s="243"/>
      <c r="PKG3143" s="243"/>
      <c r="PKH3143" s="243"/>
      <c r="PKI3143" s="243"/>
      <c r="PKJ3143" s="243"/>
      <c r="PKK3143" s="243"/>
      <c r="PKL3143" s="243"/>
      <c r="PKM3143" s="243"/>
      <c r="PKN3143" s="243"/>
      <c r="PKO3143" s="243"/>
      <c r="PKP3143" s="243"/>
      <c r="PKQ3143" s="243"/>
      <c r="PKR3143" s="243"/>
      <c r="PKS3143" s="243"/>
      <c r="PKT3143" s="243"/>
      <c r="PKU3143" s="243"/>
      <c r="PKV3143" s="243"/>
      <c r="PKW3143" s="243"/>
      <c r="PKX3143" s="243"/>
      <c r="PKY3143" s="243"/>
      <c r="PKZ3143" s="243"/>
      <c r="PLA3143" s="243"/>
      <c r="PLB3143" s="243"/>
      <c r="PLC3143" s="243"/>
      <c r="PLD3143" s="243"/>
      <c r="PLE3143" s="243"/>
      <c r="PLF3143" s="243"/>
      <c r="PLG3143" s="243"/>
      <c r="PLH3143" s="243"/>
      <c r="PLI3143" s="243"/>
      <c r="PLJ3143" s="243"/>
      <c r="PLK3143" s="243"/>
      <c r="PLL3143" s="243"/>
      <c r="PLM3143" s="243"/>
      <c r="PLN3143" s="243"/>
      <c r="PLO3143" s="243"/>
      <c r="PLP3143" s="243"/>
      <c r="PLQ3143" s="243"/>
      <c r="PLR3143" s="243"/>
      <c r="PLS3143" s="243"/>
      <c r="PLT3143" s="243"/>
      <c r="PLU3143" s="243"/>
      <c r="PLV3143" s="243"/>
      <c r="PLW3143" s="243"/>
      <c r="PLX3143" s="243"/>
      <c r="PLY3143" s="243"/>
      <c r="PLZ3143" s="243"/>
      <c r="PMA3143" s="243"/>
      <c r="PMB3143" s="243"/>
      <c r="PMC3143" s="243"/>
      <c r="PMD3143" s="243"/>
      <c r="PME3143" s="243"/>
      <c r="PMF3143" s="243"/>
      <c r="PMG3143" s="243"/>
      <c r="PMH3143" s="243"/>
      <c r="PMI3143" s="243"/>
      <c r="PMJ3143" s="243"/>
      <c r="PMK3143" s="243"/>
      <c r="PML3143" s="243"/>
      <c r="PMM3143" s="243"/>
      <c r="PMN3143" s="243"/>
      <c r="PMO3143" s="243"/>
      <c r="PMP3143" s="243"/>
      <c r="PMQ3143" s="243"/>
      <c r="PMR3143" s="243"/>
      <c r="PMS3143" s="243"/>
      <c r="PMT3143" s="243"/>
      <c r="PMU3143" s="243"/>
      <c r="PMV3143" s="243"/>
      <c r="PMW3143" s="243"/>
      <c r="PMX3143" s="243"/>
      <c r="PMY3143" s="243"/>
      <c r="PMZ3143" s="243"/>
      <c r="PNA3143" s="243"/>
      <c r="PNB3143" s="243"/>
      <c r="PNC3143" s="243"/>
      <c r="PND3143" s="243"/>
      <c r="PNE3143" s="243"/>
      <c r="PNF3143" s="243"/>
      <c r="PNG3143" s="243"/>
      <c r="PNH3143" s="243"/>
      <c r="PNI3143" s="243"/>
      <c r="PNJ3143" s="243"/>
      <c r="PNK3143" s="243"/>
      <c r="PNL3143" s="243"/>
      <c r="PNM3143" s="243"/>
      <c r="PNN3143" s="243"/>
      <c r="PNO3143" s="243"/>
      <c r="PNP3143" s="243"/>
      <c r="PNQ3143" s="243"/>
      <c r="PNR3143" s="243"/>
      <c r="PNS3143" s="243"/>
      <c r="PNT3143" s="243"/>
      <c r="PNU3143" s="243"/>
      <c r="PNV3143" s="243"/>
      <c r="PNW3143" s="243"/>
      <c r="PNX3143" s="243"/>
      <c r="PNY3143" s="243"/>
      <c r="PNZ3143" s="243"/>
      <c r="POA3143" s="243"/>
      <c r="POB3143" s="243"/>
      <c r="POC3143" s="243"/>
      <c r="POD3143" s="243"/>
      <c r="POE3143" s="243"/>
      <c r="POF3143" s="243"/>
      <c r="POG3143" s="243"/>
      <c r="POH3143" s="243"/>
      <c r="POI3143" s="243"/>
      <c r="POJ3143" s="243"/>
      <c r="POK3143" s="243"/>
      <c r="POL3143" s="243"/>
      <c r="POM3143" s="243"/>
      <c r="PON3143" s="243"/>
      <c r="POO3143" s="243"/>
      <c r="POP3143" s="243"/>
      <c r="POQ3143" s="243"/>
      <c r="POR3143" s="243"/>
      <c r="POS3143" s="243"/>
      <c r="POT3143" s="243"/>
      <c r="POU3143" s="243"/>
      <c r="POV3143" s="243"/>
      <c r="POW3143" s="243"/>
      <c r="POX3143" s="243"/>
      <c r="POY3143" s="243"/>
      <c r="POZ3143" s="243"/>
      <c r="PPA3143" s="243"/>
      <c r="PPB3143" s="243"/>
      <c r="PPC3143" s="243"/>
      <c r="PPD3143" s="243"/>
      <c r="PPE3143" s="243"/>
      <c r="PPF3143" s="243"/>
      <c r="PPG3143" s="243"/>
      <c r="PPH3143" s="243"/>
      <c r="PPI3143" s="243"/>
      <c r="PPJ3143" s="243"/>
      <c r="PPK3143" s="243"/>
      <c r="PPL3143" s="243"/>
      <c r="PPM3143" s="243"/>
      <c r="PPN3143" s="243"/>
      <c r="PPO3143" s="243"/>
      <c r="PPP3143" s="243"/>
      <c r="PPQ3143" s="243"/>
      <c r="PPR3143" s="243"/>
      <c r="PPS3143" s="243"/>
      <c r="PPT3143" s="243"/>
      <c r="PPU3143" s="243"/>
      <c r="PPV3143" s="243"/>
      <c r="PPW3143" s="243"/>
      <c r="PPX3143" s="243"/>
      <c r="PPY3143" s="243"/>
      <c r="PPZ3143" s="243"/>
      <c r="PQA3143" s="243"/>
      <c r="PQB3143" s="243"/>
      <c r="PQC3143" s="243"/>
      <c r="PQD3143" s="243"/>
      <c r="PQE3143" s="243"/>
      <c r="PQF3143" s="243"/>
      <c r="PQG3143" s="243"/>
      <c r="PQH3143" s="243"/>
      <c r="PQI3143" s="243"/>
      <c r="PQJ3143" s="243"/>
      <c r="PQK3143" s="243"/>
      <c r="PQL3143" s="243"/>
      <c r="PQM3143" s="243"/>
      <c r="PQN3143" s="243"/>
      <c r="PQO3143" s="243"/>
      <c r="PQP3143" s="243"/>
      <c r="PQQ3143" s="243"/>
      <c r="PQR3143" s="243"/>
      <c r="PQS3143" s="243"/>
      <c r="PQT3143" s="243"/>
      <c r="PQU3143" s="243"/>
      <c r="PQV3143" s="243"/>
      <c r="PQW3143" s="243"/>
      <c r="PQX3143" s="243"/>
      <c r="PQY3143" s="243"/>
      <c r="PQZ3143" s="243"/>
      <c r="PRA3143" s="243"/>
      <c r="PRB3143" s="243"/>
      <c r="PRC3143" s="243"/>
      <c r="PRD3143" s="243"/>
      <c r="PRE3143" s="243"/>
      <c r="PRF3143" s="243"/>
      <c r="PRG3143" s="243"/>
      <c r="PRH3143" s="243"/>
      <c r="PRI3143" s="243"/>
      <c r="PRJ3143" s="243"/>
      <c r="PRK3143" s="243"/>
      <c r="PRL3143" s="243"/>
      <c r="PRM3143" s="243"/>
      <c r="PRN3143" s="243"/>
      <c r="PRO3143" s="243"/>
      <c r="PRP3143" s="243"/>
      <c r="PRQ3143" s="243"/>
      <c r="PRR3143" s="243"/>
      <c r="PRS3143" s="243"/>
      <c r="PRT3143" s="243"/>
      <c r="PRU3143" s="243"/>
      <c r="PRV3143" s="243"/>
      <c r="PRW3143" s="243"/>
      <c r="PRX3143" s="243"/>
      <c r="PRY3143" s="243"/>
      <c r="PRZ3143" s="243"/>
      <c r="PSA3143" s="243"/>
      <c r="PSB3143" s="243"/>
      <c r="PSC3143" s="243"/>
      <c r="PSD3143" s="243"/>
      <c r="PSE3143" s="243"/>
      <c r="PSF3143" s="243"/>
      <c r="PSG3143" s="243"/>
      <c r="PSH3143" s="243"/>
      <c r="PSI3143" s="243"/>
      <c r="PSJ3143" s="243"/>
      <c r="PSK3143" s="243"/>
      <c r="PSL3143" s="243"/>
      <c r="PSM3143" s="243"/>
      <c r="PSN3143" s="243"/>
      <c r="PSO3143" s="243"/>
      <c r="PSP3143" s="243"/>
      <c r="PSQ3143" s="243"/>
      <c r="PSR3143" s="243"/>
      <c r="PSS3143" s="243"/>
      <c r="PST3143" s="243"/>
      <c r="PSU3143" s="243"/>
      <c r="PSV3143" s="243"/>
      <c r="PSW3143" s="243"/>
      <c r="PSX3143" s="243"/>
      <c r="PSY3143" s="243"/>
      <c r="PSZ3143" s="243"/>
      <c r="PTA3143" s="243"/>
      <c r="PTB3143" s="243"/>
      <c r="PTC3143" s="243"/>
      <c r="PTD3143" s="243"/>
      <c r="PTE3143" s="243"/>
      <c r="PTF3143" s="243"/>
      <c r="PTG3143" s="243"/>
      <c r="PTH3143" s="243"/>
      <c r="PTI3143" s="243"/>
      <c r="PTJ3143" s="243"/>
      <c r="PTK3143" s="243"/>
      <c r="PTL3143" s="243"/>
      <c r="PTM3143" s="243"/>
      <c r="PTN3143" s="243"/>
      <c r="PTO3143" s="243"/>
      <c r="PTP3143" s="243"/>
      <c r="PTQ3143" s="243"/>
      <c r="PTR3143" s="243"/>
      <c r="PTS3143" s="243"/>
      <c r="PTT3143" s="243"/>
      <c r="PTU3143" s="243"/>
      <c r="PTV3143" s="243"/>
      <c r="PTW3143" s="243"/>
      <c r="PTX3143" s="243"/>
      <c r="PTY3143" s="243"/>
      <c r="PTZ3143" s="243"/>
      <c r="PUA3143" s="243"/>
      <c r="PUB3143" s="243"/>
      <c r="PUC3143" s="243"/>
      <c r="PUD3143" s="243"/>
      <c r="PUE3143" s="243"/>
      <c r="PUF3143" s="243"/>
      <c r="PUG3143" s="243"/>
      <c r="PUH3143" s="243"/>
      <c r="PUI3143" s="243"/>
      <c r="PUJ3143" s="243"/>
      <c r="PUK3143" s="243"/>
      <c r="PUL3143" s="243"/>
      <c r="PUM3143" s="243"/>
      <c r="PUN3143" s="243"/>
      <c r="PUO3143" s="243"/>
      <c r="PUP3143" s="243"/>
      <c r="PUQ3143" s="243"/>
      <c r="PUR3143" s="243"/>
      <c r="PUS3143" s="243"/>
      <c r="PUT3143" s="243"/>
      <c r="PUU3143" s="243"/>
      <c r="PUV3143" s="243"/>
      <c r="PUW3143" s="243"/>
      <c r="PUX3143" s="243"/>
      <c r="PUY3143" s="243"/>
      <c r="PUZ3143" s="243"/>
      <c r="PVA3143" s="243"/>
      <c r="PVB3143" s="243"/>
      <c r="PVC3143" s="243"/>
      <c r="PVD3143" s="243"/>
      <c r="PVE3143" s="243"/>
      <c r="PVF3143" s="243"/>
      <c r="PVG3143" s="243"/>
      <c r="PVH3143" s="243"/>
      <c r="PVI3143" s="243"/>
      <c r="PVJ3143" s="243"/>
      <c r="PVK3143" s="243"/>
      <c r="PVL3143" s="243"/>
      <c r="PVM3143" s="243"/>
      <c r="PVN3143" s="243"/>
      <c r="PVO3143" s="243"/>
      <c r="PVP3143" s="243"/>
      <c r="PVQ3143" s="243"/>
      <c r="PVR3143" s="243"/>
      <c r="PVS3143" s="243"/>
      <c r="PVT3143" s="243"/>
      <c r="PVU3143" s="243"/>
      <c r="PVV3143" s="243"/>
      <c r="PVW3143" s="243"/>
      <c r="PVX3143" s="243"/>
      <c r="PVY3143" s="243"/>
      <c r="PVZ3143" s="243"/>
      <c r="PWA3143" s="243"/>
      <c r="PWB3143" s="243"/>
      <c r="PWC3143" s="243"/>
      <c r="PWD3143" s="243"/>
      <c r="PWE3143" s="243"/>
      <c r="PWF3143" s="243"/>
      <c r="PWG3143" s="243"/>
      <c r="PWH3143" s="243"/>
      <c r="PWI3143" s="243"/>
      <c r="PWJ3143" s="243"/>
      <c r="PWK3143" s="243"/>
      <c r="PWL3143" s="243"/>
      <c r="PWM3143" s="243"/>
      <c r="PWN3143" s="243"/>
      <c r="PWO3143" s="243"/>
      <c r="PWP3143" s="243"/>
      <c r="PWQ3143" s="243"/>
      <c r="PWR3143" s="243"/>
      <c r="PWS3143" s="243"/>
      <c r="PWT3143" s="243"/>
      <c r="PWU3143" s="243"/>
      <c r="PWV3143" s="243"/>
      <c r="PWW3143" s="243"/>
      <c r="PWX3143" s="243"/>
      <c r="PWY3143" s="243"/>
      <c r="PWZ3143" s="243"/>
      <c r="PXA3143" s="243"/>
      <c r="PXB3143" s="243"/>
      <c r="PXC3143" s="243"/>
      <c r="PXD3143" s="243"/>
      <c r="PXE3143" s="243"/>
      <c r="PXF3143" s="243"/>
      <c r="PXG3143" s="243"/>
      <c r="PXH3143" s="243"/>
      <c r="PXI3143" s="243"/>
      <c r="PXJ3143" s="243"/>
      <c r="PXK3143" s="243"/>
      <c r="PXL3143" s="243"/>
      <c r="PXM3143" s="243"/>
      <c r="PXN3143" s="243"/>
      <c r="PXO3143" s="243"/>
      <c r="PXP3143" s="243"/>
      <c r="PXQ3143" s="243"/>
      <c r="PXR3143" s="243"/>
      <c r="PXS3143" s="243"/>
      <c r="PXT3143" s="243"/>
      <c r="PXU3143" s="243"/>
      <c r="PXV3143" s="243"/>
      <c r="PXW3143" s="243"/>
      <c r="PXX3143" s="243"/>
      <c r="PXY3143" s="243"/>
      <c r="PXZ3143" s="243"/>
      <c r="PYA3143" s="243"/>
      <c r="PYB3143" s="243"/>
      <c r="PYC3143" s="243"/>
      <c r="PYD3143" s="243"/>
      <c r="PYE3143" s="243"/>
      <c r="PYF3143" s="243"/>
      <c r="PYG3143" s="243"/>
      <c r="PYH3143" s="243"/>
      <c r="PYI3143" s="243"/>
      <c r="PYJ3143" s="243"/>
      <c r="PYK3143" s="243"/>
      <c r="PYL3143" s="243"/>
      <c r="PYM3143" s="243"/>
      <c r="PYN3143" s="243"/>
      <c r="PYO3143" s="243"/>
      <c r="PYP3143" s="243"/>
      <c r="PYQ3143" s="243"/>
      <c r="PYR3143" s="243"/>
      <c r="PYS3143" s="243"/>
      <c r="PYT3143" s="243"/>
      <c r="PYU3143" s="243"/>
      <c r="PYV3143" s="243"/>
      <c r="PYW3143" s="243"/>
      <c r="PYX3143" s="243"/>
      <c r="PYY3143" s="243"/>
      <c r="PYZ3143" s="243"/>
      <c r="PZA3143" s="243"/>
      <c r="PZB3143" s="243"/>
      <c r="PZC3143" s="243"/>
      <c r="PZD3143" s="243"/>
      <c r="PZE3143" s="243"/>
      <c r="PZF3143" s="243"/>
      <c r="PZG3143" s="243"/>
      <c r="PZH3143" s="243"/>
      <c r="PZI3143" s="243"/>
      <c r="PZJ3143" s="243"/>
      <c r="PZK3143" s="243"/>
      <c r="PZL3143" s="243"/>
      <c r="PZM3143" s="243"/>
      <c r="PZN3143" s="243"/>
      <c r="PZO3143" s="243"/>
      <c r="PZP3143" s="243"/>
      <c r="PZQ3143" s="243"/>
      <c r="PZR3143" s="243"/>
      <c r="PZS3143" s="243"/>
      <c r="PZT3143" s="243"/>
      <c r="PZU3143" s="243"/>
      <c r="PZV3143" s="243"/>
      <c r="PZW3143" s="243"/>
      <c r="PZX3143" s="243"/>
      <c r="PZY3143" s="243"/>
      <c r="PZZ3143" s="243"/>
      <c r="QAA3143" s="243"/>
      <c r="QAB3143" s="243"/>
      <c r="QAC3143" s="243"/>
      <c r="QAD3143" s="243"/>
      <c r="QAE3143" s="243"/>
      <c r="QAF3143" s="243"/>
      <c r="QAG3143" s="243"/>
      <c r="QAH3143" s="243"/>
      <c r="QAI3143" s="243"/>
      <c r="QAJ3143" s="243"/>
      <c r="QAK3143" s="243"/>
      <c r="QAL3143" s="243"/>
      <c r="QAM3143" s="243"/>
      <c r="QAN3143" s="243"/>
      <c r="QAO3143" s="243"/>
      <c r="QAP3143" s="243"/>
      <c r="QAQ3143" s="243"/>
      <c r="QAR3143" s="243"/>
      <c r="QAS3143" s="243"/>
      <c r="QAT3143" s="243"/>
      <c r="QAU3143" s="243"/>
      <c r="QAV3143" s="243"/>
      <c r="QAW3143" s="243"/>
      <c r="QAX3143" s="243"/>
      <c r="QAY3143" s="243"/>
      <c r="QAZ3143" s="243"/>
      <c r="QBA3143" s="243"/>
      <c r="QBB3143" s="243"/>
      <c r="QBC3143" s="243"/>
      <c r="QBD3143" s="243"/>
      <c r="QBE3143" s="243"/>
      <c r="QBF3143" s="243"/>
      <c r="QBG3143" s="243"/>
      <c r="QBH3143" s="243"/>
      <c r="QBI3143" s="243"/>
      <c r="QBJ3143" s="243"/>
      <c r="QBK3143" s="243"/>
      <c r="QBL3143" s="243"/>
      <c r="QBM3143" s="243"/>
      <c r="QBN3143" s="243"/>
      <c r="QBO3143" s="243"/>
      <c r="QBP3143" s="243"/>
      <c r="QBQ3143" s="243"/>
      <c r="QBR3143" s="243"/>
      <c r="QBS3143" s="243"/>
      <c r="QBT3143" s="243"/>
      <c r="QBU3143" s="243"/>
      <c r="QBV3143" s="243"/>
      <c r="QBW3143" s="243"/>
      <c r="QBX3143" s="243"/>
      <c r="QBY3143" s="243"/>
      <c r="QBZ3143" s="243"/>
      <c r="QCA3143" s="243"/>
      <c r="QCB3143" s="243"/>
      <c r="QCC3143" s="243"/>
      <c r="QCD3143" s="243"/>
      <c r="QCE3143" s="243"/>
      <c r="QCF3143" s="243"/>
      <c r="QCG3143" s="243"/>
      <c r="QCH3143" s="243"/>
      <c r="QCI3143" s="243"/>
      <c r="QCJ3143" s="243"/>
      <c r="QCK3143" s="243"/>
      <c r="QCL3143" s="243"/>
      <c r="QCM3143" s="243"/>
      <c r="QCN3143" s="243"/>
      <c r="QCO3143" s="243"/>
      <c r="QCP3143" s="243"/>
      <c r="QCQ3143" s="243"/>
      <c r="QCR3143" s="243"/>
      <c r="QCS3143" s="243"/>
      <c r="QCT3143" s="243"/>
      <c r="QCU3143" s="243"/>
      <c r="QCV3143" s="243"/>
      <c r="QCW3143" s="243"/>
      <c r="QCX3143" s="243"/>
      <c r="QCY3143" s="243"/>
      <c r="QCZ3143" s="243"/>
      <c r="QDA3143" s="243"/>
      <c r="QDB3143" s="243"/>
      <c r="QDC3143" s="243"/>
      <c r="QDD3143" s="243"/>
      <c r="QDE3143" s="243"/>
      <c r="QDF3143" s="243"/>
      <c r="QDG3143" s="243"/>
      <c r="QDH3143" s="243"/>
      <c r="QDI3143" s="243"/>
      <c r="QDJ3143" s="243"/>
      <c r="QDK3143" s="243"/>
      <c r="QDL3143" s="243"/>
      <c r="QDM3143" s="243"/>
      <c r="QDN3143" s="243"/>
      <c r="QDO3143" s="243"/>
      <c r="QDP3143" s="243"/>
      <c r="QDQ3143" s="243"/>
      <c r="QDR3143" s="243"/>
      <c r="QDS3143" s="243"/>
      <c r="QDT3143" s="243"/>
      <c r="QDU3143" s="243"/>
      <c r="QDV3143" s="243"/>
      <c r="QDW3143" s="243"/>
      <c r="QDX3143" s="243"/>
      <c r="QDY3143" s="243"/>
      <c r="QDZ3143" s="243"/>
      <c r="QEA3143" s="243"/>
      <c r="QEB3143" s="243"/>
      <c r="QEC3143" s="243"/>
      <c r="QED3143" s="243"/>
      <c r="QEE3143" s="243"/>
      <c r="QEF3143" s="243"/>
      <c r="QEG3143" s="243"/>
      <c r="QEH3143" s="243"/>
      <c r="QEI3143" s="243"/>
      <c r="QEJ3143" s="243"/>
      <c r="QEK3143" s="243"/>
      <c r="QEL3143" s="243"/>
      <c r="QEM3143" s="243"/>
      <c r="QEN3143" s="243"/>
      <c r="QEO3143" s="243"/>
      <c r="QEP3143" s="243"/>
      <c r="QEQ3143" s="243"/>
      <c r="QER3143" s="243"/>
      <c r="QES3143" s="243"/>
      <c r="QET3143" s="243"/>
      <c r="QEU3143" s="243"/>
      <c r="QEV3143" s="243"/>
      <c r="QEW3143" s="243"/>
      <c r="QEX3143" s="243"/>
      <c r="QEY3143" s="243"/>
      <c r="QEZ3143" s="243"/>
      <c r="QFA3143" s="243"/>
      <c r="QFB3143" s="243"/>
      <c r="QFC3143" s="243"/>
      <c r="QFD3143" s="243"/>
      <c r="QFE3143" s="243"/>
      <c r="QFF3143" s="243"/>
      <c r="QFG3143" s="243"/>
      <c r="QFH3143" s="243"/>
      <c r="QFI3143" s="243"/>
      <c r="QFJ3143" s="243"/>
      <c r="QFK3143" s="243"/>
      <c r="QFL3143" s="243"/>
      <c r="QFM3143" s="243"/>
      <c r="QFN3143" s="243"/>
      <c r="QFO3143" s="243"/>
      <c r="QFP3143" s="243"/>
      <c r="QFQ3143" s="243"/>
      <c r="QFR3143" s="243"/>
      <c r="QFS3143" s="243"/>
      <c r="QFT3143" s="243"/>
      <c r="QFU3143" s="243"/>
      <c r="QFV3143" s="243"/>
      <c r="QFW3143" s="243"/>
      <c r="QFX3143" s="243"/>
      <c r="QFY3143" s="243"/>
      <c r="QFZ3143" s="243"/>
      <c r="QGA3143" s="243"/>
      <c r="QGB3143" s="243"/>
      <c r="QGC3143" s="243"/>
      <c r="QGD3143" s="243"/>
      <c r="QGE3143" s="243"/>
      <c r="QGF3143" s="243"/>
      <c r="QGG3143" s="243"/>
      <c r="QGH3143" s="243"/>
      <c r="QGI3143" s="243"/>
      <c r="QGJ3143" s="243"/>
      <c r="QGK3143" s="243"/>
      <c r="QGL3143" s="243"/>
      <c r="QGM3143" s="243"/>
      <c r="QGN3143" s="243"/>
      <c r="QGO3143" s="243"/>
      <c r="QGP3143" s="243"/>
      <c r="QGQ3143" s="243"/>
      <c r="QGR3143" s="243"/>
      <c r="QGS3143" s="243"/>
      <c r="QGT3143" s="243"/>
      <c r="QGU3143" s="243"/>
      <c r="QGV3143" s="243"/>
      <c r="QGW3143" s="243"/>
      <c r="QGX3143" s="243"/>
      <c r="QGY3143" s="243"/>
      <c r="QGZ3143" s="243"/>
      <c r="QHA3143" s="243"/>
      <c r="QHB3143" s="243"/>
      <c r="QHC3143" s="243"/>
      <c r="QHD3143" s="243"/>
      <c r="QHE3143" s="243"/>
      <c r="QHF3143" s="243"/>
      <c r="QHG3143" s="243"/>
      <c r="QHH3143" s="243"/>
      <c r="QHI3143" s="243"/>
      <c r="QHJ3143" s="243"/>
      <c r="QHK3143" s="243"/>
      <c r="QHL3143" s="243"/>
      <c r="QHM3143" s="243"/>
      <c r="QHN3143" s="243"/>
      <c r="QHO3143" s="243"/>
      <c r="QHP3143" s="243"/>
      <c r="QHQ3143" s="243"/>
      <c r="QHR3143" s="243"/>
      <c r="QHS3143" s="243"/>
      <c r="QHT3143" s="243"/>
      <c r="QHU3143" s="243"/>
      <c r="QHV3143" s="243"/>
      <c r="QHW3143" s="243"/>
      <c r="QHX3143" s="243"/>
      <c r="QHY3143" s="243"/>
      <c r="QHZ3143" s="243"/>
      <c r="QIA3143" s="243"/>
      <c r="QIB3143" s="243"/>
      <c r="QIC3143" s="243"/>
      <c r="QID3143" s="243"/>
      <c r="QIE3143" s="243"/>
      <c r="QIF3143" s="243"/>
      <c r="QIG3143" s="243"/>
      <c r="QIH3143" s="243"/>
      <c r="QII3143" s="243"/>
      <c r="QIJ3143" s="243"/>
      <c r="QIK3143" s="243"/>
      <c r="QIL3143" s="243"/>
      <c r="QIM3143" s="243"/>
      <c r="QIN3143" s="243"/>
      <c r="QIO3143" s="243"/>
      <c r="QIP3143" s="243"/>
      <c r="QIQ3143" s="243"/>
      <c r="QIR3143" s="243"/>
      <c r="QIS3143" s="243"/>
      <c r="QIT3143" s="243"/>
      <c r="QIU3143" s="243"/>
      <c r="QIV3143" s="243"/>
      <c r="QIW3143" s="243"/>
      <c r="QIX3143" s="243"/>
      <c r="QIY3143" s="243"/>
      <c r="QIZ3143" s="243"/>
      <c r="QJA3143" s="243"/>
      <c r="QJB3143" s="243"/>
      <c r="QJC3143" s="243"/>
      <c r="QJD3143" s="243"/>
      <c r="QJE3143" s="243"/>
      <c r="QJF3143" s="243"/>
      <c r="QJG3143" s="243"/>
      <c r="QJH3143" s="243"/>
      <c r="QJI3143" s="243"/>
      <c r="QJJ3143" s="243"/>
      <c r="QJK3143" s="243"/>
      <c r="QJL3143" s="243"/>
      <c r="QJM3143" s="243"/>
      <c r="QJN3143" s="243"/>
      <c r="QJO3143" s="243"/>
      <c r="QJP3143" s="243"/>
      <c r="QJQ3143" s="243"/>
      <c r="QJR3143" s="243"/>
      <c r="QJS3143" s="243"/>
      <c r="QJT3143" s="243"/>
      <c r="QJU3143" s="243"/>
      <c r="QJV3143" s="243"/>
      <c r="QJW3143" s="243"/>
      <c r="QJX3143" s="243"/>
      <c r="QJY3143" s="243"/>
      <c r="QJZ3143" s="243"/>
      <c r="QKA3143" s="243"/>
      <c r="QKB3143" s="243"/>
      <c r="QKC3143" s="243"/>
      <c r="QKD3143" s="243"/>
      <c r="QKE3143" s="243"/>
      <c r="QKF3143" s="243"/>
      <c r="QKG3143" s="243"/>
      <c r="QKH3143" s="243"/>
      <c r="QKI3143" s="243"/>
      <c r="QKJ3143" s="243"/>
      <c r="QKK3143" s="243"/>
      <c r="QKL3143" s="243"/>
      <c r="QKM3143" s="243"/>
      <c r="QKN3143" s="243"/>
      <c r="QKO3143" s="243"/>
      <c r="QKP3143" s="243"/>
      <c r="QKQ3143" s="243"/>
      <c r="QKR3143" s="243"/>
      <c r="QKS3143" s="243"/>
      <c r="QKT3143" s="243"/>
      <c r="QKU3143" s="243"/>
      <c r="QKV3143" s="243"/>
      <c r="QKW3143" s="243"/>
      <c r="QKX3143" s="243"/>
      <c r="QKY3143" s="243"/>
      <c r="QKZ3143" s="243"/>
      <c r="QLA3143" s="243"/>
      <c r="QLB3143" s="243"/>
      <c r="QLC3143" s="243"/>
      <c r="QLD3143" s="243"/>
      <c r="QLE3143" s="243"/>
      <c r="QLF3143" s="243"/>
      <c r="QLG3143" s="243"/>
      <c r="QLH3143" s="243"/>
      <c r="QLI3143" s="243"/>
      <c r="QLJ3143" s="243"/>
      <c r="QLK3143" s="243"/>
      <c r="QLL3143" s="243"/>
      <c r="QLM3143" s="243"/>
      <c r="QLN3143" s="243"/>
      <c r="QLO3143" s="243"/>
      <c r="QLP3143" s="243"/>
      <c r="QLQ3143" s="243"/>
      <c r="QLR3143" s="243"/>
      <c r="QLS3143" s="243"/>
      <c r="QLT3143" s="243"/>
      <c r="QLU3143" s="243"/>
      <c r="QLV3143" s="243"/>
      <c r="QLW3143" s="243"/>
      <c r="QLX3143" s="243"/>
      <c r="QLY3143" s="243"/>
      <c r="QLZ3143" s="243"/>
      <c r="QMA3143" s="243"/>
      <c r="QMB3143" s="243"/>
      <c r="QMC3143" s="243"/>
      <c r="QMD3143" s="243"/>
      <c r="QME3143" s="243"/>
      <c r="QMF3143" s="243"/>
      <c r="QMG3143" s="243"/>
      <c r="QMH3143" s="243"/>
      <c r="QMI3143" s="243"/>
      <c r="QMJ3143" s="243"/>
      <c r="QMK3143" s="243"/>
      <c r="QML3143" s="243"/>
      <c r="QMM3143" s="243"/>
      <c r="QMN3143" s="243"/>
      <c r="QMO3143" s="243"/>
      <c r="QMP3143" s="243"/>
      <c r="QMQ3143" s="243"/>
      <c r="QMR3143" s="243"/>
      <c r="QMS3143" s="243"/>
      <c r="QMT3143" s="243"/>
      <c r="QMU3143" s="243"/>
      <c r="QMV3143" s="243"/>
      <c r="QMW3143" s="243"/>
      <c r="QMX3143" s="243"/>
      <c r="QMY3143" s="243"/>
      <c r="QMZ3143" s="243"/>
      <c r="QNA3143" s="243"/>
      <c r="QNB3143" s="243"/>
      <c r="QNC3143" s="243"/>
      <c r="QND3143" s="243"/>
      <c r="QNE3143" s="243"/>
      <c r="QNF3143" s="243"/>
      <c r="QNG3143" s="243"/>
      <c r="QNH3143" s="243"/>
      <c r="QNI3143" s="243"/>
      <c r="QNJ3143" s="243"/>
      <c r="QNK3143" s="243"/>
      <c r="QNL3143" s="243"/>
      <c r="QNM3143" s="243"/>
      <c r="QNN3143" s="243"/>
      <c r="QNO3143" s="243"/>
      <c r="QNP3143" s="243"/>
      <c r="QNQ3143" s="243"/>
      <c r="QNR3143" s="243"/>
      <c r="QNS3143" s="243"/>
      <c r="QNT3143" s="243"/>
      <c r="QNU3143" s="243"/>
      <c r="QNV3143" s="243"/>
      <c r="QNW3143" s="243"/>
      <c r="QNX3143" s="243"/>
      <c r="QNY3143" s="243"/>
      <c r="QNZ3143" s="243"/>
      <c r="QOA3143" s="243"/>
      <c r="QOB3143" s="243"/>
      <c r="QOC3143" s="243"/>
      <c r="QOD3143" s="243"/>
      <c r="QOE3143" s="243"/>
      <c r="QOF3143" s="243"/>
      <c r="QOG3143" s="243"/>
      <c r="QOH3143" s="243"/>
      <c r="QOI3143" s="243"/>
      <c r="QOJ3143" s="243"/>
      <c r="QOK3143" s="243"/>
      <c r="QOL3143" s="243"/>
      <c r="QOM3143" s="243"/>
      <c r="QON3143" s="243"/>
      <c r="QOO3143" s="243"/>
      <c r="QOP3143" s="243"/>
      <c r="QOQ3143" s="243"/>
      <c r="QOR3143" s="243"/>
      <c r="QOS3143" s="243"/>
      <c r="QOT3143" s="243"/>
      <c r="QOU3143" s="243"/>
      <c r="QOV3143" s="243"/>
      <c r="QOW3143" s="243"/>
      <c r="QOX3143" s="243"/>
      <c r="QOY3143" s="243"/>
      <c r="QOZ3143" s="243"/>
      <c r="QPA3143" s="243"/>
      <c r="QPB3143" s="243"/>
      <c r="QPC3143" s="243"/>
      <c r="QPD3143" s="243"/>
      <c r="QPE3143" s="243"/>
      <c r="QPF3143" s="243"/>
      <c r="QPG3143" s="243"/>
      <c r="QPH3143" s="243"/>
      <c r="QPI3143" s="243"/>
      <c r="QPJ3143" s="243"/>
      <c r="QPK3143" s="243"/>
      <c r="QPL3143" s="243"/>
      <c r="QPM3143" s="243"/>
      <c r="QPN3143" s="243"/>
      <c r="QPO3143" s="243"/>
      <c r="QPP3143" s="243"/>
      <c r="QPQ3143" s="243"/>
      <c r="QPR3143" s="243"/>
      <c r="QPS3143" s="243"/>
      <c r="QPT3143" s="243"/>
      <c r="QPU3143" s="243"/>
      <c r="QPV3143" s="243"/>
      <c r="QPW3143" s="243"/>
      <c r="QPX3143" s="243"/>
      <c r="QPY3143" s="243"/>
      <c r="QPZ3143" s="243"/>
      <c r="QQA3143" s="243"/>
      <c r="QQB3143" s="243"/>
      <c r="QQC3143" s="243"/>
      <c r="QQD3143" s="243"/>
      <c r="QQE3143" s="243"/>
      <c r="QQF3143" s="243"/>
      <c r="QQG3143" s="243"/>
      <c r="QQH3143" s="243"/>
      <c r="QQI3143" s="243"/>
      <c r="QQJ3143" s="243"/>
      <c r="QQK3143" s="243"/>
      <c r="QQL3143" s="243"/>
      <c r="QQM3143" s="243"/>
      <c r="QQN3143" s="243"/>
      <c r="QQO3143" s="243"/>
      <c r="QQP3143" s="243"/>
      <c r="QQQ3143" s="243"/>
      <c r="QQR3143" s="243"/>
      <c r="QQS3143" s="243"/>
      <c r="QQT3143" s="243"/>
      <c r="QQU3143" s="243"/>
      <c r="QQV3143" s="243"/>
      <c r="QQW3143" s="243"/>
      <c r="QQX3143" s="243"/>
      <c r="QQY3143" s="243"/>
      <c r="QQZ3143" s="243"/>
      <c r="QRA3143" s="243"/>
      <c r="QRB3143" s="243"/>
      <c r="QRC3143" s="243"/>
      <c r="QRD3143" s="243"/>
      <c r="QRE3143" s="243"/>
      <c r="QRF3143" s="243"/>
      <c r="QRG3143" s="243"/>
      <c r="QRH3143" s="243"/>
      <c r="QRI3143" s="243"/>
      <c r="QRJ3143" s="243"/>
      <c r="QRK3143" s="243"/>
      <c r="QRL3143" s="243"/>
      <c r="QRM3143" s="243"/>
      <c r="QRN3143" s="243"/>
      <c r="QRO3143" s="243"/>
      <c r="QRP3143" s="243"/>
      <c r="QRQ3143" s="243"/>
      <c r="QRR3143" s="243"/>
      <c r="QRS3143" s="243"/>
      <c r="QRT3143" s="243"/>
      <c r="QRU3143" s="243"/>
      <c r="QRV3143" s="243"/>
      <c r="QRW3143" s="243"/>
      <c r="QRX3143" s="243"/>
      <c r="QRY3143" s="243"/>
      <c r="QRZ3143" s="243"/>
      <c r="QSA3143" s="243"/>
      <c r="QSB3143" s="243"/>
      <c r="QSC3143" s="243"/>
      <c r="QSD3143" s="243"/>
      <c r="QSE3143" s="243"/>
      <c r="QSF3143" s="243"/>
      <c r="QSG3143" s="243"/>
      <c r="QSH3143" s="243"/>
      <c r="QSI3143" s="243"/>
      <c r="QSJ3143" s="243"/>
      <c r="QSK3143" s="243"/>
      <c r="QSL3143" s="243"/>
      <c r="QSM3143" s="243"/>
      <c r="QSN3143" s="243"/>
      <c r="QSO3143" s="243"/>
      <c r="QSP3143" s="243"/>
      <c r="QSQ3143" s="243"/>
      <c r="QSR3143" s="243"/>
      <c r="QSS3143" s="243"/>
      <c r="QST3143" s="243"/>
      <c r="QSU3143" s="243"/>
      <c r="QSV3143" s="243"/>
      <c r="QSW3143" s="243"/>
      <c r="QSX3143" s="243"/>
      <c r="QSY3143" s="243"/>
      <c r="QSZ3143" s="243"/>
      <c r="QTA3143" s="243"/>
      <c r="QTB3143" s="243"/>
      <c r="QTC3143" s="243"/>
      <c r="QTD3143" s="243"/>
      <c r="QTE3143" s="243"/>
      <c r="QTF3143" s="243"/>
      <c r="QTG3143" s="243"/>
      <c r="QTH3143" s="243"/>
      <c r="QTI3143" s="243"/>
      <c r="QTJ3143" s="243"/>
      <c r="QTK3143" s="243"/>
      <c r="QTL3143" s="243"/>
      <c r="QTM3143" s="243"/>
      <c r="QTN3143" s="243"/>
      <c r="QTO3143" s="243"/>
      <c r="QTP3143" s="243"/>
      <c r="QTQ3143" s="243"/>
      <c r="QTR3143" s="243"/>
      <c r="QTS3143" s="243"/>
      <c r="QTT3143" s="243"/>
      <c r="QTU3143" s="243"/>
      <c r="QTV3143" s="243"/>
      <c r="QTW3143" s="243"/>
      <c r="QTX3143" s="243"/>
      <c r="QTY3143" s="243"/>
      <c r="QTZ3143" s="243"/>
      <c r="QUA3143" s="243"/>
      <c r="QUB3143" s="243"/>
      <c r="QUC3143" s="243"/>
      <c r="QUD3143" s="243"/>
      <c r="QUE3143" s="243"/>
      <c r="QUF3143" s="243"/>
      <c r="QUG3143" s="243"/>
      <c r="QUH3143" s="243"/>
      <c r="QUI3143" s="243"/>
      <c r="QUJ3143" s="243"/>
      <c r="QUK3143" s="243"/>
      <c r="QUL3143" s="243"/>
      <c r="QUM3143" s="243"/>
      <c r="QUN3143" s="243"/>
      <c r="QUO3143" s="243"/>
      <c r="QUP3143" s="243"/>
      <c r="QUQ3143" s="243"/>
      <c r="QUR3143" s="243"/>
      <c r="QUS3143" s="243"/>
      <c r="QUT3143" s="243"/>
      <c r="QUU3143" s="243"/>
      <c r="QUV3143" s="243"/>
      <c r="QUW3143" s="243"/>
      <c r="QUX3143" s="243"/>
      <c r="QUY3143" s="243"/>
      <c r="QUZ3143" s="243"/>
      <c r="QVA3143" s="243"/>
      <c r="QVB3143" s="243"/>
      <c r="QVC3143" s="243"/>
      <c r="QVD3143" s="243"/>
      <c r="QVE3143" s="243"/>
      <c r="QVF3143" s="243"/>
      <c r="QVG3143" s="243"/>
      <c r="QVH3143" s="243"/>
      <c r="QVI3143" s="243"/>
      <c r="QVJ3143" s="243"/>
      <c r="QVK3143" s="243"/>
      <c r="QVL3143" s="243"/>
      <c r="QVM3143" s="243"/>
      <c r="QVN3143" s="243"/>
      <c r="QVO3143" s="243"/>
      <c r="QVP3143" s="243"/>
      <c r="QVQ3143" s="243"/>
      <c r="QVR3143" s="243"/>
      <c r="QVS3143" s="243"/>
      <c r="QVT3143" s="243"/>
      <c r="QVU3143" s="243"/>
      <c r="QVV3143" s="243"/>
      <c r="QVW3143" s="243"/>
      <c r="QVX3143" s="243"/>
      <c r="QVY3143" s="243"/>
      <c r="QVZ3143" s="243"/>
      <c r="QWA3143" s="243"/>
      <c r="QWB3143" s="243"/>
      <c r="QWC3143" s="243"/>
      <c r="QWD3143" s="243"/>
      <c r="QWE3143" s="243"/>
      <c r="QWF3143" s="243"/>
      <c r="QWG3143" s="243"/>
      <c r="QWH3143" s="243"/>
      <c r="QWI3143" s="243"/>
      <c r="QWJ3143" s="243"/>
      <c r="QWK3143" s="243"/>
      <c r="QWL3143" s="243"/>
      <c r="QWM3143" s="243"/>
      <c r="QWN3143" s="243"/>
      <c r="QWO3143" s="243"/>
      <c r="QWP3143" s="243"/>
      <c r="QWQ3143" s="243"/>
      <c r="QWR3143" s="243"/>
      <c r="QWS3143" s="243"/>
      <c r="QWT3143" s="243"/>
      <c r="QWU3143" s="243"/>
      <c r="QWV3143" s="243"/>
      <c r="QWW3143" s="243"/>
      <c r="QWX3143" s="243"/>
      <c r="QWY3143" s="243"/>
      <c r="QWZ3143" s="243"/>
      <c r="QXA3143" s="243"/>
      <c r="QXB3143" s="243"/>
      <c r="QXC3143" s="243"/>
      <c r="QXD3143" s="243"/>
      <c r="QXE3143" s="243"/>
      <c r="QXF3143" s="243"/>
      <c r="QXG3143" s="243"/>
      <c r="QXH3143" s="243"/>
      <c r="QXI3143" s="243"/>
      <c r="QXJ3143" s="243"/>
      <c r="QXK3143" s="243"/>
      <c r="QXL3143" s="243"/>
      <c r="QXM3143" s="243"/>
      <c r="QXN3143" s="243"/>
      <c r="QXO3143" s="243"/>
      <c r="QXP3143" s="243"/>
      <c r="QXQ3143" s="243"/>
      <c r="QXR3143" s="243"/>
      <c r="QXS3143" s="243"/>
      <c r="QXT3143" s="243"/>
      <c r="QXU3143" s="243"/>
      <c r="QXV3143" s="243"/>
      <c r="QXW3143" s="243"/>
      <c r="QXX3143" s="243"/>
      <c r="QXY3143" s="243"/>
      <c r="QXZ3143" s="243"/>
      <c r="QYA3143" s="243"/>
      <c r="QYB3143" s="243"/>
      <c r="QYC3143" s="243"/>
      <c r="QYD3143" s="243"/>
      <c r="QYE3143" s="243"/>
      <c r="QYF3143" s="243"/>
      <c r="QYG3143" s="243"/>
      <c r="QYH3143" s="243"/>
      <c r="QYI3143" s="243"/>
      <c r="QYJ3143" s="243"/>
      <c r="QYK3143" s="243"/>
      <c r="QYL3143" s="243"/>
      <c r="QYM3143" s="243"/>
      <c r="QYN3143" s="243"/>
      <c r="QYO3143" s="243"/>
      <c r="QYP3143" s="243"/>
      <c r="QYQ3143" s="243"/>
      <c r="QYR3143" s="243"/>
      <c r="QYS3143" s="243"/>
      <c r="QYT3143" s="243"/>
      <c r="QYU3143" s="243"/>
      <c r="QYV3143" s="243"/>
      <c r="QYW3143" s="243"/>
      <c r="QYX3143" s="243"/>
      <c r="QYY3143" s="243"/>
      <c r="QYZ3143" s="243"/>
      <c r="QZA3143" s="243"/>
      <c r="QZB3143" s="243"/>
      <c r="QZC3143" s="243"/>
      <c r="QZD3143" s="243"/>
      <c r="QZE3143" s="243"/>
      <c r="QZF3143" s="243"/>
      <c r="QZG3143" s="243"/>
      <c r="QZH3143" s="243"/>
      <c r="QZI3143" s="243"/>
      <c r="QZJ3143" s="243"/>
      <c r="QZK3143" s="243"/>
      <c r="QZL3143" s="243"/>
      <c r="QZM3143" s="243"/>
      <c r="QZN3143" s="243"/>
      <c r="QZO3143" s="243"/>
      <c r="QZP3143" s="243"/>
      <c r="QZQ3143" s="243"/>
      <c r="QZR3143" s="243"/>
      <c r="QZS3143" s="243"/>
      <c r="QZT3143" s="243"/>
      <c r="QZU3143" s="243"/>
      <c r="QZV3143" s="243"/>
      <c r="QZW3143" s="243"/>
      <c r="QZX3143" s="243"/>
      <c r="QZY3143" s="243"/>
      <c r="QZZ3143" s="243"/>
      <c r="RAA3143" s="243"/>
      <c r="RAB3143" s="243"/>
      <c r="RAC3143" s="243"/>
      <c r="RAD3143" s="243"/>
      <c r="RAE3143" s="243"/>
      <c r="RAF3143" s="243"/>
      <c r="RAG3143" s="243"/>
      <c r="RAH3143" s="243"/>
      <c r="RAI3143" s="243"/>
      <c r="RAJ3143" s="243"/>
      <c r="RAK3143" s="243"/>
      <c r="RAL3143" s="243"/>
      <c r="RAM3143" s="243"/>
      <c r="RAN3143" s="243"/>
      <c r="RAO3143" s="243"/>
      <c r="RAP3143" s="243"/>
      <c r="RAQ3143" s="243"/>
      <c r="RAR3143" s="243"/>
      <c r="RAS3143" s="243"/>
      <c r="RAT3143" s="243"/>
      <c r="RAU3143" s="243"/>
      <c r="RAV3143" s="243"/>
      <c r="RAW3143" s="243"/>
      <c r="RAX3143" s="243"/>
      <c r="RAY3143" s="243"/>
      <c r="RAZ3143" s="243"/>
      <c r="RBA3143" s="243"/>
      <c r="RBB3143" s="243"/>
      <c r="RBC3143" s="243"/>
      <c r="RBD3143" s="243"/>
      <c r="RBE3143" s="243"/>
      <c r="RBF3143" s="243"/>
      <c r="RBG3143" s="243"/>
      <c r="RBH3143" s="243"/>
      <c r="RBI3143" s="243"/>
      <c r="RBJ3143" s="243"/>
      <c r="RBK3143" s="243"/>
      <c r="RBL3143" s="243"/>
      <c r="RBM3143" s="243"/>
      <c r="RBN3143" s="243"/>
      <c r="RBO3143" s="243"/>
      <c r="RBP3143" s="243"/>
      <c r="RBQ3143" s="243"/>
      <c r="RBR3143" s="243"/>
      <c r="RBS3143" s="243"/>
      <c r="RBT3143" s="243"/>
      <c r="RBU3143" s="243"/>
      <c r="RBV3143" s="243"/>
      <c r="RBW3143" s="243"/>
      <c r="RBX3143" s="243"/>
      <c r="RBY3143" s="243"/>
      <c r="RBZ3143" s="243"/>
      <c r="RCA3143" s="243"/>
      <c r="RCB3143" s="243"/>
      <c r="RCC3143" s="243"/>
      <c r="RCD3143" s="243"/>
      <c r="RCE3143" s="243"/>
      <c r="RCF3143" s="243"/>
      <c r="RCG3143" s="243"/>
      <c r="RCH3143" s="243"/>
      <c r="RCI3143" s="243"/>
      <c r="RCJ3143" s="243"/>
      <c r="RCK3143" s="243"/>
      <c r="RCL3143" s="243"/>
      <c r="RCM3143" s="243"/>
      <c r="RCN3143" s="243"/>
      <c r="RCO3143" s="243"/>
      <c r="RCP3143" s="243"/>
      <c r="RCQ3143" s="243"/>
      <c r="RCR3143" s="243"/>
      <c r="RCS3143" s="243"/>
      <c r="RCT3143" s="243"/>
      <c r="RCU3143" s="243"/>
      <c r="RCV3143" s="243"/>
      <c r="RCW3143" s="243"/>
      <c r="RCX3143" s="243"/>
      <c r="RCY3143" s="243"/>
      <c r="RCZ3143" s="243"/>
      <c r="RDA3143" s="243"/>
      <c r="RDB3143" s="243"/>
      <c r="RDC3143" s="243"/>
      <c r="RDD3143" s="243"/>
      <c r="RDE3143" s="243"/>
      <c r="RDF3143" s="243"/>
      <c r="RDG3143" s="243"/>
      <c r="RDH3143" s="243"/>
      <c r="RDI3143" s="243"/>
      <c r="RDJ3143" s="243"/>
      <c r="RDK3143" s="243"/>
      <c r="RDL3143" s="243"/>
      <c r="RDM3143" s="243"/>
      <c r="RDN3143" s="243"/>
      <c r="RDO3143" s="243"/>
      <c r="RDP3143" s="243"/>
      <c r="RDQ3143" s="243"/>
      <c r="RDR3143" s="243"/>
      <c r="RDS3143" s="243"/>
      <c r="RDT3143" s="243"/>
      <c r="RDU3143" s="243"/>
      <c r="RDV3143" s="243"/>
      <c r="RDW3143" s="243"/>
      <c r="RDX3143" s="243"/>
      <c r="RDY3143" s="243"/>
      <c r="RDZ3143" s="243"/>
      <c r="REA3143" s="243"/>
      <c r="REB3143" s="243"/>
      <c r="REC3143" s="243"/>
      <c r="RED3143" s="243"/>
      <c r="REE3143" s="243"/>
      <c r="REF3143" s="243"/>
      <c r="REG3143" s="243"/>
      <c r="REH3143" s="243"/>
      <c r="REI3143" s="243"/>
      <c r="REJ3143" s="243"/>
      <c r="REK3143" s="243"/>
      <c r="REL3143" s="243"/>
      <c r="REM3143" s="243"/>
      <c r="REN3143" s="243"/>
      <c r="REO3143" s="243"/>
      <c r="REP3143" s="243"/>
      <c r="REQ3143" s="243"/>
      <c r="RER3143" s="243"/>
      <c r="RES3143" s="243"/>
      <c r="RET3143" s="243"/>
      <c r="REU3143" s="243"/>
      <c r="REV3143" s="243"/>
      <c r="REW3143" s="243"/>
      <c r="REX3143" s="243"/>
      <c r="REY3143" s="243"/>
      <c r="REZ3143" s="243"/>
      <c r="RFA3143" s="243"/>
      <c r="RFB3143" s="243"/>
      <c r="RFC3143" s="243"/>
      <c r="RFD3143" s="243"/>
      <c r="RFE3143" s="243"/>
      <c r="RFF3143" s="243"/>
      <c r="RFG3143" s="243"/>
      <c r="RFH3143" s="243"/>
      <c r="RFI3143" s="243"/>
      <c r="RFJ3143" s="243"/>
      <c r="RFK3143" s="243"/>
      <c r="RFL3143" s="243"/>
      <c r="RFM3143" s="243"/>
      <c r="RFN3143" s="243"/>
      <c r="RFO3143" s="243"/>
      <c r="RFP3143" s="243"/>
      <c r="RFQ3143" s="243"/>
      <c r="RFR3143" s="243"/>
      <c r="RFS3143" s="243"/>
      <c r="RFT3143" s="243"/>
      <c r="RFU3143" s="243"/>
      <c r="RFV3143" s="243"/>
      <c r="RFW3143" s="243"/>
      <c r="RFX3143" s="243"/>
      <c r="RFY3143" s="243"/>
      <c r="RFZ3143" s="243"/>
      <c r="RGA3143" s="243"/>
      <c r="RGB3143" s="243"/>
      <c r="RGC3143" s="243"/>
      <c r="RGD3143" s="243"/>
      <c r="RGE3143" s="243"/>
      <c r="RGF3143" s="243"/>
      <c r="RGG3143" s="243"/>
      <c r="RGH3143" s="243"/>
      <c r="RGI3143" s="243"/>
      <c r="RGJ3143" s="243"/>
      <c r="RGK3143" s="243"/>
      <c r="RGL3143" s="243"/>
      <c r="RGM3143" s="243"/>
      <c r="RGN3143" s="243"/>
      <c r="RGO3143" s="243"/>
      <c r="RGP3143" s="243"/>
      <c r="RGQ3143" s="243"/>
      <c r="RGR3143" s="243"/>
      <c r="RGS3143" s="243"/>
      <c r="RGT3143" s="243"/>
      <c r="RGU3143" s="243"/>
      <c r="RGV3143" s="243"/>
      <c r="RGW3143" s="243"/>
      <c r="RGX3143" s="243"/>
      <c r="RGY3143" s="243"/>
      <c r="RGZ3143" s="243"/>
      <c r="RHA3143" s="243"/>
      <c r="RHB3143" s="243"/>
      <c r="RHC3143" s="243"/>
      <c r="RHD3143" s="243"/>
      <c r="RHE3143" s="243"/>
      <c r="RHF3143" s="243"/>
      <c r="RHG3143" s="243"/>
      <c r="RHH3143" s="243"/>
      <c r="RHI3143" s="243"/>
      <c r="RHJ3143" s="243"/>
      <c r="RHK3143" s="243"/>
      <c r="RHL3143" s="243"/>
      <c r="RHM3143" s="243"/>
      <c r="RHN3143" s="243"/>
      <c r="RHO3143" s="243"/>
      <c r="RHP3143" s="243"/>
      <c r="RHQ3143" s="243"/>
      <c r="RHR3143" s="243"/>
      <c r="RHS3143" s="243"/>
      <c r="RHT3143" s="243"/>
      <c r="RHU3143" s="243"/>
      <c r="RHV3143" s="243"/>
      <c r="RHW3143" s="243"/>
      <c r="RHX3143" s="243"/>
      <c r="RHY3143" s="243"/>
      <c r="RHZ3143" s="243"/>
      <c r="RIA3143" s="243"/>
      <c r="RIB3143" s="243"/>
      <c r="RIC3143" s="243"/>
      <c r="RID3143" s="243"/>
      <c r="RIE3143" s="243"/>
      <c r="RIF3143" s="243"/>
      <c r="RIG3143" s="243"/>
      <c r="RIH3143" s="243"/>
      <c r="RII3143" s="243"/>
      <c r="RIJ3143" s="243"/>
      <c r="RIK3143" s="243"/>
      <c r="RIL3143" s="243"/>
      <c r="RIM3143" s="243"/>
      <c r="RIN3143" s="243"/>
      <c r="RIO3143" s="243"/>
      <c r="RIP3143" s="243"/>
      <c r="RIQ3143" s="243"/>
      <c r="RIR3143" s="243"/>
      <c r="RIS3143" s="243"/>
      <c r="RIT3143" s="243"/>
      <c r="RIU3143" s="243"/>
      <c r="RIV3143" s="243"/>
      <c r="RIW3143" s="243"/>
      <c r="RIX3143" s="243"/>
      <c r="RIY3143" s="243"/>
      <c r="RIZ3143" s="243"/>
      <c r="RJA3143" s="243"/>
      <c r="RJB3143" s="243"/>
      <c r="RJC3143" s="243"/>
      <c r="RJD3143" s="243"/>
      <c r="RJE3143" s="243"/>
      <c r="RJF3143" s="243"/>
      <c r="RJG3143" s="243"/>
      <c r="RJH3143" s="243"/>
      <c r="RJI3143" s="243"/>
      <c r="RJJ3143" s="243"/>
      <c r="RJK3143" s="243"/>
      <c r="RJL3143" s="243"/>
      <c r="RJM3143" s="243"/>
      <c r="RJN3143" s="243"/>
      <c r="RJO3143" s="243"/>
      <c r="RJP3143" s="243"/>
      <c r="RJQ3143" s="243"/>
      <c r="RJR3143" s="243"/>
      <c r="RJS3143" s="243"/>
      <c r="RJT3143" s="243"/>
      <c r="RJU3143" s="243"/>
      <c r="RJV3143" s="243"/>
      <c r="RJW3143" s="243"/>
      <c r="RJX3143" s="243"/>
      <c r="RJY3143" s="243"/>
      <c r="RJZ3143" s="243"/>
      <c r="RKA3143" s="243"/>
      <c r="RKB3143" s="243"/>
      <c r="RKC3143" s="243"/>
      <c r="RKD3143" s="243"/>
      <c r="RKE3143" s="243"/>
      <c r="RKF3143" s="243"/>
      <c r="RKG3143" s="243"/>
      <c r="RKH3143" s="243"/>
      <c r="RKI3143" s="243"/>
      <c r="RKJ3143" s="243"/>
      <c r="RKK3143" s="243"/>
      <c r="RKL3143" s="243"/>
      <c r="RKM3143" s="243"/>
      <c r="RKN3143" s="243"/>
      <c r="RKO3143" s="243"/>
      <c r="RKP3143" s="243"/>
      <c r="RKQ3143" s="243"/>
      <c r="RKR3143" s="243"/>
      <c r="RKS3143" s="243"/>
      <c r="RKT3143" s="243"/>
      <c r="RKU3143" s="243"/>
      <c r="RKV3143" s="243"/>
      <c r="RKW3143" s="243"/>
      <c r="RKX3143" s="243"/>
      <c r="RKY3143" s="243"/>
      <c r="RKZ3143" s="243"/>
      <c r="RLA3143" s="243"/>
      <c r="RLB3143" s="243"/>
      <c r="RLC3143" s="243"/>
      <c r="RLD3143" s="243"/>
      <c r="RLE3143" s="243"/>
      <c r="RLF3143" s="243"/>
      <c r="RLG3143" s="243"/>
      <c r="RLH3143" s="243"/>
      <c r="RLI3143" s="243"/>
      <c r="RLJ3143" s="243"/>
      <c r="RLK3143" s="243"/>
      <c r="RLL3143" s="243"/>
      <c r="RLM3143" s="243"/>
      <c r="RLN3143" s="243"/>
      <c r="RLO3143" s="243"/>
      <c r="RLP3143" s="243"/>
      <c r="RLQ3143" s="243"/>
      <c r="RLR3143" s="243"/>
      <c r="RLS3143" s="243"/>
      <c r="RLT3143" s="243"/>
      <c r="RLU3143" s="243"/>
      <c r="RLV3143" s="243"/>
      <c r="RLW3143" s="243"/>
      <c r="RLX3143" s="243"/>
      <c r="RLY3143" s="243"/>
      <c r="RLZ3143" s="243"/>
      <c r="RMA3143" s="243"/>
      <c r="RMB3143" s="243"/>
      <c r="RMC3143" s="243"/>
      <c r="RMD3143" s="243"/>
      <c r="RME3143" s="243"/>
      <c r="RMF3143" s="243"/>
      <c r="RMG3143" s="243"/>
      <c r="RMH3143" s="243"/>
      <c r="RMI3143" s="243"/>
      <c r="RMJ3143" s="243"/>
      <c r="RMK3143" s="243"/>
      <c r="RML3143" s="243"/>
      <c r="RMM3143" s="243"/>
      <c r="RMN3143" s="243"/>
      <c r="RMO3143" s="243"/>
      <c r="RMP3143" s="243"/>
      <c r="RMQ3143" s="243"/>
      <c r="RMR3143" s="243"/>
      <c r="RMS3143" s="243"/>
      <c r="RMT3143" s="243"/>
      <c r="RMU3143" s="243"/>
      <c r="RMV3143" s="243"/>
      <c r="RMW3143" s="243"/>
      <c r="RMX3143" s="243"/>
      <c r="RMY3143" s="243"/>
      <c r="RMZ3143" s="243"/>
      <c r="RNA3143" s="243"/>
      <c r="RNB3143" s="243"/>
      <c r="RNC3143" s="243"/>
      <c r="RND3143" s="243"/>
      <c r="RNE3143" s="243"/>
      <c r="RNF3143" s="243"/>
      <c r="RNG3143" s="243"/>
      <c r="RNH3143" s="243"/>
      <c r="RNI3143" s="243"/>
      <c r="RNJ3143" s="243"/>
      <c r="RNK3143" s="243"/>
      <c r="RNL3143" s="243"/>
      <c r="RNM3143" s="243"/>
      <c r="RNN3143" s="243"/>
      <c r="RNO3143" s="243"/>
      <c r="RNP3143" s="243"/>
      <c r="RNQ3143" s="243"/>
      <c r="RNR3143" s="243"/>
      <c r="RNS3143" s="243"/>
      <c r="RNT3143" s="243"/>
      <c r="RNU3143" s="243"/>
      <c r="RNV3143" s="243"/>
      <c r="RNW3143" s="243"/>
      <c r="RNX3143" s="243"/>
      <c r="RNY3143" s="243"/>
      <c r="RNZ3143" s="243"/>
      <c r="ROA3143" s="243"/>
      <c r="ROB3143" s="243"/>
      <c r="ROC3143" s="243"/>
      <c r="ROD3143" s="243"/>
      <c r="ROE3143" s="243"/>
      <c r="ROF3143" s="243"/>
      <c r="ROG3143" s="243"/>
      <c r="ROH3143" s="243"/>
      <c r="ROI3143" s="243"/>
      <c r="ROJ3143" s="243"/>
      <c r="ROK3143" s="243"/>
      <c r="ROL3143" s="243"/>
      <c r="ROM3143" s="243"/>
      <c r="RON3143" s="243"/>
      <c r="ROO3143" s="243"/>
      <c r="ROP3143" s="243"/>
      <c r="ROQ3143" s="243"/>
      <c r="ROR3143" s="243"/>
      <c r="ROS3143" s="243"/>
      <c r="ROT3143" s="243"/>
      <c r="ROU3143" s="243"/>
      <c r="ROV3143" s="243"/>
      <c r="ROW3143" s="243"/>
      <c r="ROX3143" s="243"/>
      <c r="ROY3143" s="243"/>
      <c r="ROZ3143" s="243"/>
      <c r="RPA3143" s="243"/>
      <c r="RPB3143" s="243"/>
      <c r="RPC3143" s="243"/>
      <c r="RPD3143" s="243"/>
      <c r="RPE3143" s="243"/>
      <c r="RPF3143" s="243"/>
      <c r="RPG3143" s="243"/>
      <c r="RPH3143" s="243"/>
      <c r="RPI3143" s="243"/>
      <c r="RPJ3143" s="243"/>
      <c r="RPK3143" s="243"/>
      <c r="RPL3143" s="243"/>
      <c r="RPM3143" s="243"/>
      <c r="RPN3143" s="243"/>
      <c r="RPO3143" s="243"/>
      <c r="RPP3143" s="243"/>
      <c r="RPQ3143" s="243"/>
      <c r="RPR3143" s="243"/>
      <c r="RPS3143" s="243"/>
      <c r="RPT3143" s="243"/>
      <c r="RPU3143" s="243"/>
      <c r="RPV3143" s="243"/>
      <c r="RPW3143" s="243"/>
      <c r="RPX3143" s="243"/>
      <c r="RPY3143" s="243"/>
      <c r="RPZ3143" s="243"/>
      <c r="RQA3143" s="243"/>
      <c r="RQB3143" s="243"/>
      <c r="RQC3143" s="243"/>
      <c r="RQD3143" s="243"/>
      <c r="RQE3143" s="243"/>
      <c r="RQF3143" s="243"/>
      <c r="RQG3143" s="243"/>
      <c r="RQH3143" s="243"/>
      <c r="RQI3143" s="243"/>
      <c r="RQJ3143" s="243"/>
      <c r="RQK3143" s="243"/>
      <c r="RQL3143" s="243"/>
      <c r="RQM3143" s="243"/>
      <c r="RQN3143" s="243"/>
      <c r="RQO3143" s="243"/>
      <c r="RQP3143" s="243"/>
      <c r="RQQ3143" s="243"/>
      <c r="RQR3143" s="243"/>
      <c r="RQS3143" s="243"/>
      <c r="RQT3143" s="243"/>
      <c r="RQU3143" s="243"/>
      <c r="RQV3143" s="243"/>
      <c r="RQW3143" s="243"/>
      <c r="RQX3143" s="243"/>
      <c r="RQY3143" s="243"/>
      <c r="RQZ3143" s="243"/>
      <c r="RRA3143" s="243"/>
      <c r="RRB3143" s="243"/>
      <c r="RRC3143" s="243"/>
      <c r="RRD3143" s="243"/>
      <c r="RRE3143" s="243"/>
      <c r="RRF3143" s="243"/>
      <c r="RRG3143" s="243"/>
      <c r="RRH3143" s="243"/>
      <c r="RRI3143" s="243"/>
      <c r="RRJ3143" s="243"/>
      <c r="RRK3143" s="243"/>
      <c r="RRL3143" s="243"/>
      <c r="RRM3143" s="243"/>
      <c r="RRN3143" s="243"/>
      <c r="RRO3143" s="243"/>
      <c r="RRP3143" s="243"/>
      <c r="RRQ3143" s="243"/>
      <c r="RRR3143" s="243"/>
      <c r="RRS3143" s="243"/>
      <c r="RRT3143" s="243"/>
      <c r="RRU3143" s="243"/>
      <c r="RRV3143" s="243"/>
      <c r="RRW3143" s="243"/>
      <c r="RRX3143" s="243"/>
      <c r="RRY3143" s="243"/>
      <c r="RRZ3143" s="243"/>
      <c r="RSA3143" s="243"/>
      <c r="RSB3143" s="243"/>
      <c r="RSC3143" s="243"/>
      <c r="RSD3143" s="243"/>
      <c r="RSE3143" s="243"/>
      <c r="RSF3143" s="243"/>
      <c r="RSG3143" s="243"/>
      <c r="RSH3143" s="243"/>
      <c r="RSI3143" s="243"/>
      <c r="RSJ3143" s="243"/>
      <c r="RSK3143" s="243"/>
      <c r="RSL3143" s="243"/>
      <c r="RSM3143" s="243"/>
      <c r="RSN3143" s="243"/>
      <c r="RSO3143" s="243"/>
      <c r="RSP3143" s="243"/>
      <c r="RSQ3143" s="243"/>
      <c r="RSR3143" s="243"/>
      <c r="RSS3143" s="243"/>
      <c r="RST3143" s="243"/>
      <c r="RSU3143" s="243"/>
      <c r="RSV3143" s="243"/>
      <c r="RSW3143" s="243"/>
      <c r="RSX3143" s="243"/>
      <c r="RSY3143" s="243"/>
      <c r="RSZ3143" s="243"/>
      <c r="RTA3143" s="243"/>
      <c r="RTB3143" s="243"/>
      <c r="RTC3143" s="243"/>
      <c r="RTD3143" s="243"/>
      <c r="RTE3143" s="243"/>
      <c r="RTF3143" s="243"/>
      <c r="RTG3143" s="243"/>
      <c r="RTH3143" s="243"/>
      <c r="RTI3143" s="243"/>
      <c r="RTJ3143" s="243"/>
      <c r="RTK3143" s="243"/>
      <c r="RTL3143" s="243"/>
      <c r="RTM3143" s="243"/>
      <c r="RTN3143" s="243"/>
      <c r="RTO3143" s="243"/>
      <c r="RTP3143" s="243"/>
      <c r="RTQ3143" s="243"/>
      <c r="RTR3143" s="243"/>
      <c r="RTS3143" s="243"/>
      <c r="RTT3143" s="243"/>
      <c r="RTU3143" s="243"/>
      <c r="RTV3143" s="243"/>
      <c r="RTW3143" s="243"/>
      <c r="RTX3143" s="243"/>
      <c r="RTY3143" s="243"/>
      <c r="RTZ3143" s="243"/>
      <c r="RUA3143" s="243"/>
      <c r="RUB3143" s="243"/>
      <c r="RUC3143" s="243"/>
      <c r="RUD3143" s="243"/>
      <c r="RUE3143" s="243"/>
      <c r="RUF3143" s="243"/>
      <c r="RUG3143" s="243"/>
      <c r="RUH3143" s="243"/>
      <c r="RUI3143" s="243"/>
      <c r="RUJ3143" s="243"/>
      <c r="RUK3143" s="243"/>
      <c r="RUL3143" s="243"/>
      <c r="RUM3143" s="243"/>
      <c r="RUN3143" s="243"/>
      <c r="RUO3143" s="243"/>
      <c r="RUP3143" s="243"/>
      <c r="RUQ3143" s="243"/>
      <c r="RUR3143" s="243"/>
      <c r="RUS3143" s="243"/>
      <c r="RUT3143" s="243"/>
      <c r="RUU3143" s="243"/>
      <c r="RUV3143" s="243"/>
      <c r="RUW3143" s="243"/>
      <c r="RUX3143" s="243"/>
      <c r="RUY3143" s="243"/>
      <c r="RUZ3143" s="243"/>
      <c r="RVA3143" s="243"/>
      <c r="RVB3143" s="243"/>
      <c r="RVC3143" s="243"/>
      <c r="RVD3143" s="243"/>
      <c r="RVE3143" s="243"/>
      <c r="RVF3143" s="243"/>
      <c r="RVG3143" s="243"/>
      <c r="RVH3143" s="243"/>
      <c r="RVI3143" s="243"/>
      <c r="RVJ3143" s="243"/>
      <c r="RVK3143" s="243"/>
      <c r="RVL3143" s="243"/>
      <c r="RVM3143" s="243"/>
      <c r="RVN3143" s="243"/>
      <c r="RVO3143" s="243"/>
      <c r="RVP3143" s="243"/>
      <c r="RVQ3143" s="243"/>
      <c r="RVR3143" s="243"/>
      <c r="RVS3143" s="243"/>
      <c r="RVT3143" s="243"/>
      <c r="RVU3143" s="243"/>
      <c r="RVV3143" s="243"/>
      <c r="RVW3143" s="243"/>
      <c r="RVX3143" s="243"/>
      <c r="RVY3143" s="243"/>
      <c r="RVZ3143" s="243"/>
      <c r="RWA3143" s="243"/>
      <c r="RWB3143" s="243"/>
      <c r="RWC3143" s="243"/>
      <c r="RWD3143" s="243"/>
      <c r="RWE3143" s="243"/>
      <c r="RWF3143" s="243"/>
      <c r="RWG3143" s="243"/>
      <c r="RWH3143" s="243"/>
      <c r="RWI3143" s="243"/>
      <c r="RWJ3143" s="243"/>
      <c r="RWK3143" s="243"/>
      <c r="RWL3143" s="243"/>
      <c r="RWM3143" s="243"/>
      <c r="RWN3143" s="243"/>
      <c r="RWO3143" s="243"/>
      <c r="RWP3143" s="243"/>
      <c r="RWQ3143" s="243"/>
      <c r="RWR3143" s="243"/>
      <c r="RWS3143" s="243"/>
      <c r="RWT3143" s="243"/>
      <c r="RWU3143" s="243"/>
      <c r="RWV3143" s="243"/>
      <c r="RWW3143" s="243"/>
      <c r="RWX3143" s="243"/>
      <c r="RWY3143" s="243"/>
      <c r="RWZ3143" s="243"/>
      <c r="RXA3143" s="243"/>
      <c r="RXB3143" s="243"/>
      <c r="RXC3143" s="243"/>
      <c r="RXD3143" s="243"/>
      <c r="RXE3143" s="243"/>
      <c r="RXF3143" s="243"/>
      <c r="RXG3143" s="243"/>
      <c r="RXH3143" s="243"/>
      <c r="RXI3143" s="243"/>
      <c r="RXJ3143" s="243"/>
      <c r="RXK3143" s="243"/>
      <c r="RXL3143" s="243"/>
      <c r="RXM3143" s="243"/>
      <c r="RXN3143" s="243"/>
      <c r="RXO3143" s="243"/>
      <c r="RXP3143" s="243"/>
      <c r="RXQ3143" s="243"/>
      <c r="RXR3143" s="243"/>
      <c r="RXS3143" s="243"/>
      <c r="RXT3143" s="243"/>
      <c r="RXU3143" s="243"/>
      <c r="RXV3143" s="243"/>
      <c r="RXW3143" s="243"/>
      <c r="RXX3143" s="243"/>
      <c r="RXY3143" s="243"/>
      <c r="RXZ3143" s="243"/>
      <c r="RYA3143" s="243"/>
      <c r="RYB3143" s="243"/>
      <c r="RYC3143" s="243"/>
      <c r="RYD3143" s="243"/>
      <c r="RYE3143" s="243"/>
      <c r="RYF3143" s="243"/>
      <c r="RYG3143" s="243"/>
      <c r="RYH3143" s="243"/>
      <c r="RYI3143" s="243"/>
      <c r="RYJ3143" s="243"/>
      <c r="RYK3143" s="243"/>
      <c r="RYL3143" s="243"/>
      <c r="RYM3143" s="243"/>
      <c r="RYN3143" s="243"/>
      <c r="RYO3143" s="243"/>
      <c r="RYP3143" s="243"/>
      <c r="RYQ3143" s="243"/>
      <c r="RYR3143" s="243"/>
      <c r="RYS3143" s="243"/>
      <c r="RYT3143" s="243"/>
      <c r="RYU3143" s="243"/>
      <c r="RYV3143" s="243"/>
      <c r="RYW3143" s="243"/>
      <c r="RYX3143" s="243"/>
      <c r="RYY3143" s="243"/>
      <c r="RYZ3143" s="243"/>
      <c r="RZA3143" s="243"/>
      <c r="RZB3143" s="243"/>
      <c r="RZC3143" s="243"/>
      <c r="RZD3143" s="243"/>
      <c r="RZE3143" s="243"/>
      <c r="RZF3143" s="243"/>
      <c r="RZG3143" s="243"/>
      <c r="RZH3143" s="243"/>
      <c r="RZI3143" s="243"/>
      <c r="RZJ3143" s="243"/>
      <c r="RZK3143" s="243"/>
      <c r="RZL3143" s="243"/>
      <c r="RZM3143" s="243"/>
      <c r="RZN3143" s="243"/>
      <c r="RZO3143" s="243"/>
      <c r="RZP3143" s="243"/>
      <c r="RZQ3143" s="243"/>
      <c r="RZR3143" s="243"/>
      <c r="RZS3143" s="243"/>
      <c r="RZT3143" s="243"/>
      <c r="RZU3143" s="243"/>
      <c r="RZV3143" s="243"/>
      <c r="RZW3143" s="243"/>
      <c r="RZX3143" s="243"/>
      <c r="RZY3143" s="243"/>
      <c r="RZZ3143" s="243"/>
      <c r="SAA3143" s="243"/>
      <c r="SAB3143" s="243"/>
      <c r="SAC3143" s="243"/>
      <c r="SAD3143" s="243"/>
      <c r="SAE3143" s="243"/>
      <c r="SAF3143" s="243"/>
      <c r="SAG3143" s="243"/>
      <c r="SAH3143" s="243"/>
      <c r="SAI3143" s="243"/>
      <c r="SAJ3143" s="243"/>
      <c r="SAK3143" s="243"/>
      <c r="SAL3143" s="243"/>
      <c r="SAM3143" s="243"/>
      <c r="SAN3143" s="243"/>
      <c r="SAO3143" s="243"/>
      <c r="SAP3143" s="243"/>
      <c r="SAQ3143" s="243"/>
      <c r="SAR3143" s="243"/>
      <c r="SAS3143" s="243"/>
      <c r="SAT3143" s="243"/>
      <c r="SAU3143" s="243"/>
      <c r="SAV3143" s="243"/>
      <c r="SAW3143" s="243"/>
      <c r="SAX3143" s="243"/>
      <c r="SAY3143" s="243"/>
      <c r="SAZ3143" s="243"/>
      <c r="SBA3143" s="243"/>
      <c r="SBB3143" s="243"/>
      <c r="SBC3143" s="243"/>
      <c r="SBD3143" s="243"/>
      <c r="SBE3143" s="243"/>
      <c r="SBF3143" s="243"/>
      <c r="SBG3143" s="243"/>
      <c r="SBH3143" s="243"/>
      <c r="SBI3143" s="243"/>
      <c r="SBJ3143" s="243"/>
      <c r="SBK3143" s="243"/>
      <c r="SBL3143" s="243"/>
      <c r="SBM3143" s="243"/>
      <c r="SBN3143" s="243"/>
      <c r="SBO3143" s="243"/>
      <c r="SBP3143" s="243"/>
      <c r="SBQ3143" s="243"/>
      <c r="SBR3143" s="243"/>
      <c r="SBS3143" s="243"/>
      <c r="SBT3143" s="243"/>
      <c r="SBU3143" s="243"/>
      <c r="SBV3143" s="243"/>
      <c r="SBW3143" s="243"/>
      <c r="SBX3143" s="243"/>
      <c r="SBY3143" s="243"/>
      <c r="SBZ3143" s="243"/>
      <c r="SCA3143" s="243"/>
      <c r="SCB3143" s="243"/>
      <c r="SCC3143" s="243"/>
      <c r="SCD3143" s="243"/>
      <c r="SCE3143" s="243"/>
      <c r="SCF3143" s="243"/>
      <c r="SCG3143" s="243"/>
      <c r="SCH3143" s="243"/>
      <c r="SCI3143" s="243"/>
      <c r="SCJ3143" s="243"/>
      <c r="SCK3143" s="243"/>
      <c r="SCL3143" s="243"/>
      <c r="SCM3143" s="243"/>
      <c r="SCN3143" s="243"/>
      <c r="SCO3143" s="243"/>
      <c r="SCP3143" s="243"/>
      <c r="SCQ3143" s="243"/>
      <c r="SCR3143" s="243"/>
      <c r="SCS3143" s="243"/>
      <c r="SCT3143" s="243"/>
      <c r="SCU3143" s="243"/>
      <c r="SCV3143" s="243"/>
      <c r="SCW3143" s="243"/>
      <c r="SCX3143" s="243"/>
      <c r="SCY3143" s="243"/>
      <c r="SCZ3143" s="243"/>
      <c r="SDA3143" s="243"/>
      <c r="SDB3143" s="243"/>
      <c r="SDC3143" s="243"/>
      <c r="SDD3143" s="243"/>
      <c r="SDE3143" s="243"/>
      <c r="SDF3143" s="243"/>
      <c r="SDG3143" s="243"/>
      <c r="SDH3143" s="243"/>
      <c r="SDI3143" s="243"/>
      <c r="SDJ3143" s="243"/>
      <c r="SDK3143" s="243"/>
      <c r="SDL3143" s="243"/>
      <c r="SDM3143" s="243"/>
      <c r="SDN3143" s="243"/>
      <c r="SDO3143" s="243"/>
      <c r="SDP3143" s="243"/>
      <c r="SDQ3143" s="243"/>
      <c r="SDR3143" s="243"/>
      <c r="SDS3143" s="243"/>
      <c r="SDT3143" s="243"/>
      <c r="SDU3143" s="243"/>
      <c r="SDV3143" s="243"/>
      <c r="SDW3143" s="243"/>
      <c r="SDX3143" s="243"/>
      <c r="SDY3143" s="243"/>
      <c r="SDZ3143" s="243"/>
      <c r="SEA3143" s="243"/>
      <c r="SEB3143" s="243"/>
      <c r="SEC3143" s="243"/>
      <c r="SED3143" s="243"/>
      <c r="SEE3143" s="243"/>
      <c r="SEF3143" s="243"/>
      <c r="SEG3143" s="243"/>
      <c r="SEH3143" s="243"/>
      <c r="SEI3143" s="243"/>
      <c r="SEJ3143" s="243"/>
      <c r="SEK3143" s="243"/>
      <c r="SEL3143" s="243"/>
      <c r="SEM3143" s="243"/>
      <c r="SEN3143" s="243"/>
      <c r="SEO3143" s="243"/>
      <c r="SEP3143" s="243"/>
      <c r="SEQ3143" s="243"/>
      <c r="SER3143" s="243"/>
      <c r="SES3143" s="243"/>
      <c r="SET3143" s="243"/>
      <c r="SEU3143" s="243"/>
      <c r="SEV3143" s="243"/>
      <c r="SEW3143" s="243"/>
      <c r="SEX3143" s="243"/>
      <c r="SEY3143" s="243"/>
      <c r="SEZ3143" s="243"/>
      <c r="SFA3143" s="243"/>
      <c r="SFB3143" s="243"/>
      <c r="SFC3143" s="243"/>
      <c r="SFD3143" s="243"/>
      <c r="SFE3143" s="243"/>
      <c r="SFF3143" s="243"/>
      <c r="SFG3143" s="243"/>
      <c r="SFH3143" s="243"/>
      <c r="SFI3143" s="243"/>
      <c r="SFJ3143" s="243"/>
      <c r="SFK3143" s="243"/>
      <c r="SFL3143" s="243"/>
      <c r="SFM3143" s="243"/>
      <c r="SFN3143" s="243"/>
      <c r="SFO3143" s="243"/>
      <c r="SFP3143" s="243"/>
      <c r="SFQ3143" s="243"/>
      <c r="SFR3143" s="243"/>
      <c r="SFS3143" s="243"/>
      <c r="SFT3143" s="243"/>
      <c r="SFU3143" s="243"/>
      <c r="SFV3143" s="243"/>
      <c r="SFW3143" s="243"/>
      <c r="SFX3143" s="243"/>
      <c r="SFY3143" s="243"/>
      <c r="SFZ3143" s="243"/>
      <c r="SGA3143" s="243"/>
      <c r="SGB3143" s="243"/>
      <c r="SGC3143" s="243"/>
      <c r="SGD3143" s="243"/>
      <c r="SGE3143" s="243"/>
      <c r="SGF3143" s="243"/>
      <c r="SGG3143" s="243"/>
      <c r="SGH3143" s="243"/>
      <c r="SGI3143" s="243"/>
      <c r="SGJ3143" s="243"/>
      <c r="SGK3143" s="243"/>
      <c r="SGL3143" s="243"/>
      <c r="SGM3143" s="243"/>
      <c r="SGN3143" s="243"/>
      <c r="SGO3143" s="243"/>
      <c r="SGP3143" s="243"/>
      <c r="SGQ3143" s="243"/>
      <c r="SGR3143" s="243"/>
      <c r="SGS3143" s="243"/>
      <c r="SGT3143" s="243"/>
      <c r="SGU3143" s="243"/>
      <c r="SGV3143" s="243"/>
      <c r="SGW3143" s="243"/>
      <c r="SGX3143" s="243"/>
      <c r="SGY3143" s="243"/>
      <c r="SGZ3143" s="243"/>
      <c r="SHA3143" s="243"/>
      <c r="SHB3143" s="243"/>
      <c r="SHC3143" s="243"/>
      <c r="SHD3143" s="243"/>
      <c r="SHE3143" s="243"/>
      <c r="SHF3143" s="243"/>
      <c r="SHG3143" s="243"/>
      <c r="SHH3143" s="243"/>
      <c r="SHI3143" s="243"/>
      <c r="SHJ3143" s="243"/>
      <c r="SHK3143" s="243"/>
      <c r="SHL3143" s="243"/>
      <c r="SHM3143" s="243"/>
      <c r="SHN3143" s="243"/>
      <c r="SHO3143" s="243"/>
      <c r="SHP3143" s="243"/>
      <c r="SHQ3143" s="243"/>
      <c r="SHR3143" s="243"/>
      <c r="SHS3143" s="243"/>
      <c r="SHT3143" s="243"/>
      <c r="SHU3143" s="243"/>
      <c r="SHV3143" s="243"/>
      <c r="SHW3143" s="243"/>
      <c r="SHX3143" s="243"/>
      <c r="SHY3143" s="243"/>
      <c r="SHZ3143" s="243"/>
      <c r="SIA3143" s="243"/>
      <c r="SIB3143" s="243"/>
      <c r="SIC3143" s="243"/>
      <c r="SID3143" s="243"/>
      <c r="SIE3143" s="243"/>
      <c r="SIF3143" s="243"/>
      <c r="SIG3143" s="243"/>
      <c r="SIH3143" s="243"/>
      <c r="SII3143" s="243"/>
      <c r="SIJ3143" s="243"/>
      <c r="SIK3143" s="243"/>
      <c r="SIL3143" s="243"/>
      <c r="SIM3143" s="243"/>
      <c r="SIN3143" s="243"/>
      <c r="SIO3143" s="243"/>
      <c r="SIP3143" s="243"/>
      <c r="SIQ3143" s="243"/>
      <c r="SIR3143" s="243"/>
      <c r="SIS3143" s="243"/>
      <c r="SIT3143" s="243"/>
      <c r="SIU3143" s="243"/>
      <c r="SIV3143" s="243"/>
      <c r="SIW3143" s="243"/>
      <c r="SIX3143" s="243"/>
      <c r="SIY3143" s="243"/>
      <c r="SIZ3143" s="243"/>
      <c r="SJA3143" s="243"/>
      <c r="SJB3143" s="243"/>
      <c r="SJC3143" s="243"/>
      <c r="SJD3143" s="243"/>
      <c r="SJE3143" s="243"/>
      <c r="SJF3143" s="243"/>
      <c r="SJG3143" s="243"/>
      <c r="SJH3143" s="243"/>
      <c r="SJI3143" s="243"/>
      <c r="SJJ3143" s="243"/>
      <c r="SJK3143" s="243"/>
      <c r="SJL3143" s="243"/>
      <c r="SJM3143" s="243"/>
      <c r="SJN3143" s="243"/>
      <c r="SJO3143" s="243"/>
      <c r="SJP3143" s="243"/>
      <c r="SJQ3143" s="243"/>
      <c r="SJR3143" s="243"/>
      <c r="SJS3143" s="243"/>
      <c r="SJT3143" s="243"/>
      <c r="SJU3143" s="243"/>
      <c r="SJV3143" s="243"/>
      <c r="SJW3143" s="243"/>
      <c r="SJX3143" s="243"/>
      <c r="SJY3143" s="243"/>
      <c r="SJZ3143" s="243"/>
      <c r="SKA3143" s="243"/>
      <c r="SKB3143" s="243"/>
      <c r="SKC3143" s="243"/>
      <c r="SKD3143" s="243"/>
      <c r="SKE3143" s="243"/>
      <c r="SKF3143" s="243"/>
      <c r="SKG3143" s="243"/>
      <c r="SKH3143" s="243"/>
      <c r="SKI3143" s="243"/>
      <c r="SKJ3143" s="243"/>
      <c r="SKK3143" s="243"/>
      <c r="SKL3143" s="243"/>
      <c r="SKM3143" s="243"/>
      <c r="SKN3143" s="243"/>
      <c r="SKO3143" s="243"/>
      <c r="SKP3143" s="243"/>
      <c r="SKQ3143" s="243"/>
      <c r="SKR3143" s="243"/>
      <c r="SKS3143" s="243"/>
      <c r="SKT3143" s="243"/>
      <c r="SKU3143" s="243"/>
      <c r="SKV3143" s="243"/>
      <c r="SKW3143" s="243"/>
      <c r="SKX3143" s="243"/>
      <c r="SKY3143" s="243"/>
      <c r="SKZ3143" s="243"/>
      <c r="SLA3143" s="243"/>
      <c r="SLB3143" s="243"/>
      <c r="SLC3143" s="243"/>
      <c r="SLD3143" s="243"/>
      <c r="SLE3143" s="243"/>
      <c r="SLF3143" s="243"/>
      <c r="SLG3143" s="243"/>
      <c r="SLH3143" s="243"/>
      <c r="SLI3143" s="243"/>
      <c r="SLJ3143" s="243"/>
      <c r="SLK3143" s="243"/>
      <c r="SLL3143" s="243"/>
      <c r="SLM3143" s="243"/>
      <c r="SLN3143" s="243"/>
      <c r="SLO3143" s="243"/>
      <c r="SLP3143" s="243"/>
      <c r="SLQ3143" s="243"/>
      <c r="SLR3143" s="243"/>
      <c r="SLS3143" s="243"/>
      <c r="SLT3143" s="243"/>
      <c r="SLU3143" s="243"/>
      <c r="SLV3143" s="243"/>
      <c r="SLW3143" s="243"/>
      <c r="SLX3143" s="243"/>
      <c r="SLY3143" s="243"/>
      <c r="SLZ3143" s="243"/>
      <c r="SMA3143" s="243"/>
      <c r="SMB3143" s="243"/>
      <c r="SMC3143" s="243"/>
      <c r="SMD3143" s="243"/>
      <c r="SME3143" s="243"/>
      <c r="SMF3143" s="243"/>
      <c r="SMG3143" s="243"/>
      <c r="SMH3143" s="243"/>
      <c r="SMI3143" s="243"/>
      <c r="SMJ3143" s="243"/>
      <c r="SMK3143" s="243"/>
      <c r="SML3143" s="243"/>
      <c r="SMM3143" s="243"/>
      <c r="SMN3143" s="243"/>
      <c r="SMO3143" s="243"/>
      <c r="SMP3143" s="243"/>
      <c r="SMQ3143" s="243"/>
      <c r="SMR3143" s="243"/>
      <c r="SMS3143" s="243"/>
      <c r="SMT3143" s="243"/>
      <c r="SMU3143" s="243"/>
      <c r="SMV3143" s="243"/>
      <c r="SMW3143" s="243"/>
      <c r="SMX3143" s="243"/>
      <c r="SMY3143" s="243"/>
      <c r="SMZ3143" s="243"/>
      <c r="SNA3143" s="243"/>
      <c r="SNB3143" s="243"/>
      <c r="SNC3143" s="243"/>
      <c r="SND3143" s="243"/>
      <c r="SNE3143" s="243"/>
      <c r="SNF3143" s="243"/>
      <c r="SNG3143" s="243"/>
      <c r="SNH3143" s="243"/>
      <c r="SNI3143" s="243"/>
      <c r="SNJ3143" s="243"/>
      <c r="SNK3143" s="243"/>
      <c r="SNL3143" s="243"/>
      <c r="SNM3143" s="243"/>
      <c r="SNN3143" s="243"/>
      <c r="SNO3143" s="243"/>
      <c r="SNP3143" s="243"/>
      <c r="SNQ3143" s="243"/>
      <c r="SNR3143" s="243"/>
      <c r="SNS3143" s="243"/>
      <c r="SNT3143" s="243"/>
      <c r="SNU3143" s="243"/>
      <c r="SNV3143" s="243"/>
      <c r="SNW3143" s="243"/>
      <c r="SNX3143" s="243"/>
      <c r="SNY3143" s="243"/>
      <c r="SNZ3143" s="243"/>
      <c r="SOA3143" s="243"/>
      <c r="SOB3143" s="243"/>
      <c r="SOC3143" s="243"/>
      <c r="SOD3143" s="243"/>
      <c r="SOE3143" s="243"/>
      <c r="SOF3143" s="243"/>
      <c r="SOG3143" s="243"/>
      <c r="SOH3143" s="243"/>
      <c r="SOI3143" s="243"/>
      <c r="SOJ3143" s="243"/>
      <c r="SOK3143" s="243"/>
      <c r="SOL3143" s="243"/>
      <c r="SOM3143" s="243"/>
      <c r="SON3143" s="243"/>
      <c r="SOO3143" s="243"/>
      <c r="SOP3143" s="243"/>
      <c r="SOQ3143" s="243"/>
      <c r="SOR3143" s="243"/>
      <c r="SOS3143" s="243"/>
      <c r="SOT3143" s="243"/>
      <c r="SOU3143" s="243"/>
      <c r="SOV3143" s="243"/>
      <c r="SOW3143" s="243"/>
      <c r="SOX3143" s="243"/>
      <c r="SOY3143" s="243"/>
      <c r="SOZ3143" s="243"/>
      <c r="SPA3143" s="243"/>
      <c r="SPB3143" s="243"/>
      <c r="SPC3143" s="243"/>
      <c r="SPD3143" s="243"/>
      <c r="SPE3143" s="243"/>
      <c r="SPF3143" s="243"/>
      <c r="SPG3143" s="243"/>
      <c r="SPH3143" s="243"/>
      <c r="SPI3143" s="243"/>
      <c r="SPJ3143" s="243"/>
      <c r="SPK3143" s="243"/>
      <c r="SPL3143" s="243"/>
      <c r="SPM3143" s="243"/>
      <c r="SPN3143" s="243"/>
      <c r="SPO3143" s="243"/>
      <c r="SPP3143" s="243"/>
      <c r="SPQ3143" s="243"/>
      <c r="SPR3143" s="243"/>
      <c r="SPS3143" s="243"/>
      <c r="SPT3143" s="243"/>
      <c r="SPU3143" s="243"/>
      <c r="SPV3143" s="243"/>
      <c r="SPW3143" s="243"/>
      <c r="SPX3143" s="243"/>
      <c r="SPY3143" s="243"/>
      <c r="SPZ3143" s="243"/>
      <c r="SQA3143" s="243"/>
      <c r="SQB3143" s="243"/>
      <c r="SQC3143" s="243"/>
      <c r="SQD3143" s="243"/>
      <c r="SQE3143" s="243"/>
      <c r="SQF3143" s="243"/>
      <c r="SQG3143" s="243"/>
      <c r="SQH3143" s="243"/>
      <c r="SQI3143" s="243"/>
      <c r="SQJ3143" s="243"/>
      <c r="SQK3143" s="243"/>
      <c r="SQL3143" s="243"/>
      <c r="SQM3143" s="243"/>
      <c r="SQN3143" s="243"/>
      <c r="SQO3143" s="243"/>
      <c r="SQP3143" s="243"/>
      <c r="SQQ3143" s="243"/>
      <c r="SQR3143" s="243"/>
      <c r="SQS3143" s="243"/>
      <c r="SQT3143" s="243"/>
      <c r="SQU3143" s="243"/>
      <c r="SQV3143" s="243"/>
      <c r="SQW3143" s="243"/>
      <c r="SQX3143" s="243"/>
      <c r="SQY3143" s="243"/>
      <c r="SQZ3143" s="243"/>
      <c r="SRA3143" s="243"/>
      <c r="SRB3143" s="243"/>
      <c r="SRC3143" s="243"/>
      <c r="SRD3143" s="243"/>
      <c r="SRE3143" s="243"/>
      <c r="SRF3143" s="243"/>
      <c r="SRG3143" s="243"/>
      <c r="SRH3143" s="243"/>
      <c r="SRI3143" s="243"/>
      <c r="SRJ3143" s="243"/>
      <c r="SRK3143" s="243"/>
      <c r="SRL3143" s="243"/>
      <c r="SRM3143" s="243"/>
      <c r="SRN3143" s="243"/>
      <c r="SRO3143" s="243"/>
      <c r="SRP3143" s="243"/>
      <c r="SRQ3143" s="243"/>
      <c r="SRR3143" s="243"/>
      <c r="SRS3143" s="243"/>
      <c r="SRT3143" s="243"/>
      <c r="SRU3143" s="243"/>
      <c r="SRV3143" s="243"/>
      <c r="SRW3143" s="243"/>
      <c r="SRX3143" s="243"/>
      <c r="SRY3143" s="243"/>
      <c r="SRZ3143" s="243"/>
      <c r="SSA3143" s="243"/>
      <c r="SSB3143" s="243"/>
      <c r="SSC3143" s="243"/>
      <c r="SSD3143" s="243"/>
      <c r="SSE3143" s="243"/>
      <c r="SSF3143" s="243"/>
      <c r="SSG3143" s="243"/>
      <c r="SSH3143" s="243"/>
      <c r="SSI3143" s="243"/>
      <c r="SSJ3143" s="243"/>
      <c r="SSK3143" s="243"/>
      <c r="SSL3143" s="243"/>
      <c r="SSM3143" s="243"/>
      <c r="SSN3143" s="243"/>
      <c r="SSO3143" s="243"/>
      <c r="SSP3143" s="243"/>
      <c r="SSQ3143" s="243"/>
      <c r="SSR3143" s="243"/>
      <c r="SSS3143" s="243"/>
      <c r="SST3143" s="243"/>
      <c r="SSU3143" s="243"/>
      <c r="SSV3143" s="243"/>
      <c r="SSW3143" s="243"/>
      <c r="SSX3143" s="243"/>
      <c r="SSY3143" s="243"/>
      <c r="SSZ3143" s="243"/>
      <c r="STA3143" s="243"/>
      <c r="STB3143" s="243"/>
      <c r="STC3143" s="243"/>
      <c r="STD3143" s="243"/>
      <c r="STE3143" s="243"/>
      <c r="STF3143" s="243"/>
      <c r="STG3143" s="243"/>
      <c r="STH3143" s="243"/>
      <c r="STI3143" s="243"/>
      <c r="STJ3143" s="243"/>
      <c r="STK3143" s="243"/>
      <c r="STL3143" s="243"/>
      <c r="STM3143" s="243"/>
      <c r="STN3143" s="243"/>
      <c r="STO3143" s="243"/>
      <c r="STP3143" s="243"/>
      <c r="STQ3143" s="243"/>
      <c r="STR3143" s="243"/>
      <c r="STS3143" s="243"/>
      <c r="STT3143" s="243"/>
      <c r="STU3143" s="243"/>
      <c r="STV3143" s="243"/>
      <c r="STW3143" s="243"/>
      <c r="STX3143" s="243"/>
      <c r="STY3143" s="243"/>
      <c r="STZ3143" s="243"/>
      <c r="SUA3143" s="243"/>
      <c r="SUB3143" s="243"/>
      <c r="SUC3143" s="243"/>
      <c r="SUD3143" s="243"/>
      <c r="SUE3143" s="243"/>
      <c r="SUF3143" s="243"/>
      <c r="SUG3143" s="243"/>
      <c r="SUH3143" s="243"/>
      <c r="SUI3143" s="243"/>
      <c r="SUJ3143" s="243"/>
      <c r="SUK3143" s="243"/>
      <c r="SUL3143" s="243"/>
      <c r="SUM3143" s="243"/>
      <c r="SUN3143" s="243"/>
      <c r="SUO3143" s="243"/>
      <c r="SUP3143" s="243"/>
      <c r="SUQ3143" s="243"/>
      <c r="SUR3143" s="243"/>
      <c r="SUS3143" s="243"/>
      <c r="SUT3143" s="243"/>
      <c r="SUU3143" s="243"/>
      <c r="SUV3143" s="243"/>
      <c r="SUW3143" s="243"/>
      <c r="SUX3143" s="243"/>
      <c r="SUY3143" s="243"/>
      <c r="SUZ3143" s="243"/>
      <c r="SVA3143" s="243"/>
      <c r="SVB3143" s="243"/>
      <c r="SVC3143" s="243"/>
      <c r="SVD3143" s="243"/>
      <c r="SVE3143" s="243"/>
      <c r="SVF3143" s="243"/>
      <c r="SVG3143" s="243"/>
      <c r="SVH3143" s="243"/>
      <c r="SVI3143" s="243"/>
      <c r="SVJ3143" s="243"/>
      <c r="SVK3143" s="243"/>
      <c r="SVL3143" s="243"/>
      <c r="SVM3143" s="243"/>
      <c r="SVN3143" s="243"/>
      <c r="SVO3143" s="243"/>
      <c r="SVP3143" s="243"/>
      <c r="SVQ3143" s="243"/>
      <c r="SVR3143" s="243"/>
      <c r="SVS3143" s="243"/>
      <c r="SVT3143" s="243"/>
      <c r="SVU3143" s="243"/>
      <c r="SVV3143" s="243"/>
      <c r="SVW3143" s="243"/>
      <c r="SVX3143" s="243"/>
      <c r="SVY3143" s="243"/>
      <c r="SVZ3143" s="243"/>
      <c r="SWA3143" s="243"/>
      <c r="SWB3143" s="243"/>
      <c r="SWC3143" s="243"/>
      <c r="SWD3143" s="243"/>
      <c r="SWE3143" s="243"/>
      <c r="SWF3143" s="243"/>
      <c r="SWG3143" s="243"/>
      <c r="SWH3143" s="243"/>
      <c r="SWI3143" s="243"/>
      <c r="SWJ3143" s="243"/>
      <c r="SWK3143" s="243"/>
      <c r="SWL3143" s="243"/>
      <c r="SWM3143" s="243"/>
      <c r="SWN3143" s="243"/>
      <c r="SWO3143" s="243"/>
      <c r="SWP3143" s="243"/>
      <c r="SWQ3143" s="243"/>
      <c r="SWR3143" s="243"/>
      <c r="SWS3143" s="243"/>
      <c r="SWT3143" s="243"/>
      <c r="SWU3143" s="243"/>
      <c r="SWV3143" s="243"/>
      <c r="SWW3143" s="243"/>
      <c r="SWX3143" s="243"/>
      <c r="SWY3143" s="243"/>
      <c r="SWZ3143" s="243"/>
      <c r="SXA3143" s="243"/>
      <c r="SXB3143" s="243"/>
      <c r="SXC3143" s="243"/>
      <c r="SXD3143" s="243"/>
      <c r="SXE3143" s="243"/>
      <c r="SXF3143" s="243"/>
      <c r="SXG3143" s="243"/>
      <c r="SXH3143" s="243"/>
      <c r="SXI3143" s="243"/>
      <c r="SXJ3143" s="243"/>
      <c r="SXK3143" s="243"/>
      <c r="SXL3143" s="243"/>
      <c r="SXM3143" s="243"/>
      <c r="SXN3143" s="243"/>
      <c r="SXO3143" s="243"/>
      <c r="SXP3143" s="243"/>
      <c r="SXQ3143" s="243"/>
      <c r="SXR3143" s="243"/>
      <c r="SXS3143" s="243"/>
      <c r="SXT3143" s="243"/>
      <c r="SXU3143" s="243"/>
      <c r="SXV3143" s="243"/>
      <c r="SXW3143" s="243"/>
      <c r="SXX3143" s="243"/>
      <c r="SXY3143" s="243"/>
      <c r="SXZ3143" s="243"/>
      <c r="SYA3143" s="243"/>
      <c r="SYB3143" s="243"/>
      <c r="SYC3143" s="243"/>
      <c r="SYD3143" s="243"/>
      <c r="SYE3143" s="243"/>
      <c r="SYF3143" s="243"/>
      <c r="SYG3143" s="243"/>
      <c r="SYH3143" s="243"/>
      <c r="SYI3143" s="243"/>
      <c r="SYJ3143" s="243"/>
      <c r="SYK3143" s="243"/>
      <c r="SYL3143" s="243"/>
      <c r="SYM3143" s="243"/>
      <c r="SYN3143" s="243"/>
      <c r="SYO3143" s="243"/>
      <c r="SYP3143" s="243"/>
      <c r="SYQ3143" s="243"/>
      <c r="SYR3143" s="243"/>
      <c r="SYS3143" s="243"/>
      <c r="SYT3143" s="243"/>
      <c r="SYU3143" s="243"/>
      <c r="SYV3143" s="243"/>
      <c r="SYW3143" s="243"/>
      <c r="SYX3143" s="243"/>
      <c r="SYY3143" s="243"/>
      <c r="SYZ3143" s="243"/>
      <c r="SZA3143" s="243"/>
      <c r="SZB3143" s="243"/>
      <c r="SZC3143" s="243"/>
      <c r="SZD3143" s="243"/>
      <c r="SZE3143" s="243"/>
      <c r="SZF3143" s="243"/>
      <c r="SZG3143" s="243"/>
      <c r="SZH3143" s="243"/>
      <c r="SZI3143" s="243"/>
      <c r="SZJ3143" s="243"/>
      <c r="SZK3143" s="243"/>
      <c r="SZL3143" s="243"/>
      <c r="SZM3143" s="243"/>
      <c r="SZN3143" s="243"/>
      <c r="SZO3143" s="243"/>
      <c r="SZP3143" s="243"/>
      <c r="SZQ3143" s="243"/>
      <c r="SZR3143" s="243"/>
      <c r="SZS3143" s="243"/>
      <c r="SZT3143" s="243"/>
      <c r="SZU3143" s="243"/>
      <c r="SZV3143" s="243"/>
      <c r="SZW3143" s="243"/>
      <c r="SZX3143" s="243"/>
      <c r="SZY3143" s="243"/>
      <c r="SZZ3143" s="243"/>
      <c r="TAA3143" s="243"/>
      <c r="TAB3143" s="243"/>
      <c r="TAC3143" s="243"/>
      <c r="TAD3143" s="243"/>
      <c r="TAE3143" s="243"/>
      <c r="TAF3143" s="243"/>
      <c r="TAG3143" s="243"/>
      <c r="TAH3143" s="243"/>
      <c r="TAI3143" s="243"/>
      <c r="TAJ3143" s="243"/>
      <c r="TAK3143" s="243"/>
      <c r="TAL3143" s="243"/>
      <c r="TAM3143" s="243"/>
      <c r="TAN3143" s="243"/>
      <c r="TAO3143" s="243"/>
      <c r="TAP3143" s="243"/>
      <c r="TAQ3143" s="243"/>
      <c r="TAR3143" s="243"/>
      <c r="TAS3143" s="243"/>
      <c r="TAT3143" s="243"/>
      <c r="TAU3143" s="243"/>
      <c r="TAV3143" s="243"/>
      <c r="TAW3143" s="243"/>
      <c r="TAX3143" s="243"/>
      <c r="TAY3143" s="243"/>
      <c r="TAZ3143" s="243"/>
      <c r="TBA3143" s="243"/>
      <c r="TBB3143" s="243"/>
      <c r="TBC3143" s="243"/>
      <c r="TBD3143" s="243"/>
      <c r="TBE3143" s="243"/>
      <c r="TBF3143" s="243"/>
      <c r="TBG3143" s="243"/>
      <c r="TBH3143" s="243"/>
      <c r="TBI3143" s="243"/>
      <c r="TBJ3143" s="243"/>
      <c r="TBK3143" s="243"/>
      <c r="TBL3143" s="243"/>
      <c r="TBM3143" s="243"/>
      <c r="TBN3143" s="243"/>
      <c r="TBO3143" s="243"/>
      <c r="TBP3143" s="243"/>
      <c r="TBQ3143" s="243"/>
      <c r="TBR3143" s="243"/>
      <c r="TBS3143" s="243"/>
      <c r="TBT3143" s="243"/>
      <c r="TBU3143" s="243"/>
      <c r="TBV3143" s="243"/>
      <c r="TBW3143" s="243"/>
      <c r="TBX3143" s="243"/>
      <c r="TBY3143" s="243"/>
      <c r="TBZ3143" s="243"/>
      <c r="TCA3143" s="243"/>
      <c r="TCB3143" s="243"/>
      <c r="TCC3143" s="243"/>
      <c r="TCD3143" s="243"/>
      <c r="TCE3143" s="243"/>
      <c r="TCF3143" s="243"/>
      <c r="TCG3143" s="243"/>
      <c r="TCH3143" s="243"/>
      <c r="TCI3143" s="243"/>
      <c r="TCJ3143" s="243"/>
      <c r="TCK3143" s="243"/>
      <c r="TCL3143" s="243"/>
      <c r="TCM3143" s="243"/>
      <c r="TCN3143" s="243"/>
      <c r="TCO3143" s="243"/>
      <c r="TCP3143" s="243"/>
      <c r="TCQ3143" s="243"/>
      <c r="TCR3143" s="243"/>
      <c r="TCS3143" s="243"/>
      <c r="TCT3143" s="243"/>
      <c r="TCU3143" s="243"/>
      <c r="TCV3143" s="243"/>
      <c r="TCW3143" s="243"/>
      <c r="TCX3143" s="243"/>
      <c r="TCY3143" s="243"/>
      <c r="TCZ3143" s="243"/>
      <c r="TDA3143" s="243"/>
      <c r="TDB3143" s="243"/>
      <c r="TDC3143" s="243"/>
      <c r="TDD3143" s="243"/>
      <c r="TDE3143" s="243"/>
      <c r="TDF3143" s="243"/>
      <c r="TDG3143" s="243"/>
      <c r="TDH3143" s="243"/>
      <c r="TDI3143" s="243"/>
      <c r="TDJ3143" s="243"/>
      <c r="TDK3143" s="243"/>
      <c r="TDL3143" s="243"/>
      <c r="TDM3143" s="243"/>
      <c r="TDN3143" s="243"/>
      <c r="TDO3143" s="243"/>
      <c r="TDP3143" s="243"/>
      <c r="TDQ3143" s="243"/>
      <c r="TDR3143" s="243"/>
      <c r="TDS3143" s="243"/>
      <c r="TDT3143" s="243"/>
      <c r="TDU3143" s="243"/>
      <c r="TDV3143" s="243"/>
      <c r="TDW3143" s="243"/>
      <c r="TDX3143" s="243"/>
      <c r="TDY3143" s="243"/>
      <c r="TDZ3143" s="243"/>
      <c r="TEA3143" s="243"/>
      <c r="TEB3143" s="243"/>
      <c r="TEC3143" s="243"/>
      <c r="TED3143" s="243"/>
      <c r="TEE3143" s="243"/>
      <c r="TEF3143" s="243"/>
      <c r="TEG3143" s="243"/>
      <c r="TEH3143" s="243"/>
      <c r="TEI3143" s="243"/>
      <c r="TEJ3143" s="243"/>
      <c r="TEK3143" s="243"/>
      <c r="TEL3143" s="243"/>
      <c r="TEM3143" s="243"/>
      <c r="TEN3143" s="243"/>
      <c r="TEO3143" s="243"/>
      <c r="TEP3143" s="243"/>
      <c r="TEQ3143" s="243"/>
      <c r="TER3143" s="243"/>
      <c r="TES3143" s="243"/>
      <c r="TET3143" s="243"/>
      <c r="TEU3143" s="243"/>
      <c r="TEV3143" s="243"/>
      <c r="TEW3143" s="243"/>
      <c r="TEX3143" s="243"/>
      <c r="TEY3143" s="243"/>
      <c r="TEZ3143" s="243"/>
      <c r="TFA3143" s="243"/>
      <c r="TFB3143" s="243"/>
      <c r="TFC3143" s="243"/>
      <c r="TFD3143" s="243"/>
      <c r="TFE3143" s="243"/>
      <c r="TFF3143" s="243"/>
      <c r="TFG3143" s="243"/>
      <c r="TFH3143" s="243"/>
      <c r="TFI3143" s="243"/>
      <c r="TFJ3143" s="243"/>
      <c r="TFK3143" s="243"/>
      <c r="TFL3143" s="243"/>
      <c r="TFM3143" s="243"/>
      <c r="TFN3143" s="243"/>
      <c r="TFO3143" s="243"/>
      <c r="TFP3143" s="243"/>
      <c r="TFQ3143" s="243"/>
      <c r="TFR3143" s="243"/>
      <c r="TFS3143" s="243"/>
      <c r="TFT3143" s="243"/>
      <c r="TFU3143" s="243"/>
      <c r="TFV3143" s="243"/>
      <c r="TFW3143" s="243"/>
      <c r="TFX3143" s="243"/>
      <c r="TFY3143" s="243"/>
      <c r="TFZ3143" s="243"/>
      <c r="TGA3143" s="243"/>
      <c r="TGB3143" s="243"/>
      <c r="TGC3143" s="243"/>
      <c r="TGD3143" s="243"/>
      <c r="TGE3143" s="243"/>
      <c r="TGF3143" s="243"/>
      <c r="TGG3143" s="243"/>
      <c r="TGH3143" s="243"/>
      <c r="TGI3143" s="243"/>
      <c r="TGJ3143" s="243"/>
      <c r="TGK3143" s="243"/>
      <c r="TGL3143" s="243"/>
      <c r="TGM3143" s="243"/>
      <c r="TGN3143" s="243"/>
      <c r="TGO3143" s="243"/>
      <c r="TGP3143" s="243"/>
      <c r="TGQ3143" s="243"/>
      <c r="TGR3143" s="243"/>
      <c r="TGS3143" s="243"/>
      <c r="TGT3143" s="243"/>
      <c r="TGU3143" s="243"/>
      <c r="TGV3143" s="243"/>
      <c r="TGW3143" s="243"/>
      <c r="TGX3143" s="243"/>
      <c r="TGY3143" s="243"/>
      <c r="TGZ3143" s="243"/>
      <c r="THA3143" s="243"/>
      <c r="THB3143" s="243"/>
      <c r="THC3143" s="243"/>
      <c r="THD3143" s="243"/>
      <c r="THE3143" s="243"/>
      <c r="THF3143" s="243"/>
      <c r="THG3143" s="243"/>
      <c r="THH3143" s="243"/>
      <c r="THI3143" s="243"/>
      <c r="THJ3143" s="243"/>
      <c r="THK3143" s="243"/>
      <c r="THL3143" s="243"/>
      <c r="THM3143" s="243"/>
      <c r="THN3143" s="243"/>
      <c r="THO3143" s="243"/>
      <c r="THP3143" s="243"/>
      <c r="THQ3143" s="243"/>
      <c r="THR3143" s="243"/>
      <c r="THS3143" s="243"/>
      <c r="THT3143" s="243"/>
      <c r="THU3143" s="243"/>
      <c r="THV3143" s="243"/>
      <c r="THW3143" s="243"/>
      <c r="THX3143" s="243"/>
      <c r="THY3143" s="243"/>
      <c r="THZ3143" s="243"/>
      <c r="TIA3143" s="243"/>
      <c r="TIB3143" s="243"/>
      <c r="TIC3143" s="243"/>
      <c r="TID3143" s="243"/>
      <c r="TIE3143" s="243"/>
      <c r="TIF3143" s="243"/>
      <c r="TIG3143" s="243"/>
      <c r="TIH3143" s="243"/>
      <c r="TII3143" s="243"/>
      <c r="TIJ3143" s="243"/>
      <c r="TIK3143" s="243"/>
      <c r="TIL3143" s="243"/>
      <c r="TIM3143" s="243"/>
      <c r="TIN3143" s="243"/>
      <c r="TIO3143" s="243"/>
      <c r="TIP3143" s="243"/>
      <c r="TIQ3143" s="243"/>
      <c r="TIR3143" s="243"/>
      <c r="TIS3143" s="243"/>
      <c r="TIT3143" s="243"/>
      <c r="TIU3143" s="243"/>
      <c r="TIV3143" s="243"/>
      <c r="TIW3143" s="243"/>
      <c r="TIX3143" s="243"/>
      <c r="TIY3143" s="243"/>
      <c r="TIZ3143" s="243"/>
      <c r="TJA3143" s="243"/>
      <c r="TJB3143" s="243"/>
      <c r="TJC3143" s="243"/>
      <c r="TJD3143" s="243"/>
      <c r="TJE3143" s="243"/>
      <c r="TJF3143" s="243"/>
      <c r="TJG3143" s="243"/>
      <c r="TJH3143" s="243"/>
      <c r="TJI3143" s="243"/>
      <c r="TJJ3143" s="243"/>
      <c r="TJK3143" s="243"/>
      <c r="TJL3143" s="243"/>
      <c r="TJM3143" s="243"/>
      <c r="TJN3143" s="243"/>
      <c r="TJO3143" s="243"/>
      <c r="TJP3143" s="243"/>
      <c r="TJQ3143" s="243"/>
      <c r="TJR3143" s="243"/>
      <c r="TJS3143" s="243"/>
      <c r="TJT3143" s="243"/>
      <c r="TJU3143" s="243"/>
      <c r="TJV3143" s="243"/>
      <c r="TJW3143" s="243"/>
      <c r="TJX3143" s="243"/>
      <c r="TJY3143" s="243"/>
      <c r="TJZ3143" s="243"/>
      <c r="TKA3143" s="243"/>
      <c r="TKB3143" s="243"/>
      <c r="TKC3143" s="243"/>
      <c r="TKD3143" s="243"/>
      <c r="TKE3143" s="243"/>
      <c r="TKF3143" s="243"/>
      <c r="TKG3143" s="243"/>
      <c r="TKH3143" s="243"/>
      <c r="TKI3143" s="243"/>
      <c r="TKJ3143" s="243"/>
      <c r="TKK3143" s="243"/>
      <c r="TKL3143" s="243"/>
      <c r="TKM3143" s="243"/>
      <c r="TKN3143" s="243"/>
      <c r="TKO3143" s="243"/>
      <c r="TKP3143" s="243"/>
      <c r="TKQ3143" s="243"/>
      <c r="TKR3143" s="243"/>
      <c r="TKS3143" s="243"/>
      <c r="TKT3143" s="243"/>
      <c r="TKU3143" s="243"/>
      <c r="TKV3143" s="243"/>
      <c r="TKW3143" s="243"/>
      <c r="TKX3143" s="243"/>
      <c r="TKY3143" s="243"/>
      <c r="TKZ3143" s="243"/>
      <c r="TLA3143" s="243"/>
      <c r="TLB3143" s="243"/>
      <c r="TLC3143" s="243"/>
      <c r="TLD3143" s="243"/>
      <c r="TLE3143" s="243"/>
      <c r="TLF3143" s="243"/>
      <c r="TLG3143" s="243"/>
      <c r="TLH3143" s="243"/>
      <c r="TLI3143" s="243"/>
      <c r="TLJ3143" s="243"/>
      <c r="TLK3143" s="243"/>
      <c r="TLL3143" s="243"/>
      <c r="TLM3143" s="243"/>
      <c r="TLN3143" s="243"/>
      <c r="TLO3143" s="243"/>
      <c r="TLP3143" s="243"/>
      <c r="TLQ3143" s="243"/>
      <c r="TLR3143" s="243"/>
      <c r="TLS3143" s="243"/>
      <c r="TLT3143" s="243"/>
      <c r="TLU3143" s="243"/>
      <c r="TLV3143" s="243"/>
      <c r="TLW3143" s="243"/>
      <c r="TLX3143" s="243"/>
      <c r="TLY3143" s="243"/>
      <c r="TLZ3143" s="243"/>
      <c r="TMA3143" s="243"/>
      <c r="TMB3143" s="243"/>
      <c r="TMC3143" s="243"/>
      <c r="TMD3143" s="243"/>
      <c r="TME3143" s="243"/>
      <c r="TMF3143" s="243"/>
      <c r="TMG3143" s="243"/>
      <c r="TMH3143" s="243"/>
      <c r="TMI3143" s="243"/>
      <c r="TMJ3143" s="243"/>
      <c r="TMK3143" s="243"/>
      <c r="TML3143" s="243"/>
      <c r="TMM3143" s="243"/>
      <c r="TMN3143" s="243"/>
      <c r="TMO3143" s="243"/>
      <c r="TMP3143" s="243"/>
      <c r="TMQ3143" s="243"/>
      <c r="TMR3143" s="243"/>
      <c r="TMS3143" s="243"/>
      <c r="TMT3143" s="243"/>
      <c r="TMU3143" s="243"/>
      <c r="TMV3143" s="243"/>
      <c r="TMW3143" s="243"/>
      <c r="TMX3143" s="243"/>
      <c r="TMY3143" s="243"/>
      <c r="TMZ3143" s="243"/>
      <c r="TNA3143" s="243"/>
      <c r="TNB3143" s="243"/>
      <c r="TNC3143" s="243"/>
      <c r="TND3143" s="243"/>
      <c r="TNE3143" s="243"/>
      <c r="TNF3143" s="243"/>
      <c r="TNG3143" s="243"/>
      <c r="TNH3143" s="243"/>
      <c r="TNI3143" s="243"/>
      <c r="TNJ3143" s="243"/>
      <c r="TNK3143" s="243"/>
      <c r="TNL3143" s="243"/>
      <c r="TNM3143" s="243"/>
      <c r="TNN3143" s="243"/>
      <c r="TNO3143" s="243"/>
      <c r="TNP3143" s="243"/>
      <c r="TNQ3143" s="243"/>
      <c r="TNR3143" s="243"/>
      <c r="TNS3143" s="243"/>
      <c r="TNT3143" s="243"/>
      <c r="TNU3143" s="243"/>
      <c r="TNV3143" s="243"/>
      <c r="TNW3143" s="243"/>
      <c r="TNX3143" s="243"/>
      <c r="TNY3143" s="243"/>
      <c r="TNZ3143" s="243"/>
      <c r="TOA3143" s="243"/>
      <c r="TOB3143" s="243"/>
      <c r="TOC3143" s="243"/>
      <c r="TOD3143" s="243"/>
      <c r="TOE3143" s="243"/>
      <c r="TOF3143" s="243"/>
      <c r="TOG3143" s="243"/>
      <c r="TOH3143" s="243"/>
      <c r="TOI3143" s="243"/>
      <c r="TOJ3143" s="243"/>
      <c r="TOK3143" s="243"/>
      <c r="TOL3143" s="243"/>
      <c r="TOM3143" s="243"/>
      <c r="TON3143" s="243"/>
      <c r="TOO3143" s="243"/>
      <c r="TOP3143" s="243"/>
      <c r="TOQ3143" s="243"/>
      <c r="TOR3143" s="243"/>
      <c r="TOS3143" s="243"/>
      <c r="TOT3143" s="243"/>
      <c r="TOU3143" s="243"/>
      <c r="TOV3143" s="243"/>
      <c r="TOW3143" s="243"/>
      <c r="TOX3143" s="243"/>
      <c r="TOY3143" s="243"/>
      <c r="TOZ3143" s="243"/>
      <c r="TPA3143" s="243"/>
      <c r="TPB3143" s="243"/>
      <c r="TPC3143" s="243"/>
      <c r="TPD3143" s="243"/>
      <c r="TPE3143" s="243"/>
      <c r="TPF3143" s="243"/>
      <c r="TPG3143" s="243"/>
      <c r="TPH3143" s="243"/>
      <c r="TPI3143" s="243"/>
      <c r="TPJ3143" s="243"/>
      <c r="TPK3143" s="243"/>
      <c r="TPL3143" s="243"/>
      <c r="TPM3143" s="243"/>
      <c r="TPN3143" s="243"/>
      <c r="TPO3143" s="243"/>
      <c r="TPP3143" s="243"/>
      <c r="TPQ3143" s="243"/>
      <c r="TPR3143" s="243"/>
      <c r="TPS3143" s="243"/>
      <c r="TPT3143" s="243"/>
      <c r="TPU3143" s="243"/>
      <c r="TPV3143" s="243"/>
      <c r="TPW3143" s="243"/>
      <c r="TPX3143" s="243"/>
      <c r="TPY3143" s="243"/>
      <c r="TPZ3143" s="243"/>
      <c r="TQA3143" s="243"/>
      <c r="TQB3143" s="243"/>
      <c r="TQC3143" s="243"/>
      <c r="TQD3143" s="243"/>
      <c r="TQE3143" s="243"/>
      <c r="TQF3143" s="243"/>
      <c r="TQG3143" s="243"/>
      <c r="TQH3143" s="243"/>
      <c r="TQI3143" s="243"/>
      <c r="TQJ3143" s="243"/>
      <c r="TQK3143" s="243"/>
      <c r="TQL3143" s="243"/>
      <c r="TQM3143" s="243"/>
      <c r="TQN3143" s="243"/>
      <c r="TQO3143" s="243"/>
      <c r="TQP3143" s="243"/>
      <c r="TQQ3143" s="243"/>
      <c r="TQR3143" s="243"/>
      <c r="TQS3143" s="243"/>
      <c r="TQT3143" s="243"/>
      <c r="TQU3143" s="243"/>
      <c r="TQV3143" s="243"/>
      <c r="TQW3143" s="243"/>
      <c r="TQX3143" s="243"/>
      <c r="TQY3143" s="243"/>
      <c r="TQZ3143" s="243"/>
      <c r="TRA3143" s="243"/>
      <c r="TRB3143" s="243"/>
      <c r="TRC3143" s="243"/>
      <c r="TRD3143" s="243"/>
      <c r="TRE3143" s="243"/>
      <c r="TRF3143" s="243"/>
      <c r="TRG3143" s="243"/>
      <c r="TRH3143" s="243"/>
      <c r="TRI3143" s="243"/>
      <c r="TRJ3143" s="243"/>
      <c r="TRK3143" s="243"/>
      <c r="TRL3143" s="243"/>
      <c r="TRM3143" s="243"/>
      <c r="TRN3143" s="243"/>
      <c r="TRO3143" s="243"/>
      <c r="TRP3143" s="243"/>
      <c r="TRQ3143" s="243"/>
      <c r="TRR3143" s="243"/>
      <c r="TRS3143" s="243"/>
      <c r="TRT3143" s="243"/>
      <c r="TRU3143" s="243"/>
      <c r="TRV3143" s="243"/>
      <c r="TRW3143" s="243"/>
      <c r="TRX3143" s="243"/>
      <c r="TRY3143" s="243"/>
      <c r="TRZ3143" s="243"/>
      <c r="TSA3143" s="243"/>
      <c r="TSB3143" s="243"/>
      <c r="TSC3143" s="243"/>
      <c r="TSD3143" s="243"/>
      <c r="TSE3143" s="243"/>
      <c r="TSF3143" s="243"/>
      <c r="TSG3143" s="243"/>
      <c r="TSH3143" s="243"/>
      <c r="TSI3143" s="243"/>
      <c r="TSJ3143" s="243"/>
      <c r="TSK3143" s="243"/>
      <c r="TSL3143" s="243"/>
      <c r="TSM3143" s="243"/>
      <c r="TSN3143" s="243"/>
      <c r="TSO3143" s="243"/>
      <c r="TSP3143" s="243"/>
      <c r="TSQ3143" s="243"/>
      <c r="TSR3143" s="243"/>
      <c r="TSS3143" s="243"/>
      <c r="TST3143" s="243"/>
      <c r="TSU3143" s="243"/>
      <c r="TSV3143" s="243"/>
      <c r="TSW3143" s="243"/>
      <c r="TSX3143" s="243"/>
      <c r="TSY3143" s="243"/>
      <c r="TSZ3143" s="243"/>
      <c r="TTA3143" s="243"/>
      <c r="TTB3143" s="243"/>
      <c r="TTC3143" s="243"/>
      <c r="TTD3143" s="243"/>
      <c r="TTE3143" s="243"/>
      <c r="TTF3143" s="243"/>
      <c r="TTG3143" s="243"/>
      <c r="TTH3143" s="243"/>
      <c r="TTI3143" s="243"/>
      <c r="TTJ3143" s="243"/>
      <c r="TTK3143" s="243"/>
      <c r="TTL3143" s="243"/>
      <c r="TTM3143" s="243"/>
      <c r="TTN3143" s="243"/>
      <c r="TTO3143" s="243"/>
      <c r="TTP3143" s="243"/>
      <c r="TTQ3143" s="243"/>
      <c r="TTR3143" s="243"/>
      <c r="TTS3143" s="243"/>
      <c r="TTT3143" s="243"/>
      <c r="TTU3143" s="243"/>
      <c r="TTV3143" s="243"/>
      <c r="TTW3143" s="243"/>
      <c r="TTX3143" s="243"/>
      <c r="TTY3143" s="243"/>
      <c r="TTZ3143" s="243"/>
      <c r="TUA3143" s="243"/>
      <c r="TUB3143" s="243"/>
      <c r="TUC3143" s="243"/>
      <c r="TUD3143" s="243"/>
      <c r="TUE3143" s="243"/>
      <c r="TUF3143" s="243"/>
      <c r="TUG3143" s="243"/>
      <c r="TUH3143" s="243"/>
      <c r="TUI3143" s="243"/>
      <c r="TUJ3143" s="243"/>
      <c r="TUK3143" s="243"/>
      <c r="TUL3143" s="243"/>
      <c r="TUM3143" s="243"/>
      <c r="TUN3143" s="243"/>
      <c r="TUO3143" s="243"/>
      <c r="TUP3143" s="243"/>
      <c r="TUQ3143" s="243"/>
      <c r="TUR3143" s="243"/>
      <c r="TUS3143" s="243"/>
      <c r="TUT3143" s="243"/>
      <c r="TUU3143" s="243"/>
      <c r="TUV3143" s="243"/>
      <c r="TUW3143" s="243"/>
      <c r="TUX3143" s="243"/>
      <c r="TUY3143" s="243"/>
      <c r="TUZ3143" s="243"/>
      <c r="TVA3143" s="243"/>
      <c r="TVB3143" s="243"/>
      <c r="TVC3143" s="243"/>
      <c r="TVD3143" s="243"/>
      <c r="TVE3143" s="243"/>
      <c r="TVF3143" s="243"/>
      <c r="TVG3143" s="243"/>
      <c r="TVH3143" s="243"/>
      <c r="TVI3143" s="243"/>
      <c r="TVJ3143" s="243"/>
      <c r="TVK3143" s="243"/>
      <c r="TVL3143" s="243"/>
      <c r="TVM3143" s="243"/>
      <c r="TVN3143" s="243"/>
      <c r="TVO3143" s="243"/>
      <c r="TVP3143" s="243"/>
      <c r="TVQ3143" s="243"/>
      <c r="TVR3143" s="243"/>
      <c r="TVS3143" s="243"/>
      <c r="TVT3143" s="243"/>
      <c r="TVU3143" s="243"/>
      <c r="TVV3143" s="243"/>
      <c r="TVW3143" s="243"/>
      <c r="TVX3143" s="243"/>
      <c r="TVY3143" s="243"/>
      <c r="TVZ3143" s="243"/>
      <c r="TWA3143" s="243"/>
      <c r="TWB3143" s="243"/>
      <c r="TWC3143" s="243"/>
      <c r="TWD3143" s="243"/>
      <c r="TWE3143" s="243"/>
      <c r="TWF3143" s="243"/>
      <c r="TWG3143" s="243"/>
      <c r="TWH3143" s="243"/>
      <c r="TWI3143" s="243"/>
      <c r="TWJ3143" s="243"/>
      <c r="TWK3143" s="243"/>
      <c r="TWL3143" s="243"/>
      <c r="TWM3143" s="243"/>
      <c r="TWN3143" s="243"/>
      <c r="TWO3143" s="243"/>
      <c r="TWP3143" s="243"/>
      <c r="TWQ3143" s="243"/>
      <c r="TWR3143" s="243"/>
      <c r="TWS3143" s="243"/>
      <c r="TWT3143" s="243"/>
      <c r="TWU3143" s="243"/>
      <c r="TWV3143" s="243"/>
      <c r="TWW3143" s="243"/>
      <c r="TWX3143" s="243"/>
      <c r="TWY3143" s="243"/>
      <c r="TWZ3143" s="243"/>
      <c r="TXA3143" s="243"/>
      <c r="TXB3143" s="243"/>
      <c r="TXC3143" s="243"/>
      <c r="TXD3143" s="243"/>
      <c r="TXE3143" s="243"/>
      <c r="TXF3143" s="243"/>
      <c r="TXG3143" s="243"/>
      <c r="TXH3143" s="243"/>
      <c r="TXI3143" s="243"/>
      <c r="TXJ3143" s="243"/>
      <c r="TXK3143" s="243"/>
      <c r="TXL3143" s="243"/>
      <c r="TXM3143" s="243"/>
      <c r="TXN3143" s="243"/>
      <c r="TXO3143" s="243"/>
      <c r="TXP3143" s="243"/>
      <c r="TXQ3143" s="243"/>
      <c r="TXR3143" s="243"/>
      <c r="TXS3143" s="243"/>
      <c r="TXT3143" s="243"/>
      <c r="TXU3143" s="243"/>
      <c r="TXV3143" s="243"/>
      <c r="TXW3143" s="243"/>
      <c r="TXX3143" s="243"/>
      <c r="TXY3143" s="243"/>
      <c r="TXZ3143" s="243"/>
      <c r="TYA3143" s="243"/>
      <c r="TYB3143" s="243"/>
      <c r="TYC3143" s="243"/>
      <c r="TYD3143" s="243"/>
      <c r="TYE3143" s="243"/>
      <c r="TYF3143" s="243"/>
      <c r="TYG3143" s="243"/>
      <c r="TYH3143" s="243"/>
      <c r="TYI3143" s="243"/>
      <c r="TYJ3143" s="243"/>
      <c r="TYK3143" s="243"/>
      <c r="TYL3143" s="243"/>
      <c r="TYM3143" s="243"/>
      <c r="TYN3143" s="243"/>
      <c r="TYO3143" s="243"/>
      <c r="TYP3143" s="243"/>
      <c r="TYQ3143" s="243"/>
      <c r="TYR3143" s="243"/>
      <c r="TYS3143" s="243"/>
      <c r="TYT3143" s="243"/>
      <c r="TYU3143" s="243"/>
      <c r="TYV3143" s="243"/>
      <c r="TYW3143" s="243"/>
      <c r="TYX3143" s="243"/>
      <c r="TYY3143" s="243"/>
      <c r="TYZ3143" s="243"/>
      <c r="TZA3143" s="243"/>
      <c r="TZB3143" s="243"/>
      <c r="TZC3143" s="243"/>
      <c r="TZD3143" s="243"/>
      <c r="TZE3143" s="243"/>
      <c r="TZF3143" s="243"/>
      <c r="TZG3143" s="243"/>
      <c r="TZH3143" s="243"/>
      <c r="TZI3143" s="243"/>
      <c r="TZJ3143" s="243"/>
      <c r="TZK3143" s="243"/>
      <c r="TZL3143" s="243"/>
      <c r="TZM3143" s="243"/>
      <c r="TZN3143" s="243"/>
      <c r="TZO3143" s="243"/>
      <c r="TZP3143" s="243"/>
      <c r="TZQ3143" s="243"/>
      <c r="TZR3143" s="243"/>
      <c r="TZS3143" s="243"/>
      <c r="TZT3143" s="243"/>
      <c r="TZU3143" s="243"/>
      <c r="TZV3143" s="243"/>
      <c r="TZW3143" s="243"/>
      <c r="TZX3143" s="243"/>
      <c r="TZY3143" s="243"/>
      <c r="TZZ3143" s="243"/>
      <c r="UAA3143" s="243"/>
      <c r="UAB3143" s="243"/>
      <c r="UAC3143" s="243"/>
      <c r="UAD3143" s="243"/>
      <c r="UAE3143" s="243"/>
      <c r="UAF3143" s="243"/>
      <c r="UAG3143" s="243"/>
      <c r="UAH3143" s="243"/>
      <c r="UAI3143" s="243"/>
      <c r="UAJ3143" s="243"/>
      <c r="UAK3143" s="243"/>
      <c r="UAL3143" s="243"/>
      <c r="UAM3143" s="243"/>
      <c r="UAN3143" s="243"/>
      <c r="UAO3143" s="243"/>
      <c r="UAP3143" s="243"/>
      <c r="UAQ3143" s="243"/>
      <c r="UAR3143" s="243"/>
      <c r="UAS3143" s="243"/>
      <c r="UAT3143" s="243"/>
      <c r="UAU3143" s="243"/>
      <c r="UAV3143" s="243"/>
      <c r="UAW3143" s="243"/>
      <c r="UAX3143" s="243"/>
      <c r="UAY3143" s="243"/>
      <c r="UAZ3143" s="243"/>
      <c r="UBA3143" s="243"/>
      <c r="UBB3143" s="243"/>
      <c r="UBC3143" s="243"/>
      <c r="UBD3143" s="243"/>
      <c r="UBE3143" s="243"/>
      <c r="UBF3143" s="243"/>
      <c r="UBG3143" s="243"/>
      <c r="UBH3143" s="243"/>
      <c r="UBI3143" s="243"/>
      <c r="UBJ3143" s="243"/>
      <c r="UBK3143" s="243"/>
      <c r="UBL3143" s="243"/>
      <c r="UBM3143" s="243"/>
      <c r="UBN3143" s="243"/>
      <c r="UBO3143" s="243"/>
      <c r="UBP3143" s="243"/>
      <c r="UBQ3143" s="243"/>
      <c r="UBR3143" s="243"/>
      <c r="UBS3143" s="243"/>
      <c r="UBT3143" s="243"/>
      <c r="UBU3143" s="243"/>
      <c r="UBV3143" s="243"/>
      <c r="UBW3143" s="243"/>
      <c r="UBX3143" s="243"/>
      <c r="UBY3143" s="243"/>
      <c r="UBZ3143" s="243"/>
      <c r="UCA3143" s="243"/>
      <c r="UCB3143" s="243"/>
      <c r="UCC3143" s="243"/>
      <c r="UCD3143" s="243"/>
      <c r="UCE3143" s="243"/>
      <c r="UCF3143" s="243"/>
      <c r="UCG3143" s="243"/>
      <c r="UCH3143" s="243"/>
      <c r="UCI3143" s="243"/>
      <c r="UCJ3143" s="243"/>
      <c r="UCK3143" s="243"/>
      <c r="UCL3143" s="243"/>
      <c r="UCM3143" s="243"/>
      <c r="UCN3143" s="243"/>
      <c r="UCO3143" s="243"/>
      <c r="UCP3143" s="243"/>
      <c r="UCQ3143" s="243"/>
      <c r="UCR3143" s="243"/>
      <c r="UCS3143" s="243"/>
      <c r="UCT3143" s="243"/>
      <c r="UCU3143" s="243"/>
      <c r="UCV3143" s="243"/>
      <c r="UCW3143" s="243"/>
      <c r="UCX3143" s="243"/>
      <c r="UCY3143" s="243"/>
      <c r="UCZ3143" s="243"/>
      <c r="UDA3143" s="243"/>
      <c r="UDB3143" s="243"/>
      <c r="UDC3143" s="243"/>
      <c r="UDD3143" s="243"/>
      <c r="UDE3143" s="243"/>
      <c r="UDF3143" s="243"/>
      <c r="UDG3143" s="243"/>
      <c r="UDH3143" s="243"/>
      <c r="UDI3143" s="243"/>
      <c r="UDJ3143" s="243"/>
      <c r="UDK3143" s="243"/>
      <c r="UDL3143" s="243"/>
      <c r="UDM3143" s="243"/>
      <c r="UDN3143" s="243"/>
      <c r="UDO3143" s="243"/>
      <c r="UDP3143" s="243"/>
      <c r="UDQ3143" s="243"/>
      <c r="UDR3143" s="243"/>
      <c r="UDS3143" s="243"/>
      <c r="UDT3143" s="243"/>
      <c r="UDU3143" s="243"/>
      <c r="UDV3143" s="243"/>
      <c r="UDW3143" s="243"/>
      <c r="UDX3143" s="243"/>
      <c r="UDY3143" s="243"/>
      <c r="UDZ3143" s="243"/>
      <c r="UEA3143" s="243"/>
      <c r="UEB3143" s="243"/>
      <c r="UEC3143" s="243"/>
      <c r="UED3143" s="243"/>
      <c r="UEE3143" s="243"/>
      <c r="UEF3143" s="243"/>
      <c r="UEG3143" s="243"/>
      <c r="UEH3143" s="243"/>
      <c r="UEI3143" s="243"/>
      <c r="UEJ3143" s="243"/>
      <c r="UEK3143" s="243"/>
      <c r="UEL3143" s="243"/>
      <c r="UEM3143" s="243"/>
      <c r="UEN3143" s="243"/>
      <c r="UEO3143" s="243"/>
      <c r="UEP3143" s="243"/>
      <c r="UEQ3143" s="243"/>
      <c r="UER3143" s="243"/>
      <c r="UES3143" s="243"/>
      <c r="UET3143" s="243"/>
      <c r="UEU3143" s="243"/>
      <c r="UEV3143" s="243"/>
      <c r="UEW3143" s="243"/>
      <c r="UEX3143" s="243"/>
      <c r="UEY3143" s="243"/>
      <c r="UEZ3143" s="243"/>
      <c r="UFA3143" s="243"/>
      <c r="UFB3143" s="243"/>
      <c r="UFC3143" s="243"/>
      <c r="UFD3143" s="243"/>
      <c r="UFE3143" s="243"/>
      <c r="UFF3143" s="243"/>
      <c r="UFG3143" s="243"/>
      <c r="UFH3143" s="243"/>
      <c r="UFI3143" s="243"/>
      <c r="UFJ3143" s="243"/>
      <c r="UFK3143" s="243"/>
      <c r="UFL3143" s="243"/>
      <c r="UFM3143" s="243"/>
      <c r="UFN3143" s="243"/>
      <c r="UFO3143" s="243"/>
      <c r="UFP3143" s="243"/>
      <c r="UFQ3143" s="243"/>
      <c r="UFR3143" s="243"/>
      <c r="UFS3143" s="243"/>
      <c r="UFT3143" s="243"/>
      <c r="UFU3143" s="243"/>
      <c r="UFV3143" s="243"/>
      <c r="UFW3143" s="243"/>
      <c r="UFX3143" s="243"/>
      <c r="UFY3143" s="243"/>
      <c r="UFZ3143" s="243"/>
      <c r="UGA3143" s="243"/>
      <c r="UGB3143" s="243"/>
      <c r="UGC3143" s="243"/>
      <c r="UGD3143" s="243"/>
      <c r="UGE3143" s="243"/>
      <c r="UGF3143" s="243"/>
      <c r="UGG3143" s="243"/>
      <c r="UGH3143" s="243"/>
      <c r="UGI3143" s="243"/>
      <c r="UGJ3143" s="243"/>
      <c r="UGK3143" s="243"/>
      <c r="UGL3143" s="243"/>
      <c r="UGM3143" s="243"/>
      <c r="UGN3143" s="243"/>
      <c r="UGO3143" s="243"/>
      <c r="UGP3143" s="243"/>
      <c r="UGQ3143" s="243"/>
      <c r="UGR3143" s="243"/>
      <c r="UGS3143" s="243"/>
      <c r="UGT3143" s="243"/>
      <c r="UGU3143" s="243"/>
      <c r="UGV3143" s="243"/>
      <c r="UGW3143" s="243"/>
      <c r="UGX3143" s="243"/>
      <c r="UGY3143" s="243"/>
      <c r="UGZ3143" s="243"/>
      <c r="UHA3143" s="243"/>
      <c r="UHB3143" s="243"/>
      <c r="UHC3143" s="243"/>
      <c r="UHD3143" s="243"/>
      <c r="UHE3143" s="243"/>
      <c r="UHF3143" s="243"/>
      <c r="UHG3143" s="243"/>
      <c r="UHH3143" s="243"/>
      <c r="UHI3143" s="243"/>
      <c r="UHJ3143" s="243"/>
      <c r="UHK3143" s="243"/>
      <c r="UHL3143" s="243"/>
      <c r="UHM3143" s="243"/>
      <c r="UHN3143" s="243"/>
      <c r="UHO3143" s="243"/>
      <c r="UHP3143" s="243"/>
      <c r="UHQ3143" s="243"/>
      <c r="UHR3143" s="243"/>
      <c r="UHS3143" s="243"/>
      <c r="UHT3143" s="243"/>
      <c r="UHU3143" s="243"/>
      <c r="UHV3143" s="243"/>
      <c r="UHW3143" s="243"/>
      <c r="UHX3143" s="243"/>
      <c r="UHY3143" s="243"/>
      <c r="UHZ3143" s="243"/>
      <c r="UIA3143" s="243"/>
      <c r="UIB3143" s="243"/>
      <c r="UIC3143" s="243"/>
      <c r="UID3143" s="243"/>
      <c r="UIE3143" s="243"/>
      <c r="UIF3143" s="243"/>
      <c r="UIG3143" s="243"/>
      <c r="UIH3143" s="243"/>
      <c r="UII3143" s="243"/>
      <c r="UIJ3143" s="243"/>
      <c r="UIK3143" s="243"/>
      <c r="UIL3143" s="243"/>
      <c r="UIM3143" s="243"/>
      <c r="UIN3143" s="243"/>
      <c r="UIO3143" s="243"/>
      <c r="UIP3143" s="243"/>
      <c r="UIQ3143" s="243"/>
      <c r="UIR3143" s="243"/>
      <c r="UIS3143" s="243"/>
      <c r="UIT3143" s="243"/>
      <c r="UIU3143" s="243"/>
      <c r="UIV3143" s="243"/>
      <c r="UIW3143" s="243"/>
      <c r="UIX3143" s="243"/>
      <c r="UIY3143" s="243"/>
      <c r="UIZ3143" s="243"/>
      <c r="UJA3143" s="243"/>
      <c r="UJB3143" s="243"/>
      <c r="UJC3143" s="243"/>
      <c r="UJD3143" s="243"/>
      <c r="UJE3143" s="243"/>
      <c r="UJF3143" s="243"/>
      <c r="UJG3143" s="243"/>
      <c r="UJH3143" s="243"/>
      <c r="UJI3143" s="243"/>
      <c r="UJJ3143" s="243"/>
      <c r="UJK3143" s="243"/>
      <c r="UJL3143" s="243"/>
      <c r="UJM3143" s="243"/>
      <c r="UJN3143" s="243"/>
      <c r="UJO3143" s="243"/>
      <c r="UJP3143" s="243"/>
      <c r="UJQ3143" s="243"/>
      <c r="UJR3143" s="243"/>
      <c r="UJS3143" s="243"/>
      <c r="UJT3143" s="243"/>
      <c r="UJU3143" s="243"/>
      <c r="UJV3143" s="243"/>
      <c r="UJW3143" s="243"/>
      <c r="UJX3143" s="243"/>
      <c r="UJY3143" s="243"/>
      <c r="UJZ3143" s="243"/>
      <c r="UKA3143" s="243"/>
      <c r="UKB3143" s="243"/>
      <c r="UKC3143" s="243"/>
      <c r="UKD3143" s="243"/>
      <c r="UKE3143" s="243"/>
      <c r="UKF3143" s="243"/>
      <c r="UKG3143" s="243"/>
      <c r="UKH3143" s="243"/>
      <c r="UKI3143" s="243"/>
      <c r="UKJ3143" s="243"/>
      <c r="UKK3143" s="243"/>
      <c r="UKL3143" s="243"/>
      <c r="UKM3143" s="243"/>
      <c r="UKN3143" s="243"/>
      <c r="UKO3143" s="243"/>
      <c r="UKP3143" s="243"/>
      <c r="UKQ3143" s="243"/>
      <c r="UKR3143" s="243"/>
      <c r="UKS3143" s="243"/>
      <c r="UKT3143" s="243"/>
      <c r="UKU3143" s="243"/>
      <c r="UKV3143" s="243"/>
      <c r="UKW3143" s="243"/>
      <c r="UKX3143" s="243"/>
      <c r="UKY3143" s="243"/>
      <c r="UKZ3143" s="243"/>
      <c r="ULA3143" s="243"/>
      <c r="ULB3143" s="243"/>
      <c r="ULC3143" s="243"/>
      <c r="ULD3143" s="243"/>
      <c r="ULE3143" s="243"/>
      <c r="ULF3143" s="243"/>
      <c r="ULG3143" s="243"/>
      <c r="ULH3143" s="243"/>
      <c r="ULI3143" s="243"/>
      <c r="ULJ3143" s="243"/>
      <c r="ULK3143" s="243"/>
      <c r="ULL3143" s="243"/>
      <c r="ULM3143" s="243"/>
      <c r="ULN3143" s="243"/>
      <c r="ULO3143" s="243"/>
      <c r="ULP3143" s="243"/>
      <c r="ULQ3143" s="243"/>
      <c r="ULR3143" s="243"/>
      <c r="ULS3143" s="243"/>
      <c r="ULT3143" s="243"/>
      <c r="ULU3143" s="243"/>
      <c r="ULV3143" s="243"/>
      <c r="ULW3143" s="243"/>
      <c r="ULX3143" s="243"/>
      <c r="ULY3143" s="243"/>
      <c r="ULZ3143" s="243"/>
      <c r="UMA3143" s="243"/>
      <c r="UMB3143" s="243"/>
      <c r="UMC3143" s="243"/>
      <c r="UMD3143" s="243"/>
      <c r="UME3143" s="243"/>
      <c r="UMF3143" s="243"/>
      <c r="UMG3143" s="243"/>
      <c r="UMH3143" s="243"/>
      <c r="UMI3143" s="243"/>
      <c r="UMJ3143" s="243"/>
      <c r="UMK3143" s="243"/>
      <c r="UML3143" s="243"/>
      <c r="UMM3143" s="243"/>
      <c r="UMN3143" s="243"/>
      <c r="UMO3143" s="243"/>
      <c r="UMP3143" s="243"/>
      <c r="UMQ3143" s="243"/>
      <c r="UMR3143" s="243"/>
      <c r="UMS3143" s="243"/>
      <c r="UMT3143" s="243"/>
      <c r="UMU3143" s="243"/>
      <c r="UMV3143" s="243"/>
      <c r="UMW3143" s="243"/>
      <c r="UMX3143" s="243"/>
      <c r="UMY3143" s="243"/>
      <c r="UMZ3143" s="243"/>
      <c r="UNA3143" s="243"/>
      <c r="UNB3143" s="243"/>
      <c r="UNC3143" s="243"/>
      <c r="UND3143" s="243"/>
      <c r="UNE3143" s="243"/>
      <c r="UNF3143" s="243"/>
      <c r="UNG3143" s="243"/>
      <c r="UNH3143" s="243"/>
      <c r="UNI3143" s="243"/>
      <c r="UNJ3143" s="243"/>
      <c r="UNK3143" s="243"/>
      <c r="UNL3143" s="243"/>
      <c r="UNM3143" s="243"/>
      <c r="UNN3143" s="243"/>
      <c r="UNO3143" s="243"/>
      <c r="UNP3143" s="243"/>
      <c r="UNQ3143" s="243"/>
      <c r="UNR3143" s="243"/>
      <c r="UNS3143" s="243"/>
      <c r="UNT3143" s="243"/>
      <c r="UNU3143" s="243"/>
      <c r="UNV3143" s="243"/>
      <c r="UNW3143" s="243"/>
      <c r="UNX3143" s="243"/>
      <c r="UNY3143" s="243"/>
      <c r="UNZ3143" s="243"/>
      <c r="UOA3143" s="243"/>
      <c r="UOB3143" s="243"/>
      <c r="UOC3143" s="243"/>
      <c r="UOD3143" s="243"/>
      <c r="UOE3143" s="243"/>
      <c r="UOF3143" s="243"/>
      <c r="UOG3143" s="243"/>
      <c r="UOH3143" s="243"/>
      <c r="UOI3143" s="243"/>
      <c r="UOJ3143" s="243"/>
      <c r="UOK3143" s="243"/>
      <c r="UOL3143" s="243"/>
      <c r="UOM3143" s="243"/>
      <c r="UON3143" s="243"/>
      <c r="UOO3143" s="243"/>
      <c r="UOP3143" s="243"/>
      <c r="UOQ3143" s="243"/>
      <c r="UOR3143" s="243"/>
      <c r="UOS3143" s="243"/>
      <c r="UOT3143" s="243"/>
      <c r="UOU3143" s="243"/>
      <c r="UOV3143" s="243"/>
      <c r="UOW3143" s="243"/>
      <c r="UOX3143" s="243"/>
      <c r="UOY3143" s="243"/>
      <c r="UOZ3143" s="243"/>
      <c r="UPA3143" s="243"/>
      <c r="UPB3143" s="243"/>
      <c r="UPC3143" s="243"/>
      <c r="UPD3143" s="243"/>
      <c r="UPE3143" s="243"/>
      <c r="UPF3143" s="243"/>
      <c r="UPG3143" s="243"/>
      <c r="UPH3143" s="243"/>
      <c r="UPI3143" s="243"/>
      <c r="UPJ3143" s="243"/>
      <c r="UPK3143" s="243"/>
      <c r="UPL3143" s="243"/>
      <c r="UPM3143" s="243"/>
      <c r="UPN3143" s="243"/>
      <c r="UPO3143" s="243"/>
      <c r="UPP3143" s="243"/>
      <c r="UPQ3143" s="243"/>
      <c r="UPR3143" s="243"/>
      <c r="UPS3143" s="243"/>
      <c r="UPT3143" s="243"/>
      <c r="UPU3143" s="243"/>
      <c r="UPV3143" s="243"/>
      <c r="UPW3143" s="243"/>
      <c r="UPX3143" s="243"/>
      <c r="UPY3143" s="243"/>
      <c r="UPZ3143" s="243"/>
      <c r="UQA3143" s="243"/>
      <c r="UQB3143" s="243"/>
      <c r="UQC3143" s="243"/>
      <c r="UQD3143" s="243"/>
      <c r="UQE3143" s="243"/>
      <c r="UQF3143" s="243"/>
      <c r="UQG3143" s="243"/>
      <c r="UQH3143" s="243"/>
      <c r="UQI3143" s="243"/>
      <c r="UQJ3143" s="243"/>
      <c r="UQK3143" s="243"/>
      <c r="UQL3143" s="243"/>
      <c r="UQM3143" s="243"/>
      <c r="UQN3143" s="243"/>
      <c r="UQO3143" s="243"/>
      <c r="UQP3143" s="243"/>
      <c r="UQQ3143" s="243"/>
      <c r="UQR3143" s="243"/>
      <c r="UQS3143" s="243"/>
      <c r="UQT3143" s="243"/>
      <c r="UQU3143" s="243"/>
      <c r="UQV3143" s="243"/>
      <c r="UQW3143" s="243"/>
      <c r="UQX3143" s="243"/>
      <c r="UQY3143" s="243"/>
      <c r="UQZ3143" s="243"/>
      <c r="URA3143" s="243"/>
      <c r="URB3143" s="243"/>
      <c r="URC3143" s="243"/>
      <c r="URD3143" s="243"/>
      <c r="URE3143" s="243"/>
      <c r="URF3143" s="243"/>
      <c r="URG3143" s="243"/>
      <c r="URH3143" s="243"/>
      <c r="URI3143" s="243"/>
      <c r="URJ3143" s="243"/>
      <c r="URK3143" s="243"/>
      <c r="URL3143" s="243"/>
      <c r="URM3143" s="243"/>
      <c r="URN3143" s="243"/>
      <c r="URO3143" s="243"/>
      <c r="URP3143" s="243"/>
      <c r="URQ3143" s="243"/>
      <c r="URR3143" s="243"/>
      <c r="URS3143" s="243"/>
      <c r="URT3143" s="243"/>
      <c r="URU3143" s="243"/>
      <c r="URV3143" s="243"/>
      <c r="URW3143" s="243"/>
      <c r="URX3143" s="243"/>
      <c r="URY3143" s="243"/>
      <c r="URZ3143" s="243"/>
      <c r="USA3143" s="243"/>
      <c r="USB3143" s="243"/>
      <c r="USC3143" s="243"/>
      <c r="USD3143" s="243"/>
      <c r="USE3143" s="243"/>
      <c r="USF3143" s="243"/>
      <c r="USG3143" s="243"/>
      <c r="USH3143" s="243"/>
      <c r="USI3143" s="243"/>
      <c r="USJ3143" s="243"/>
      <c r="USK3143" s="243"/>
      <c r="USL3143" s="243"/>
      <c r="USM3143" s="243"/>
      <c r="USN3143" s="243"/>
      <c r="USO3143" s="243"/>
      <c r="USP3143" s="243"/>
      <c r="USQ3143" s="243"/>
      <c r="USR3143" s="243"/>
      <c r="USS3143" s="243"/>
      <c r="UST3143" s="243"/>
      <c r="USU3143" s="243"/>
      <c r="USV3143" s="243"/>
      <c r="USW3143" s="243"/>
      <c r="USX3143" s="243"/>
      <c r="USY3143" s="243"/>
      <c r="USZ3143" s="243"/>
      <c r="UTA3143" s="243"/>
      <c r="UTB3143" s="243"/>
      <c r="UTC3143" s="243"/>
      <c r="UTD3143" s="243"/>
      <c r="UTE3143" s="243"/>
      <c r="UTF3143" s="243"/>
      <c r="UTG3143" s="243"/>
      <c r="UTH3143" s="243"/>
      <c r="UTI3143" s="243"/>
      <c r="UTJ3143" s="243"/>
      <c r="UTK3143" s="243"/>
      <c r="UTL3143" s="243"/>
      <c r="UTM3143" s="243"/>
      <c r="UTN3143" s="243"/>
      <c r="UTO3143" s="243"/>
      <c r="UTP3143" s="243"/>
      <c r="UTQ3143" s="243"/>
      <c r="UTR3143" s="243"/>
      <c r="UTS3143" s="243"/>
      <c r="UTT3143" s="243"/>
      <c r="UTU3143" s="243"/>
      <c r="UTV3143" s="243"/>
      <c r="UTW3143" s="243"/>
      <c r="UTX3143" s="243"/>
      <c r="UTY3143" s="243"/>
      <c r="UTZ3143" s="243"/>
      <c r="UUA3143" s="243"/>
      <c r="UUB3143" s="243"/>
      <c r="UUC3143" s="243"/>
      <c r="UUD3143" s="243"/>
      <c r="UUE3143" s="243"/>
      <c r="UUF3143" s="243"/>
      <c r="UUG3143" s="243"/>
      <c r="UUH3143" s="243"/>
      <c r="UUI3143" s="243"/>
      <c r="UUJ3143" s="243"/>
      <c r="UUK3143" s="243"/>
      <c r="UUL3143" s="243"/>
      <c r="UUM3143" s="243"/>
      <c r="UUN3143" s="243"/>
      <c r="UUO3143" s="243"/>
      <c r="UUP3143" s="243"/>
      <c r="UUQ3143" s="243"/>
      <c r="UUR3143" s="243"/>
      <c r="UUS3143" s="243"/>
      <c r="UUT3143" s="243"/>
      <c r="UUU3143" s="243"/>
      <c r="UUV3143" s="243"/>
      <c r="UUW3143" s="243"/>
      <c r="UUX3143" s="243"/>
      <c r="UUY3143" s="243"/>
      <c r="UUZ3143" s="243"/>
      <c r="UVA3143" s="243"/>
      <c r="UVB3143" s="243"/>
      <c r="UVC3143" s="243"/>
      <c r="UVD3143" s="243"/>
      <c r="UVE3143" s="243"/>
      <c r="UVF3143" s="243"/>
      <c r="UVG3143" s="243"/>
      <c r="UVH3143" s="243"/>
      <c r="UVI3143" s="243"/>
      <c r="UVJ3143" s="243"/>
      <c r="UVK3143" s="243"/>
      <c r="UVL3143" s="243"/>
      <c r="UVM3143" s="243"/>
      <c r="UVN3143" s="243"/>
      <c r="UVO3143" s="243"/>
      <c r="UVP3143" s="243"/>
      <c r="UVQ3143" s="243"/>
      <c r="UVR3143" s="243"/>
      <c r="UVS3143" s="243"/>
      <c r="UVT3143" s="243"/>
      <c r="UVU3143" s="243"/>
      <c r="UVV3143" s="243"/>
      <c r="UVW3143" s="243"/>
      <c r="UVX3143" s="243"/>
      <c r="UVY3143" s="243"/>
      <c r="UVZ3143" s="243"/>
      <c r="UWA3143" s="243"/>
      <c r="UWB3143" s="243"/>
      <c r="UWC3143" s="243"/>
      <c r="UWD3143" s="243"/>
      <c r="UWE3143" s="243"/>
      <c r="UWF3143" s="243"/>
      <c r="UWG3143" s="243"/>
      <c r="UWH3143" s="243"/>
      <c r="UWI3143" s="243"/>
      <c r="UWJ3143" s="243"/>
      <c r="UWK3143" s="243"/>
      <c r="UWL3143" s="243"/>
      <c r="UWM3143" s="243"/>
      <c r="UWN3143" s="243"/>
      <c r="UWO3143" s="243"/>
      <c r="UWP3143" s="243"/>
      <c r="UWQ3143" s="243"/>
      <c r="UWR3143" s="243"/>
      <c r="UWS3143" s="243"/>
      <c r="UWT3143" s="243"/>
      <c r="UWU3143" s="243"/>
      <c r="UWV3143" s="243"/>
      <c r="UWW3143" s="243"/>
      <c r="UWX3143" s="243"/>
      <c r="UWY3143" s="243"/>
      <c r="UWZ3143" s="243"/>
      <c r="UXA3143" s="243"/>
      <c r="UXB3143" s="243"/>
      <c r="UXC3143" s="243"/>
      <c r="UXD3143" s="243"/>
      <c r="UXE3143" s="243"/>
      <c r="UXF3143" s="243"/>
      <c r="UXG3143" s="243"/>
      <c r="UXH3143" s="243"/>
      <c r="UXI3143" s="243"/>
      <c r="UXJ3143" s="243"/>
      <c r="UXK3143" s="243"/>
      <c r="UXL3143" s="243"/>
      <c r="UXM3143" s="243"/>
      <c r="UXN3143" s="243"/>
      <c r="UXO3143" s="243"/>
      <c r="UXP3143" s="243"/>
      <c r="UXQ3143" s="243"/>
      <c r="UXR3143" s="243"/>
      <c r="UXS3143" s="243"/>
      <c r="UXT3143" s="243"/>
      <c r="UXU3143" s="243"/>
      <c r="UXV3143" s="243"/>
      <c r="UXW3143" s="243"/>
      <c r="UXX3143" s="243"/>
      <c r="UXY3143" s="243"/>
      <c r="UXZ3143" s="243"/>
      <c r="UYA3143" s="243"/>
      <c r="UYB3143" s="243"/>
      <c r="UYC3143" s="243"/>
      <c r="UYD3143" s="243"/>
      <c r="UYE3143" s="243"/>
      <c r="UYF3143" s="243"/>
      <c r="UYG3143" s="243"/>
      <c r="UYH3143" s="243"/>
      <c r="UYI3143" s="243"/>
      <c r="UYJ3143" s="243"/>
      <c r="UYK3143" s="243"/>
      <c r="UYL3143" s="243"/>
      <c r="UYM3143" s="243"/>
      <c r="UYN3143" s="243"/>
      <c r="UYO3143" s="243"/>
      <c r="UYP3143" s="243"/>
      <c r="UYQ3143" s="243"/>
      <c r="UYR3143" s="243"/>
      <c r="UYS3143" s="243"/>
      <c r="UYT3143" s="243"/>
      <c r="UYU3143" s="243"/>
      <c r="UYV3143" s="243"/>
      <c r="UYW3143" s="243"/>
      <c r="UYX3143" s="243"/>
      <c r="UYY3143" s="243"/>
      <c r="UYZ3143" s="243"/>
      <c r="UZA3143" s="243"/>
      <c r="UZB3143" s="243"/>
      <c r="UZC3143" s="243"/>
      <c r="UZD3143" s="243"/>
      <c r="UZE3143" s="243"/>
      <c r="UZF3143" s="243"/>
      <c r="UZG3143" s="243"/>
      <c r="UZH3143" s="243"/>
      <c r="UZI3143" s="243"/>
      <c r="UZJ3143" s="243"/>
      <c r="UZK3143" s="243"/>
      <c r="UZL3143" s="243"/>
      <c r="UZM3143" s="243"/>
      <c r="UZN3143" s="243"/>
      <c r="UZO3143" s="243"/>
      <c r="UZP3143" s="243"/>
      <c r="UZQ3143" s="243"/>
      <c r="UZR3143" s="243"/>
      <c r="UZS3143" s="243"/>
      <c r="UZT3143" s="243"/>
      <c r="UZU3143" s="243"/>
      <c r="UZV3143" s="243"/>
      <c r="UZW3143" s="243"/>
      <c r="UZX3143" s="243"/>
      <c r="UZY3143" s="243"/>
      <c r="UZZ3143" s="243"/>
      <c r="VAA3143" s="243"/>
      <c r="VAB3143" s="243"/>
      <c r="VAC3143" s="243"/>
      <c r="VAD3143" s="243"/>
      <c r="VAE3143" s="243"/>
      <c r="VAF3143" s="243"/>
      <c r="VAG3143" s="243"/>
      <c r="VAH3143" s="243"/>
      <c r="VAI3143" s="243"/>
      <c r="VAJ3143" s="243"/>
      <c r="VAK3143" s="243"/>
      <c r="VAL3143" s="243"/>
      <c r="VAM3143" s="243"/>
      <c r="VAN3143" s="243"/>
      <c r="VAO3143" s="243"/>
      <c r="VAP3143" s="243"/>
      <c r="VAQ3143" s="243"/>
      <c r="VAR3143" s="243"/>
      <c r="VAS3143" s="243"/>
      <c r="VAT3143" s="243"/>
      <c r="VAU3143" s="243"/>
      <c r="VAV3143" s="243"/>
      <c r="VAW3143" s="243"/>
      <c r="VAX3143" s="243"/>
      <c r="VAY3143" s="243"/>
      <c r="VAZ3143" s="243"/>
      <c r="VBA3143" s="243"/>
      <c r="VBB3143" s="243"/>
      <c r="VBC3143" s="243"/>
      <c r="VBD3143" s="243"/>
      <c r="VBE3143" s="243"/>
      <c r="VBF3143" s="243"/>
      <c r="VBG3143" s="243"/>
      <c r="VBH3143" s="243"/>
      <c r="VBI3143" s="243"/>
      <c r="VBJ3143" s="243"/>
      <c r="VBK3143" s="243"/>
      <c r="VBL3143" s="243"/>
      <c r="VBM3143" s="243"/>
      <c r="VBN3143" s="243"/>
      <c r="VBO3143" s="243"/>
      <c r="VBP3143" s="243"/>
      <c r="VBQ3143" s="243"/>
      <c r="VBR3143" s="243"/>
      <c r="VBS3143" s="243"/>
      <c r="VBT3143" s="243"/>
      <c r="VBU3143" s="243"/>
      <c r="VBV3143" s="243"/>
      <c r="VBW3143" s="243"/>
      <c r="VBX3143" s="243"/>
      <c r="VBY3143" s="243"/>
      <c r="VBZ3143" s="243"/>
      <c r="VCA3143" s="243"/>
      <c r="VCB3143" s="243"/>
      <c r="VCC3143" s="243"/>
      <c r="VCD3143" s="243"/>
      <c r="VCE3143" s="243"/>
      <c r="VCF3143" s="243"/>
      <c r="VCG3143" s="243"/>
      <c r="VCH3143" s="243"/>
      <c r="VCI3143" s="243"/>
      <c r="VCJ3143" s="243"/>
      <c r="VCK3143" s="243"/>
      <c r="VCL3143" s="243"/>
      <c r="VCM3143" s="243"/>
      <c r="VCN3143" s="243"/>
      <c r="VCO3143" s="243"/>
      <c r="VCP3143" s="243"/>
      <c r="VCQ3143" s="243"/>
      <c r="VCR3143" s="243"/>
      <c r="VCS3143" s="243"/>
      <c r="VCT3143" s="243"/>
      <c r="VCU3143" s="243"/>
      <c r="VCV3143" s="243"/>
      <c r="VCW3143" s="243"/>
      <c r="VCX3143" s="243"/>
      <c r="VCY3143" s="243"/>
      <c r="VCZ3143" s="243"/>
      <c r="VDA3143" s="243"/>
      <c r="VDB3143" s="243"/>
      <c r="VDC3143" s="243"/>
      <c r="VDD3143" s="243"/>
      <c r="VDE3143" s="243"/>
      <c r="VDF3143" s="243"/>
      <c r="VDG3143" s="243"/>
      <c r="VDH3143" s="243"/>
      <c r="VDI3143" s="243"/>
      <c r="VDJ3143" s="243"/>
      <c r="VDK3143" s="243"/>
      <c r="VDL3143" s="243"/>
      <c r="VDM3143" s="243"/>
      <c r="VDN3143" s="243"/>
      <c r="VDO3143" s="243"/>
      <c r="VDP3143" s="243"/>
      <c r="VDQ3143" s="243"/>
      <c r="VDR3143" s="243"/>
      <c r="VDS3143" s="243"/>
      <c r="VDT3143" s="243"/>
      <c r="VDU3143" s="243"/>
      <c r="VDV3143" s="243"/>
      <c r="VDW3143" s="243"/>
      <c r="VDX3143" s="243"/>
      <c r="VDY3143" s="243"/>
      <c r="VDZ3143" s="243"/>
      <c r="VEA3143" s="243"/>
      <c r="VEB3143" s="243"/>
      <c r="VEC3143" s="243"/>
      <c r="VED3143" s="243"/>
      <c r="VEE3143" s="243"/>
      <c r="VEF3143" s="243"/>
      <c r="VEG3143" s="243"/>
      <c r="VEH3143" s="243"/>
      <c r="VEI3143" s="243"/>
      <c r="VEJ3143" s="243"/>
      <c r="VEK3143" s="243"/>
      <c r="VEL3143" s="243"/>
      <c r="VEM3143" s="243"/>
      <c r="VEN3143" s="243"/>
      <c r="VEO3143" s="243"/>
      <c r="VEP3143" s="243"/>
      <c r="VEQ3143" s="243"/>
      <c r="VER3143" s="243"/>
      <c r="VES3143" s="243"/>
      <c r="VET3143" s="243"/>
      <c r="VEU3143" s="243"/>
      <c r="VEV3143" s="243"/>
      <c r="VEW3143" s="243"/>
      <c r="VEX3143" s="243"/>
      <c r="VEY3143" s="243"/>
      <c r="VEZ3143" s="243"/>
      <c r="VFA3143" s="243"/>
      <c r="VFB3143" s="243"/>
      <c r="VFC3143" s="243"/>
      <c r="VFD3143" s="243"/>
      <c r="VFE3143" s="243"/>
      <c r="VFF3143" s="243"/>
      <c r="VFG3143" s="243"/>
      <c r="VFH3143" s="243"/>
      <c r="VFI3143" s="243"/>
      <c r="VFJ3143" s="243"/>
      <c r="VFK3143" s="243"/>
      <c r="VFL3143" s="243"/>
      <c r="VFM3143" s="243"/>
      <c r="VFN3143" s="243"/>
      <c r="VFO3143" s="243"/>
      <c r="VFP3143" s="243"/>
      <c r="VFQ3143" s="243"/>
      <c r="VFR3143" s="243"/>
      <c r="VFS3143" s="243"/>
      <c r="VFT3143" s="243"/>
      <c r="VFU3143" s="243"/>
      <c r="VFV3143" s="243"/>
      <c r="VFW3143" s="243"/>
      <c r="VFX3143" s="243"/>
      <c r="VFY3143" s="243"/>
      <c r="VFZ3143" s="243"/>
      <c r="VGA3143" s="243"/>
      <c r="VGB3143" s="243"/>
      <c r="VGC3143" s="243"/>
      <c r="VGD3143" s="243"/>
      <c r="VGE3143" s="243"/>
      <c r="VGF3143" s="243"/>
      <c r="VGG3143" s="243"/>
      <c r="VGH3143" s="243"/>
      <c r="VGI3143" s="243"/>
      <c r="VGJ3143" s="243"/>
      <c r="VGK3143" s="243"/>
      <c r="VGL3143" s="243"/>
      <c r="VGM3143" s="243"/>
      <c r="VGN3143" s="243"/>
      <c r="VGO3143" s="243"/>
      <c r="VGP3143" s="243"/>
      <c r="VGQ3143" s="243"/>
      <c r="VGR3143" s="243"/>
      <c r="VGS3143" s="243"/>
      <c r="VGT3143" s="243"/>
      <c r="VGU3143" s="243"/>
      <c r="VGV3143" s="243"/>
      <c r="VGW3143" s="243"/>
      <c r="VGX3143" s="243"/>
      <c r="VGY3143" s="243"/>
      <c r="VGZ3143" s="243"/>
      <c r="VHA3143" s="243"/>
      <c r="VHB3143" s="243"/>
      <c r="VHC3143" s="243"/>
      <c r="VHD3143" s="243"/>
      <c r="VHE3143" s="243"/>
      <c r="VHF3143" s="243"/>
      <c r="VHG3143" s="243"/>
      <c r="VHH3143" s="243"/>
      <c r="VHI3143" s="243"/>
      <c r="VHJ3143" s="243"/>
      <c r="VHK3143" s="243"/>
      <c r="VHL3143" s="243"/>
      <c r="VHM3143" s="243"/>
      <c r="VHN3143" s="243"/>
      <c r="VHO3143" s="243"/>
      <c r="VHP3143" s="243"/>
      <c r="VHQ3143" s="243"/>
      <c r="VHR3143" s="243"/>
      <c r="VHS3143" s="243"/>
      <c r="VHT3143" s="243"/>
      <c r="VHU3143" s="243"/>
      <c r="VHV3143" s="243"/>
      <c r="VHW3143" s="243"/>
      <c r="VHX3143" s="243"/>
      <c r="VHY3143" s="243"/>
      <c r="VHZ3143" s="243"/>
      <c r="VIA3143" s="243"/>
      <c r="VIB3143" s="243"/>
      <c r="VIC3143" s="243"/>
      <c r="VID3143" s="243"/>
      <c r="VIE3143" s="243"/>
      <c r="VIF3143" s="243"/>
      <c r="VIG3143" s="243"/>
      <c r="VIH3143" s="243"/>
      <c r="VII3143" s="243"/>
      <c r="VIJ3143" s="243"/>
      <c r="VIK3143" s="243"/>
      <c r="VIL3143" s="243"/>
      <c r="VIM3143" s="243"/>
      <c r="VIN3143" s="243"/>
      <c r="VIO3143" s="243"/>
      <c r="VIP3143" s="243"/>
      <c r="VIQ3143" s="243"/>
      <c r="VIR3143" s="243"/>
      <c r="VIS3143" s="243"/>
      <c r="VIT3143" s="243"/>
      <c r="VIU3143" s="243"/>
      <c r="VIV3143" s="243"/>
      <c r="VIW3143" s="243"/>
      <c r="VIX3143" s="243"/>
      <c r="VIY3143" s="243"/>
      <c r="VIZ3143" s="243"/>
      <c r="VJA3143" s="243"/>
      <c r="VJB3143" s="243"/>
      <c r="VJC3143" s="243"/>
      <c r="VJD3143" s="243"/>
      <c r="VJE3143" s="243"/>
      <c r="VJF3143" s="243"/>
      <c r="VJG3143" s="243"/>
      <c r="VJH3143" s="243"/>
      <c r="VJI3143" s="243"/>
      <c r="VJJ3143" s="243"/>
      <c r="VJK3143" s="243"/>
      <c r="VJL3143" s="243"/>
      <c r="VJM3143" s="243"/>
      <c r="VJN3143" s="243"/>
      <c r="VJO3143" s="243"/>
      <c r="VJP3143" s="243"/>
      <c r="VJQ3143" s="243"/>
      <c r="VJR3143" s="243"/>
      <c r="VJS3143" s="243"/>
      <c r="VJT3143" s="243"/>
      <c r="VJU3143" s="243"/>
      <c r="VJV3143" s="243"/>
      <c r="VJW3143" s="243"/>
      <c r="VJX3143" s="243"/>
      <c r="VJY3143" s="243"/>
      <c r="VJZ3143" s="243"/>
      <c r="VKA3143" s="243"/>
      <c r="VKB3143" s="243"/>
      <c r="VKC3143" s="243"/>
      <c r="VKD3143" s="243"/>
      <c r="VKE3143" s="243"/>
      <c r="VKF3143" s="243"/>
      <c r="VKG3143" s="243"/>
      <c r="VKH3143" s="243"/>
      <c r="VKI3143" s="243"/>
      <c r="VKJ3143" s="243"/>
      <c r="VKK3143" s="243"/>
      <c r="VKL3143" s="243"/>
      <c r="VKM3143" s="243"/>
      <c r="VKN3143" s="243"/>
      <c r="VKO3143" s="243"/>
      <c r="VKP3143" s="243"/>
      <c r="VKQ3143" s="243"/>
      <c r="VKR3143" s="243"/>
      <c r="VKS3143" s="243"/>
      <c r="VKT3143" s="243"/>
      <c r="VKU3143" s="243"/>
      <c r="VKV3143" s="243"/>
      <c r="VKW3143" s="243"/>
      <c r="VKX3143" s="243"/>
      <c r="VKY3143" s="243"/>
      <c r="VKZ3143" s="243"/>
      <c r="VLA3143" s="243"/>
      <c r="VLB3143" s="243"/>
      <c r="VLC3143" s="243"/>
      <c r="VLD3143" s="243"/>
      <c r="VLE3143" s="243"/>
      <c r="VLF3143" s="243"/>
      <c r="VLG3143" s="243"/>
      <c r="VLH3143" s="243"/>
      <c r="VLI3143" s="243"/>
      <c r="VLJ3143" s="243"/>
      <c r="VLK3143" s="243"/>
      <c r="VLL3143" s="243"/>
      <c r="VLM3143" s="243"/>
      <c r="VLN3143" s="243"/>
      <c r="VLO3143" s="243"/>
      <c r="VLP3143" s="243"/>
      <c r="VLQ3143" s="243"/>
      <c r="VLR3143" s="243"/>
      <c r="VLS3143" s="243"/>
      <c r="VLT3143" s="243"/>
      <c r="VLU3143" s="243"/>
      <c r="VLV3143" s="243"/>
      <c r="VLW3143" s="243"/>
      <c r="VLX3143" s="243"/>
      <c r="VLY3143" s="243"/>
      <c r="VLZ3143" s="243"/>
      <c r="VMA3143" s="243"/>
      <c r="VMB3143" s="243"/>
      <c r="VMC3143" s="243"/>
      <c r="VMD3143" s="243"/>
      <c r="VME3143" s="243"/>
      <c r="VMF3143" s="243"/>
      <c r="VMG3143" s="243"/>
      <c r="VMH3143" s="243"/>
      <c r="VMI3143" s="243"/>
      <c r="VMJ3143" s="243"/>
      <c r="VMK3143" s="243"/>
      <c r="VML3143" s="243"/>
      <c r="VMM3143" s="243"/>
      <c r="VMN3143" s="243"/>
      <c r="VMO3143" s="243"/>
      <c r="VMP3143" s="243"/>
      <c r="VMQ3143" s="243"/>
      <c r="VMR3143" s="243"/>
      <c r="VMS3143" s="243"/>
      <c r="VMT3143" s="243"/>
      <c r="VMU3143" s="243"/>
      <c r="VMV3143" s="243"/>
      <c r="VMW3143" s="243"/>
      <c r="VMX3143" s="243"/>
      <c r="VMY3143" s="243"/>
      <c r="VMZ3143" s="243"/>
      <c r="VNA3143" s="243"/>
      <c r="VNB3143" s="243"/>
      <c r="VNC3143" s="243"/>
      <c r="VND3143" s="243"/>
      <c r="VNE3143" s="243"/>
      <c r="VNF3143" s="243"/>
      <c r="VNG3143" s="243"/>
      <c r="VNH3143" s="243"/>
      <c r="VNI3143" s="243"/>
      <c r="VNJ3143" s="243"/>
      <c r="VNK3143" s="243"/>
      <c r="VNL3143" s="243"/>
      <c r="VNM3143" s="243"/>
      <c r="VNN3143" s="243"/>
      <c r="VNO3143" s="243"/>
      <c r="VNP3143" s="243"/>
      <c r="VNQ3143" s="243"/>
      <c r="VNR3143" s="243"/>
      <c r="VNS3143" s="243"/>
      <c r="VNT3143" s="243"/>
      <c r="VNU3143" s="243"/>
      <c r="VNV3143" s="243"/>
      <c r="VNW3143" s="243"/>
      <c r="VNX3143" s="243"/>
      <c r="VNY3143" s="243"/>
      <c r="VNZ3143" s="243"/>
      <c r="VOA3143" s="243"/>
      <c r="VOB3143" s="243"/>
      <c r="VOC3143" s="243"/>
      <c r="VOD3143" s="243"/>
      <c r="VOE3143" s="243"/>
      <c r="VOF3143" s="243"/>
      <c r="VOG3143" s="243"/>
      <c r="VOH3143" s="243"/>
      <c r="VOI3143" s="243"/>
      <c r="VOJ3143" s="243"/>
      <c r="VOK3143" s="243"/>
      <c r="VOL3143" s="243"/>
      <c r="VOM3143" s="243"/>
      <c r="VON3143" s="243"/>
      <c r="VOO3143" s="243"/>
      <c r="VOP3143" s="243"/>
      <c r="VOQ3143" s="243"/>
      <c r="VOR3143" s="243"/>
      <c r="VOS3143" s="243"/>
      <c r="VOT3143" s="243"/>
      <c r="VOU3143" s="243"/>
      <c r="VOV3143" s="243"/>
      <c r="VOW3143" s="243"/>
      <c r="VOX3143" s="243"/>
      <c r="VOY3143" s="243"/>
      <c r="VOZ3143" s="243"/>
      <c r="VPA3143" s="243"/>
      <c r="VPB3143" s="243"/>
      <c r="VPC3143" s="243"/>
      <c r="VPD3143" s="243"/>
      <c r="VPE3143" s="243"/>
      <c r="VPF3143" s="243"/>
      <c r="VPG3143" s="243"/>
      <c r="VPH3143" s="243"/>
      <c r="VPI3143" s="243"/>
      <c r="VPJ3143" s="243"/>
      <c r="VPK3143" s="243"/>
      <c r="VPL3143" s="243"/>
      <c r="VPM3143" s="243"/>
      <c r="VPN3143" s="243"/>
      <c r="VPO3143" s="243"/>
      <c r="VPP3143" s="243"/>
      <c r="VPQ3143" s="243"/>
      <c r="VPR3143" s="243"/>
      <c r="VPS3143" s="243"/>
      <c r="VPT3143" s="243"/>
      <c r="VPU3143" s="243"/>
      <c r="VPV3143" s="243"/>
      <c r="VPW3143" s="243"/>
      <c r="VPX3143" s="243"/>
      <c r="VPY3143" s="243"/>
      <c r="VPZ3143" s="243"/>
      <c r="VQA3143" s="243"/>
      <c r="VQB3143" s="243"/>
      <c r="VQC3143" s="243"/>
      <c r="VQD3143" s="243"/>
      <c r="VQE3143" s="243"/>
      <c r="VQF3143" s="243"/>
      <c r="VQG3143" s="243"/>
      <c r="VQH3143" s="243"/>
      <c r="VQI3143" s="243"/>
      <c r="VQJ3143" s="243"/>
      <c r="VQK3143" s="243"/>
      <c r="VQL3143" s="243"/>
      <c r="VQM3143" s="243"/>
      <c r="VQN3143" s="243"/>
      <c r="VQO3143" s="243"/>
      <c r="VQP3143" s="243"/>
      <c r="VQQ3143" s="243"/>
      <c r="VQR3143" s="243"/>
      <c r="VQS3143" s="243"/>
      <c r="VQT3143" s="243"/>
      <c r="VQU3143" s="243"/>
      <c r="VQV3143" s="243"/>
      <c r="VQW3143" s="243"/>
      <c r="VQX3143" s="243"/>
      <c r="VQY3143" s="243"/>
      <c r="VQZ3143" s="243"/>
      <c r="VRA3143" s="243"/>
      <c r="VRB3143" s="243"/>
      <c r="VRC3143" s="243"/>
      <c r="VRD3143" s="243"/>
      <c r="VRE3143" s="243"/>
      <c r="VRF3143" s="243"/>
      <c r="VRG3143" s="243"/>
      <c r="VRH3143" s="243"/>
      <c r="VRI3143" s="243"/>
      <c r="VRJ3143" s="243"/>
      <c r="VRK3143" s="243"/>
      <c r="VRL3143" s="243"/>
      <c r="VRM3143" s="243"/>
      <c r="VRN3143" s="243"/>
      <c r="VRO3143" s="243"/>
      <c r="VRP3143" s="243"/>
      <c r="VRQ3143" s="243"/>
      <c r="VRR3143" s="243"/>
      <c r="VRS3143" s="243"/>
      <c r="VRT3143" s="243"/>
      <c r="VRU3143" s="243"/>
      <c r="VRV3143" s="243"/>
      <c r="VRW3143" s="243"/>
      <c r="VRX3143" s="243"/>
      <c r="VRY3143" s="243"/>
      <c r="VRZ3143" s="243"/>
      <c r="VSA3143" s="243"/>
      <c r="VSB3143" s="243"/>
      <c r="VSC3143" s="243"/>
      <c r="VSD3143" s="243"/>
      <c r="VSE3143" s="243"/>
      <c r="VSF3143" s="243"/>
      <c r="VSG3143" s="243"/>
      <c r="VSH3143" s="243"/>
      <c r="VSI3143" s="243"/>
      <c r="VSJ3143" s="243"/>
      <c r="VSK3143" s="243"/>
      <c r="VSL3143" s="243"/>
      <c r="VSM3143" s="243"/>
      <c r="VSN3143" s="243"/>
      <c r="VSO3143" s="243"/>
      <c r="VSP3143" s="243"/>
      <c r="VSQ3143" s="243"/>
      <c r="VSR3143" s="243"/>
      <c r="VSS3143" s="243"/>
      <c r="VST3143" s="243"/>
      <c r="VSU3143" s="243"/>
      <c r="VSV3143" s="243"/>
      <c r="VSW3143" s="243"/>
      <c r="VSX3143" s="243"/>
      <c r="VSY3143" s="243"/>
      <c r="VSZ3143" s="243"/>
      <c r="VTA3143" s="243"/>
      <c r="VTB3143" s="243"/>
      <c r="VTC3143" s="243"/>
      <c r="VTD3143" s="243"/>
      <c r="VTE3143" s="243"/>
      <c r="VTF3143" s="243"/>
      <c r="VTG3143" s="243"/>
      <c r="VTH3143" s="243"/>
      <c r="VTI3143" s="243"/>
      <c r="VTJ3143" s="243"/>
      <c r="VTK3143" s="243"/>
      <c r="VTL3143" s="243"/>
      <c r="VTM3143" s="243"/>
      <c r="VTN3143" s="243"/>
      <c r="VTO3143" s="243"/>
      <c r="VTP3143" s="243"/>
      <c r="VTQ3143" s="243"/>
      <c r="VTR3143" s="243"/>
      <c r="VTS3143" s="243"/>
      <c r="VTT3143" s="243"/>
      <c r="VTU3143" s="243"/>
      <c r="VTV3143" s="243"/>
      <c r="VTW3143" s="243"/>
      <c r="VTX3143" s="243"/>
      <c r="VTY3143" s="243"/>
      <c r="VTZ3143" s="243"/>
      <c r="VUA3143" s="243"/>
      <c r="VUB3143" s="243"/>
      <c r="VUC3143" s="243"/>
      <c r="VUD3143" s="243"/>
      <c r="VUE3143" s="243"/>
      <c r="VUF3143" s="243"/>
      <c r="VUG3143" s="243"/>
      <c r="VUH3143" s="243"/>
      <c r="VUI3143" s="243"/>
      <c r="VUJ3143" s="243"/>
      <c r="VUK3143" s="243"/>
      <c r="VUL3143" s="243"/>
      <c r="VUM3143" s="243"/>
      <c r="VUN3143" s="243"/>
      <c r="VUO3143" s="243"/>
      <c r="VUP3143" s="243"/>
      <c r="VUQ3143" s="243"/>
      <c r="VUR3143" s="243"/>
      <c r="VUS3143" s="243"/>
      <c r="VUT3143" s="243"/>
      <c r="VUU3143" s="243"/>
      <c r="VUV3143" s="243"/>
      <c r="VUW3143" s="243"/>
      <c r="VUX3143" s="243"/>
      <c r="VUY3143" s="243"/>
      <c r="VUZ3143" s="243"/>
      <c r="VVA3143" s="243"/>
      <c r="VVB3143" s="243"/>
      <c r="VVC3143" s="243"/>
      <c r="VVD3143" s="243"/>
      <c r="VVE3143" s="243"/>
      <c r="VVF3143" s="243"/>
      <c r="VVG3143" s="243"/>
      <c r="VVH3143" s="243"/>
      <c r="VVI3143" s="243"/>
      <c r="VVJ3143" s="243"/>
      <c r="VVK3143" s="243"/>
      <c r="VVL3143" s="243"/>
      <c r="VVM3143" s="243"/>
      <c r="VVN3143" s="243"/>
      <c r="VVO3143" s="243"/>
      <c r="VVP3143" s="243"/>
      <c r="VVQ3143" s="243"/>
      <c r="VVR3143" s="243"/>
      <c r="VVS3143" s="243"/>
      <c r="VVT3143" s="243"/>
      <c r="VVU3143" s="243"/>
      <c r="VVV3143" s="243"/>
      <c r="VVW3143" s="243"/>
      <c r="VVX3143" s="243"/>
      <c r="VVY3143" s="243"/>
      <c r="VVZ3143" s="243"/>
      <c r="VWA3143" s="243"/>
      <c r="VWB3143" s="243"/>
      <c r="VWC3143" s="243"/>
      <c r="VWD3143" s="243"/>
      <c r="VWE3143" s="243"/>
      <c r="VWF3143" s="243"/>
      <c r="VWG3143" s="243"/>
      <c r="VWH3143" s="243"/>
      <c r="VWI3143" s="243"/>
      <c r="VWJ3143" s="243"/>
      <c r="VWK3143" s="243"/>
      <c r="VWL3143" s="243"/>
      <c r="VWM3143" s="243"/>
      <c r="VWN3143" s="243"/>
      <c r="VWO3143" s="243"/>
      <c r="VWP3143" s="243"/>
      <c r="VWQ3143" s="243"/>
      <c r="VWR3143" s="243"/>
      <c r="VWS3143" s="243"/>
      <c r="VWT3143" s="243"/>
      <c r="VWU3143" s="243"/>
      <c r="VWV3143" s="243"/>
      <c r="VWW3143" s="243"/>
      <c r="VWX3143" s="243"/>
      <c r="VWY3143" s="243"/>
      <c r="VWZ3143" s="243"/>
      <c r="VXA3143" s="243"/>
      <c r="VXB3143" s="243"/>
      <c r="VXC3143" s="243"/>
      <c r="VXD3143" s="243"/>
      <c r="VXE3143" s="243"/>
      <c r="VXF3143" s="243"/>
      <c r="VXG3143" s="243"/>
      <c r="VXH3143" s="243"/>
      <c r="VXI3143" s="243"/>
      <c r="VXJ3143" s="243"/>
      <c r="VXK3143" s="243"/>
      <c r="VXL3143" s="243"/>
      <c r="VXM3143" s="243"/>
      <c r="VXN3143" s="243"/>
      <c r="VXO3143" s="243"/>
      <c r="VXP3143" s="243"/>
      <c r="VXQ3143" s="243"/>
      <c r="VXR3143" s="243"/>
      <c r="VXS3143" s="243"/>
      <c r="VXT3143" s="243"/>
      <c r="VXU3143" s="243"/>
      <c r="VXV3143" s="243"/>
      <c r="VXW3143" s="243"/>
      <c r="VXX3143" s="243"/>
      <c r="VXY3143" s="243"/>
      <c r="VXZ3143" s="243"/>
      <c r="VYA3143" s="243"/>
      <c r="VYB3143" s="243"/>
      <c r="VYC3143" s="243"/>
      <c r="VYD3143" s="243"/>
      <c r="VYE3143" s="243"/>
      <c r="VYF3143" s="243"/>
      <c r="VYG3143" s="243"/>
      <c r="VYH3143" s="243"/>
      <c r="VYI3143" s="243"/>
      <c r="VYJ3143" s="243"/>
      <c r="VYK3143" s="243"/>
      <c r="VYL3143" s="243"/>
      <c r="VYM3143" s="243"/>
      <c r="VYN3143" s="243"/>
      <c r="VYO3143" s="243"/>
      <c r="VYP3143" s="243"/>
      <c r="VYQ3143" s="243"/>
      <c r="VYR3143" s="243"/>
      <c r="VYS3143" s="243"/>
      <c r="VYT3143" s="243"/>
      <c r="VYU3143" s="243"/>
      <c r="VYV3143" s="243"/>
      <c r="VYW3143" s="243"/>
      <c r="VYX3143" s="243"/>
      <c r="VYY3143" s="243"/>
      <c r="VYZ3143" s="243"/>
      <c r="VZA3143" s="243"/>
      <c r="VZB3143" s="243"/>
      <c r="VZC3143" s="243"/>
      <c r="VZD3143" s="243"/>
      <c r="VZE3143" s="243"/>
      <c r="VZF3143" s="243"/>
      <c r="VZG3143" s="243"/>
      <c r="VZH3143" s="243"/>
      <c r="VZI3143" s="243"/>
      <c r="VZJ3143" s="243"/>
      <c r="VZK3143" s="243"/>
      <c r="VZL3143" s="243"/>
      <c r="VZM3143" s="243"/>
      <c r="VZN3143" s="243"/>
      <c r="VZO3143" s="243"/>
      <c r="VZP3143" s="243"/>
      <c r="VZQ3143" s="243"/>
      <c r="VZR3143" s="243"/>
      <c r="VZS3143" s="243"/>
      <c r="VZT3143" s="243"/>
      <c r="VZU3143" s="243"/>
      <c r="VZV3143" s="243"/>
      <c r="VZW3143" s="243"/>
      <c r="VZX3143" s="243"/>
      <c r="VZY3143" s="243"/>
      <c r="VZZ3143" s="243"/>
      <c r="WAA3143" s="243"/>
      <c r="WAB3143" s="243"/>
      <c r="WAC3143" s="243"/>
      <c r="WAD3143" s="243"/>
      <c r="WAE3143" s="243"/>
      <c r="WAF3143" s="243"/>
      <c r="WAG3143" s="243"/>
      <c r="WAH3143" s="243"/>
      <c r="WAI3143" s="243"/>
      <c r="WAJ3143" s="243"/>
      <c r="WAK3143" s="243"/>
      <c r="WAL3143" s="243"/>
      <c r="WAM3143" s="243"/>
      <c r="WAN3143" s="243"/>
      <c r="WAO3143" s="243"/>
      <c r="WAP3143" s="243"/>
      <c r="WAQ3143" s="243"/>
      <c r="WAR3143" s="243"/>
      <c r="WAS3143" s="243"/>
      <c r="WAT3143" s="243"/>
      <c r="WAU3143" s="243"/>
      <c r="WAV3143" s="243"/>
      <c r="WAW3143" s="243"/>
      <c r="WAX3143" s="243"/>
      <c r="WAY3143" s="243"/>
      <c r="WAZ3143" s="243"/>
      <c r="WBA3143" s="243"/>
      <c r="WBB3143" s="243"/>
      <c r="WBC3143" s="243"/>
      <c r="WBD3143" s="243"/>
      <c r="WBE3143" s="243"/>
      <c r="WBF3143" s="243"/>
      <c r="WBG3143" s="243"/>
      <c r="WBH3143" s="243"/>
      <c r="WBI3143" s="243"/>
      <c r="WBJ3143" s="243"/>
      <c r="WBK3143" s="243"/>
      <c r="WBL3143" s="243"/>
      <c r="WBM3143" s="243"/>
      <c r="WBN3143" s="243"/>
      <c r="WBO3143" s="243"/>
      <c r="WBP3143" s="243"/>
      <c r="WBQ3143" s="243"/>
      <c r="WBR3143" s="243"/>
      <c r="WBS3143" s="243"/>
      <c r="WBT3143" s="243"/>
      <c r="WBU3143" s="243"/>
      <c r="WBV3143" s="243"/>
      <c r="WBW3143" s="243"/>
      <c r="WBX3143" s="243"/>
      <c r="WBY3143" s="243"/>
      <c r="WBZ3143" s="243"/>
      <c r="WCA3143" s="243"/>
      <c r="WCB3143" s="243"/>
      <c r="WCC3143" s="243"/>
      <c r="WCD3143" s="243"/>
      <c r="WCE3143" s="243"/>
      <c r="WCF3143" s="243"/>
      <c r="WCG3143" s="243"/>
      <c r="WCH3143" s="243"/>
      <c r="WCI3143" s="243"/>
      <c r="WCJ3143" s="243"/>
      <c r="WCK3143" s="243"/>
      <c r="WCL3143" s="243"/>
      <c r="WCM3143" s="243"/>
      <c r="WCN3143" s="243"/>
      <c r="WCO3143" s="243"/>
      <c r="WCP3143" s="243"/>
      <c r="WCQ3143" s="243"/>
      <c r="WCR3143" s="243"/>
      <c r="WCS3143" s="243"/>
      <c r="WCT3143" s="243"/>
      <c r="WCU3143" s="243"/>
      <c r="WCV3143" s="243"/>
      <c r="WCW3143" s="243"/>
      <c r="WCX3143" s="243"/>
      <c r="WCY3143" s="243"/>
      <c r="WCZ3143" s="243"/>
      <c r="WDA3143" s="243"/>
      <c r="WDB3143" s="243"/>
      <c r="WDC3143" s="243"/>
      <c r="WDD3143" s="243"/>
      <c r="WDE3143" s="243"/>
      <c r="WDF3143" s="243"/>
      <c r="WDG3143" s="243"/>
      <c r="WDH3143" s="243"/>
      <c r="WDI3143" s="243"/>
      <c r="WDJ3143" s="243"/>
      <c r="WDK3143" s="243"/>
      <c r="WDL3143" s="243"/>
      <c r="WDM3143" s="243"/>
      <c r="WDN3143" s="243"/>
      <c r="WDO3143" s="243"/>
      <c r="WDP3143" s="243"/>
      <c r="WDQ3143" s="243"/>
      <c r="WDR3143" s="243"/>
      <c r="WDS3143" s="243"/>
      <c r="WDT3143" s="243"/>
      <c r="WDU3143" s="243"/>
      <c r="WDV3143" s="243"/>
      <c r="WDW3143" s="243"/>
      <c r="WDX3143" s="243"/>
      <c r="WDY3143" s="243"/>
      <c r="WDZ3143" s="243"/>
      <c r="WEA3143" s="243"/>
      <c r="WEB3143" s="243"/>
      <c r="WEC3143" s="243"/>
      <c r="WED3143" s="243"/>
      <c r="WEE3143" s="243"/>
      <c r="WEF3143" s="243"/>
      <c r="WEG3143" s="243"/>
      <c r="WEH3143" s="243"/>
      <c r="WEI3143" s="243"/>
      <c r="WEJ3143" s="243"/>
      <c r="WEK3143" s="243"/>
      <c r="WEL3143" s="243"/>
      <c r="WEM3143" s="243"/>
      <c r="WEN3143" s="243"/>
      <c r="WEO3143" s="243"/>
      <c r="WEP3143" s="243"/>
      <c r="WEQ3143" s="243"/>
      <c r="WER3143" s="243"/>
      <c r="WES3143" s="243"/>
      <c r="WET3143" s="243"/>
      <c r="WEU3143" s="243"/>
      <c r="WEV3143" s="243"/>
      <c r="WEW3143" s="243"/>
      <c r="WEX3143" s="243"/>
      <c r="WEY3143" s="243"/>
      <c r="WEZ3143" s="243"/>
      <c r="WFA3143" s="243"/>
      <c r="WFB3143" s="243"/>
      <c r="WFC3143" s="243"/>
      <c r="WFD3143" s="243"/>
      <c r="WFE3143" s="243"/>
      <c r="WFF3143" s="243"/>
      <c r="WFG3143" s="243"/>
      <c r="WFH3143" s="243"/>
      <c r="WFI3143" s="243"/>
      <c r="WFJ3143" s="243"/>
      <c r="WFK3143" s="243"/>
      <c r="WFL3143" s="243"/>
      <c r="WFM3143" s="243"/>
      <c r="WFN3143" s="243"/>
      <c r="WFO3143" s="243"/>
      <c r="WFP3143" s="243"/>
      <c r="WFQ3143" s="243"/>
      <c r="WFR3143" s="243"/>
      <c r="WFS3143" s="243"/>
      <c r="WFT3143" s="243"/>
      <c r="WFU3143" s="243"/>
      <c r="WFV3143" s="243"/>
      <c r="WFW3143" s="243"/>
      <c r="WFX3143" s="243"/>
      <c r="WFY3143" s="243"/>
      <c r="WFZ3143" s="243"/>
      <c r="WGA3143" s="243"/>
      <c r="WGB3143" s="243"/>
      <c r="WGC3143" s="243"/>
      <c r="WGD3143" s="243"/>
      <c r="WGE3143" s="243"/>
      <c r="WGF3143" s="243"/>
      <c r="WGG3143" s="243"/>
      <c r="WGH3143" s="243"/>
      <c r="WGI3143" s="243"/>
      <c r="WGJ3143" s="243"/>
      <c r="WGK3143" s="243"/>
      <c r="WGL3143" s="243"/>
      <c r="WGM3143" s="243"/>
      <c r="WGN3143" s="243"/>
      <c r="WGO3143" s="243"/>
      <c r="WGP3143" s="243"/>
      <c r="WGQ3143" s="243"/>
      <c r="WGR3143" s="243"/>
      <c r="WGS3143" s="243"/>
      <c r="WGT3143" s="243"/>
      <c r="WGU3143" s="243"/>
      <c r="WGV3143" s="243"/>
      <c r="WGW3143" s="243"/>
      <c r="WGX3143" s="243"/>
      <c r="WGY3143" s="243"/>
      <c r="WGZ3143" s="243"/>
      <c r="WHA3143" s="243"/>
      <c r="WHB3143" s="243"/>
      <c r="WHC3143" s="243"/>
      <c r="WHD3143" s="243"/>
      <c r="WHE3143" s="243"/>
      <c r="WHF3143" s="243"/>
      <c r="WHG3143" s="243"/>
      <c r="WHH3143" s="243"/>
      <c r="WHI3143" s="243"/>
      <c r="WHJ3143" s="243"/>
      <c r="WHK3143" s="243"/>
      <c r="WHL3143" s="243"/>
      <c r="WHM3143" s="243"/>
      <c r="WHN3143" s="243"/>
      <c r="WHO3143" s="243"/>
      <c r="WHP3143" s="243"/>
      <c r="WHQ3143" s="243"/>
      <c r="WHR3143" s="243"/>
      <c r="WHS3143" s="243"/>
      <c r="WHT3143" s="243"/>
      <c r="WHU3143" s="243"/>
      <c r="WHV3143" s="243"/>
      <c r="WHW3143" s="243"/>
      <c r="WHX3143" s="243"/>
      <c r="WHY3143" s="243"/>
      <c r="WHZ3143" s="243"/>
      <c r="WIA3143" s="243"/>
      <c r="WIB3143" s="243"/>
      <c r="WIC3143" s="243"/>
      <c r="WID3143" s="243"/>
      <c r="WIE3143" s="243"/>
      <c r="WIF3143" s="243"/>
      <c r="WIG3143" s="243"/>
      <c r="WIH3143" s="243"/>
      <c r="WII3143" s="243"/>
      <c r="WIJ3143" s="243"/>
      <c r="WIK3143" s="243"/>
      <c r="WIL3143" s="243"/>
      <c r="WIM3143" s="243"/>
      <c r="WIN3143" s="243"/>
      <c r="WIO3143" s="243"/>
      <c r="WIP3143" s="243"/>
      <c r="WIQ3143" s="243"/>
      <c r="WIR3143" s="243"/>
      <c r="WIS3143" s="243"/>
      <c r="WIT3143" s="243"/>
      <c r="WIU3143" s="243"/>
      <c r="WIV3143" s="243"/>
      <c r="WIW3143" s="243"/>
      <c r="WIX3143" s="243"/>
      <c r="WIY3143" s="243"/>
      <c r="WIZ3143" s="243"/>
      <c r="WJA3143" s="243"/>
      <c r="WJB3143" s="243"/>
      <c r="WJC3143" s="243"/>
      <c r="WJD3143" s="243"/>
      <c r="WJE3143" s="243"/>
      <c r="WJF3143" s="243"/>
      <c r="WJG3143" s="243"/>
      <c r="WJH3143" s="243"/>
      <c r="WJI3143" s="243"/>
      <c r="WJJ3143" s="243"/>
      <c r="WJK3143" s="243"/>
      <c r="WJL3143" s="243"/>
      <c r="WJM3143" s="243"/>
      <c r="WJN3143" s="243"/>
      <c r="WJO3143" s="243"/>
      <c r="WJP3143" s="243"/>
      <c r="WJQ3143" s="243"/>
      <c r="WJR3143" s="243"/>
      <c r="WJS3143" s="243"/>
      <c r="WJT3143" s="243"/>
      <c r="WJU3143" s="243"/>
      <c r="WJV3143" s="243"/>
      <c r="WJW3143" s="243"/>
      <c r="WJX3143" s="243"/>
      <c r="WJY3143" s="243"/>
      <c r="WJZ3143" s="243"/>
      <c r="WKA3143" s="243"/>
      <c r="WKB3143" s="243"/>
      <c r="WKC3143" s="243"/>
      <c r="WKD3143" s="243"/>
      <c r="WKE3143" s="243"/>
      <c r="WKF3143" s="243"/>
      <c r="WKG3143" s="243"/>
      <c r="WKH3143" s="243"/>
      <c r="WKI3143" s="243"/>
      <c r="WKJ3143" s="243"/>
      <c r="WKK3143" s="243"/>
      <c r="WKL3143" s="243"/>
      <c r="WKM3143" s="243"/>
      <c r="WKN3143" s="243"/>
      <c r="WKO3143" s="243"/>
      <c r="WKP3143" s="243"/>
      <c r="WKQ3143" s="243"/>
      <c r="WKR3143" s="243"/>
      <c r="WKS3143" s="243"/>
      <c r="WKT3143" s="243"/>
      <c r="WKU3143" s="243"/>
      <c r="WKV3143" s="243"/>
      <c r="WKW3143" s="243"/>
      <c r="WKX3143" s="243"/>
      <c r="WKY3143" s="243"/>
      <c r="WKZ3143" s="243"/>
      <c r="WLA3143" s="243"/>
      <c r="WLB3143" s="243"/>
      <c r="WLC3143" s="243"/>
      <c r="WLD3143" s="243"/>
      <c r="WLE3143" s="243"/>
      <c r="WLF3143" s="243"/>
      <c r="WLG3143" s="243"/>
      <c r="WLH3143" s="243"/>
      <c r="WLI3143" s="243"/>
      <c r="WLJ3143" s="243"/>
      <c r="WLK3143" s="243"/>
      <c r="WLL3143" s="243"/>
      <c r="WLM3143" s="243"/>
      <c r="WLN3143" s="243"/>
      <c r="WLO3143" s="243"/>
      <c r="WLP3143" s="243"/>
      <c r="WLQ3143" s="243"/>
      <c r="WLR3143" s="243"/>
      <c r="WLS3143" s="243"/>
      <c r="WLT3143" s="243"/>
      <c r="WLU3143" s="243"/>
      <c r="WLV3143" s="243"/>
      <c r="WLW3143" s="243"/>
      <c r="WLX3143" s="243"/>
      <c r="WLY3143" s="243"/>
      <c r="WLZ3143" s="243"/>
      <c r="WMA3143" s="243"/>
      <c r="WMB3143" s="243"/>
      <c r="WMC3143" s="243"/>
      <c r="WMD3143" s="243"/>
      <c r="WME3143" s="243"/>
      <c r="WMF3143" s="243"/>
      <c r="WMG3143" s="243"/>
      <c r="WMH3143" s="243"/>
      <c r="WMI3143" s="243"/>
      <c r="WMJ3143" s="243"/>
      <c r="WMK3143" s="243"/>
      <c r="WML3143" s="243"/>
      <c r="WMM3143" s="243"/>
      <c r="WMN3143" s="243"/>
      <c r="WMO3143" s="243"/>
      <c r="WMP3143" s="243"/>
      <c r="WMQ3143" s="243"/>
      <c r="WMR3143" s="243"/>
      <c r="WMS3143" s="243"/>
      <c r="WMT3143" s="243"/>
      <c r="WMU3143" s="243"/>
      <c r="WMV3143" s="243"/>
      <c r="WMW3143" s="243"/>
      <c r="WMX3143" s="243"/>
      <c r="WMY3143" s="243"/>
      <c r="WMZ3143" s="243"/>
      <c r="WNA3143" s="243"/>
      <c r="WNB3143" s="243"/>
      <c r="WNC3143" s="243"/>
      <c r="WND3143" s="243"/>
      <c r="WNE3143" s="243"/>
      <c r="WNF3143" s="243"/>
      <c r="WNG3143" s="243"/>
      <c r="WNH3143" s="243"/>
      <c r="WNI3143" s="243"/>
      <c r="WNJ3143" s="243"/>
      <c r="WNK3143" s="243"/>
      <c r="WNL3143" s="243"/>
      <c r="WNM3143" s="243"/>
      <c r="WNN3143" s="243"/>
      <c r="WNO3143" s="243"/>
      <c r="WNP3143" s="243"/>
      <c r="WNQ3143" s="243"/>
      <c r="WNR3143" s="243"/>
      <c r="WNS3143" s="243"/>
      <c r="WNT3143" s="243"/>
      <c r="WNU3143" s="243"/>
      <c r="WNV3143" s="243"/>
      <c r="WNW3143" s="243"/>
      <c r="WNX3143" s="243"/>
      <c r="WNY3143" s="243"/>
      <c r="WNZ3143" s="243"/>
      <c r="WOA3143" s="243"/>
      <c r="WOB3143" s="243"/>
      <c r="WOC3143" s="243"/>
      <c r="WOD3143" s="243"/>
      <c r="WOE3143" s="243"/>
      <c r="WOF3143" s="243"/>
      <c r="WOG3143" s="243"/>
      <c r="WOH3143" s="243"/>
      <c r="WOI3143" s="243"/>
      <c r="WOJ3143" s="243"/>
      <c r="WOK3143" s="243"/>
      <c r="WOL3143" s="243"/>
      <c r="WOM3143" s="243"/>
      <c r="WON3143" s="243"/>
      <c r="WOO3143" s="243"/>
      <c r="WOP3143" s="243"/>
      <c r="WOQ3143" s="243"/>
      <c r="WOR3143" s="243"/>
      <c r="WOS3143" s="243"/>
      <c r="WOT3143" s="243"/>
      <c r="WOU3143" s="243"/>
      <c r="WOV3143" s="243"/>
      <c r="WOW3143" s="243"/>
      <c r="WOX3143" s="243"/>
      <c r="WOY3143" s="243"/>
      <c r="WOZ3143" s="243"/>
      <c r="WPA3143" s="243"/>
      <c r="WPB3143" s="243"/>
      <c r="WPC3143" s="243"/>
      <c r="WPD3143" s="243"/>
      <c r="WPE3143" s="243"/>
      <c r="WPF3143" s="243"/>
      <c r="WPG3143" s="243"/>
      <c r="WPH3143" s="243"/>
      <c r="WPI3143" s="243"/>
      <c r="WPJ3143" s="243"/>
      <c r="WPK3143" s="243"/>
      <c r="WPL3143" s="243"/>
      <c r="WPM3143" s="243"/>
      <c r="WPN3143" s="243"/>
      <c r="WPO3143" s="243"/>
      <c r="WPP3143" s="243"/>
      <c r="WPQ3143" s="243"/>
      <c r="WPR3143" s="243"/>
      <c r="WPS3143" s="243"/>
      <c r="WPT3143" s="243"/>
      <c r="WPU3143" s="243"/>
      <c r="WPV3143" s="243"/>
      <c r="WPW3143" s="243"/>
      <c r="WPX3143" s="243"/>
      <c r="WPY3143" s="243"/>
      <c r="WPZ3143" s="243"/>
      <c r="WQA3143" s="243"/>
      <c r="WQB3143" s="243"/>
      <c r="WQC3143" s="243"/>
      <c r="WQD3143" s="243"/>
      <c r="WQE3143" s="243"/>
      <c r="WQF3143" s="243"/>
      <c r="WQG3143" s="243"/>
      <c r="WQH3143" s="243"/>
      <c r="WQI3143" s="243"/>
      <c r="WQJ3143" s="243"/>
      <c r="WQK3143" s="243"/>
      <c r="WQL3143" s="243"/>
      <c r="WQM3143" s="243"/>
      <c r="WQN3143" s="243"/>
      <c r="WQO3143" s="243"/>
      <c r="WQP3143" s="243"/>
      <c r="WQQ3143" s="243"/>
      <c r="WQR3143" s="243"/>
      <c r="WQS3143" s="243"/>
      <c r="WQT3143" s="243"/>
      <c r="WQU3143" s="243"/>
      <c r="WQV3143" s="243"/>
      <c r="WQW3143" s="243"/>
      <c r="WQX3143" s="243"/>
      <c r="WQY3143" s="243"/>
      <c r="WQZ3143" s="243"/>
      <c r="WRA3143" s="243"/>
      <c r="WRB3143" s="243"/>
      <c r="WRC3143" s="243"/>
      <c r="WRD3143" s="243"/>
      <c r="WRE3143" s="243"/>
      <c r="WRF3143" s="243"/>
      <c r="WRG3143" s="243"/>
      <c r="WRH3143" s="243"/>
      <c r="WRI3143" s="243"/>
      <c r="WRJ3143" s="243"/>
      <c r="WRK3143" s="243"/>
      <c r="WRL3143" s="243"/>
      <c r="WRM3143" s="243"/>
      <c r="WRN3143" s="243"/>
      <c r="WRO3143" s="243"/>
      <c r="WRP3143" s="243"/>
      <c r="WRQ3143" s="243"/>
      <c r="WRR3143" s="243"/>
      <c r="WRS3143" s="243"/>
      <c r="WRT3143" s="243"/>
      <c r="WRU3143" s="243"/>
      <c r="WRV3143" s="243"/>
      <c r="WRW3143" s="243"/>
      <c r="WRX3143" s="243"/>
      <c r="WRY3143" s="243"/>
      <c r="WRZ3143" s="243"/>
      <c r="WSA3143" s="243"/>
      <c r="WSB3143" s="243"/>
      <c r="WSC3143" s="243"/>
      <c r="WSD3143" s="243"/>
      <c r="WSE3143" s="243"/>
      <c r="WSF3143" s="243"/>
      <c r="WSG3143" s="243"/>
      <c r="WSH3143" s="243"/>
      <c r="WSI3143" s="243"/>
      <c r="WSJ3143" s="243"/>
      <c r="WSK3143" s="243"/>
      <c r="WSL3143" s="243"/>
      <c r="WSM3143" s="243"/>
      <c r="WSN3143" s="243"/>
      <c r="WSO3143" s="243"/>
      <c r="WSP3143" s="243"/>
      <c r="WSQ3143" s="243"/>
      <c r="WSR3143" s="243"/>
      <c r="WSS3143" s="243"/>
      <c r="WST3143" s="243"/>
      <c r="WSU3143" s="243"/>
      <c r="WSV3143" s="243"/>
      <c r="WSW3143" s="243"/>
      <c r="WSX3143" s="243"/>
      <c r="WSY3143" s="243"/>
      <c r="WSZ3143" s="243"/>
      <c r="WTA3143" s="243"/>
      <c r="WTB3143" s="243"/>
      <c r="WTC3143" s="243"/>
      <c r="WTD3143" s="243"/>
      <c r="WTE3143" s="243"/>
      <c r="WTF3143" s="243"/>
      <c r="WTG3143" s="243"/>
      <c r="WTH3143" s="243"/>
      <c r="WTI3143" s="243"/>
      <c r="WTJ3143" s="243"/>
      <c r="WTK3143" s="243"/>
      <c r="WTL3143" s="243"/>
      <c r="WTM3143" s="243"/>
      <c r="WTN3143" s="243"/>
      <c r="WTO3143" s="243"/>
      <c r="WTP3143" s="243"/>
      <c r="WTQ3143" s="243"/>
      <c r="WTR3143" s="243"/>
      <c r="WTS3143" s="243"/>
      <c r="WTT3143" s="243"/>
      <c r="WTU3143" s="243"/>
      <c r="WTV3143" s="243"/>
      <c r="WTW3143" s="243"/>
      <c r="WTX3143" s="243"/>
      <c r="WTY3143" s="243"/>
      <c r="WTZ3143" s="243"/>
      <c r="WUA3143" s="243"/>
      <c r="WUB3143" s="243"/>
      <c r="WUC3143" s="243"/>
      <c r="WUD3143" s="243"/>
      <c r="WUE3143" s="243"/>
      <c r="WUF3143" s="243"/>
      <c r="WUG3143" s="243"/>
      <c r="WUH3143" s="243"/>
      <c r="WUI3143" s="243"/>
      <c r="WUJ3143" s="243"/>
      <c r="WUK3143" s="243"/>
      <c r="WUL3143" s="243"/>
      <c r="WUM3143" s="243"/>
      <c r="WUN3143" s="243"/>
      <c r="WUO3143" s="243"/>
      <c r="WUP3143" s="243"/>
      <c r="WUQ3143" s="243"/>
      <c r="WUR3143" s="243"/>
      <c r="WUS3143" s="243"/>
      <c r="WUT3143" s="243"/>
      <c r="WUU3143" s="243"/>
      <c r="WUV3143" s="243"/>
      <c r="WUW3143" s="243"/>
      <c r="WUX3143" s="243"/>
      <c r="WUY3143" s="243"/>
      <c r="WUZ3143" s="243"/>
      <c r="WVA3143" s="243"/>
      <c r="WVB3143" s="243"/>
      <c r="WVC3143" s="243"/>
      <c r="WVD3143" s="243"/>
      <c r="WVE3143" s="243"/>
      <c r="WVF3143" s="243"/>
      <c r="WVG3143" s="243"/>
      <c r="WVH3143" s="243"/>
      <c r="WVI3143" s="243"/>
      <c r="WVJ3143" s="243"/>
      <c r="WVK3143" s="243"/>
      <c r="WVL3143" s="243"/>
      <c r="WVM3143" s="243"/>
      <c r="WVN3143" s="243"/>
      <c r="WVO3143" s="243"/>
      <c r="WVP3143" s="243"/>
      <c r="WVQ3143" s="243"/>
      <c r="WVR3143" s="243"/>
      <c r="WVS3143" s="243"/>
      <c r="WVT3143" s="243"/>
      <c r="WVU3143" s="243"/>
      <c r="WVV3143" s="243"/>
      <c r="WVW3143" s="243"/>
      <c r="WVX3143" s="243"/>
      <c r="WVY3143" s="243"/>
      <c r="WVZ3143" s="243"/>
      <c r="WWA3143" s="243"/>
      <c r="WWB3143" s="243"/>
      <c r="WWC3143" s="243"/>
      <c r="WWD3143" s="243"/>
      <c r="WWE3143" s="243"/>
      <c r="WWF3143" s="243"/>
      <c r="WWG3143" s="243"/>
      <c r="WWH3143" s="243"/>
      <c r="WWI3143" s="243"/>
      <c r="WWJ3143" s="243"/>
      <c r="WWK3143" s="243"/>
      <c r="WWL3143" s="243"/>
      <c r="WWM3143" s="243"/>
      <c r="WWN3143" s="243"/>
      <c r="WWO3143" s="243"/>
      <c r="WWP3143" s="243"/>
      <c r="WWQ3143" s="243"/>
      <c r="WWR3143" s="243"/>
      <c r="WWS3143" s="243"/>
      <c r="WWT3143" s="243"/>
      <c r="WWU3143" s="243"/>
      <c r="WWV3143" s="243"/>
      <c r="WWW3143" s="243"/>
      <c r="WWX3143" s="243"/>
      <c r="WWY3143" s="243"/>
      <c r="WWZ3143" s="243"/>
      <c r="WXA3143" s="243"/>
      <c r="WXB3143" s="243"/>
      <c r="WXC3143" s="243"/>
      <c r="WXD3143" s="243"/>
      <c r="WXE3143" s="243"/>
      <c r="WXF3143" s="243"/>
      <c r="WXG3143" s="243"/>
      <c r="WXH3143" s="243"/>
      <c r="WXI3143" s="243"/>
      <c r="WXJ3143" s="243"/>
      <c r="WXK3143" s="243"/>
      <c r="WXL3143" s="243"/>
      <c r="WXM3143" s="243"/>
      <c r="WXN3143" s="243"/>
      <c r="WXO3143" s="243"/>
      <c r="WXP3143" s="243"/>
      <c r="WXQ3143" s="243"/>
      <c r="WXR3143" s="243"/>
      <c r="WXS3143" s="243"/>
      <c r="WXT3143" s="243"/>
      <c r="WXU3143" s="243"/>
      <c r="WXV3143" s="243"/>
      <c r="WXW3143" s="243"/>
      <c r="WXX3143" s="243"/>
      <c r="WXY3143" s="243"/>
      <c r="WXZ3143" s="243"/>
      <c r="WYA3143" s="243"/>
      <c r="WYB3143" s="243"/>
      <c r="WYC3143" s="243"/>
      <c r="WYD3143" s="243"/>
      <c r="WYE3143" s="243"/>
      <c r="WYF3143" s="243"/>
      <c r="WYG3143" s="243"/>
      <c r="WYH3143" s="243"/>
      <c r="WYI3143" s="243"/>
      <c r="WYJ3143" s="243"/>
      <c r="WYK3143" s="243"/>
      <c r="WYL3143" s="243"/>
      <c r="WYM3143" s="243"/>
      <c r="WYN3143" s="243"/>
      <c r="WYO3143" s="243"/>
      <c r="WYP3143" s="243"/>
      <c r="WYQ3143" s="243"/>
      <c r="WYR3143" s="243"/>
      <c r="WYS3143" s="243"/>
      <c r="WYT3143" s="243"/>
      <c r="WYU3143" s="243"/>
      <c r="WYV3143" s="243"/>
      <c r="WYW3143" s="243"/>
      <c r="WYX3143" s="243"/>
      <c r="WYY3143" s="243"/>
      <c r="WYZ3143" s="243"/>
      <c r="WZA3143" s="243"/>
      <c r="WZB3143" s="243"/>
      <c r="WZC3143" s="243"/>
      <c r="WZD3143" s="243"/>
      <c r="WZE3143" s="243"/>
      <c r="WZF3143" s="243"/>
      <c r="WZG3143" s="243"/>
      <c r="WZH3143" s="243"/>
      <c r="WZI3143" s="243"/>
      <c r="WZJ3143" s="243"/>
      <c r="WZK3143" s="243"/>
      <c r="WZL3143" s="243"/>
      <c r="WZM3143" s="243"/>
      <c r="WZN3143" s="243"/>
      <c r="WZO3143" s="243"/>
      <c r="WZP3143" s="243"/>
      <c r="WZQ3143" s="243"/>
      <c r="WZR3143" s="243"/>
      <c r="WZS3143" s="243"/>
      <c r="WZT3143" s="243"/>
      <c r="WZU3143" s="243"/>
      <c r="WZV3143" s="243"/>
      <c r="WZW3143" s="243"/>
      <c r="WZX3143" s="243"/>
      <c r="WZY3143" s="243"/>
      <c r="WZZ3143" s="243"/>
      <c r="XAA3143" s="243"/>
      <c r="XAB3143" s="243"/>
      <c r="XAC3143" s="243"/>
      <c r="XAD3143" s="243"/>
      <c r="XAE3143" s="243"/>
      <c r="XAF3143" s="243"/>
      <c r="XAG3143" s="243"/>
      <c r="XAH3143" s="243"/>
      <c r="XAI3143" s="243"/>
      <c r="XAJ3143" s="243"/>
      <c r="XAK3143" s="243"/>
      <c r="XAL3143" s="243"/>
      <c r="XAM3143" s="243"/>
      <c r="XAN3143" s="243"/>
      <c r="XAO3143" s="243"/>
      <c r="XAP3143" s="243"/>
      <c r="XAQ3143" s="243"/>
      <c r="XAR3143" s="243"/>
      <c r="XAS3143" s="243"/>
      <c r="XAT3143" s="243"/>
      <c r="XAU3143" s="243"/>
      <c r="XAV3143" s="243"/>
      <c r="XAW3143" s="243"/>
      <c r="XAX3143" s="243"/>
      <c r="XAY3143" s="243"/>
      <c r="XAZ3143" s="243"/>
      <c r="XBA3143" s="243"/>
      <c r="XBB3143" s="243"/>
      <c r="XBC3143" s="243"/>
      <c r="XBD3143" s="243"/>
      <c r="XBE3143" s="243"/>
      <c r="XBF3143" s="243"/>
      <c r="XBG3143" s="243"/>
      <c r="XBH3143" s="243"/>
      <c r="XBI3143" s="243"/>
      <c r="XBJ3143" s="243"/>
      <c r="XBK3143" s="243"/>
      <c r="XBL3143" s="243"/>
      <c r="XBM3143" s="243"/>
      <c r="XBN3143" s="243"/>
      <c r="XBO3143" s="243"/>
      <c r="XBP3143" s="243"/>
      <c r="XBQ3143" s="243"/>
      <c r="XBR3143" s="243"/>
      <c r="XBS3143" s="243"/>
      <c r="XBT3143" s="243"/>
      <c r="XBU3143" s="243"/>
      <c r="XBV3143" s="243"/>
      <c r="XBW3143" s="243"/>
      <c r="XBX3143" s="243"/>
      <c r="XBY3143" s="243"/>
      <c r="XBZ3143" s="243"/>
      <c r="XCA3143" s="243"/>
      <c r="XCB3143" s="243"/>
      <c r="XCC3143" s="243"/>
      <c r="XCD3143" s="243"/>
      <c r="XCE3143" s="243"/>
      <c r="XCF3143" s="243"/>
      <c r="XCG3143" s="243"/>
      <c r="XCH3143" s="243"/>
      <c r="XCI3143" s="243"/>
      <c r="XCJ3143" s="243"/>
      <c r="XCK3143" s="243"/>
      <c r="XCL3143" s="243"/>
      <c r="XCM3143" s="243"/>
      <c r="XCN3143" s="243"/>
      <c r="XCO3143" s="243"/>
      <c r="XCP3143" s="243"/>
      <c r="XCQ3143" s="243"/>
      <c r="XCR3143" s="243"/>
      <c r="XCS3143" s="243"/>
      <c r="XCT3143" s="243"/>
      <c r="XCU3143" s="243"/>
      <c r="XCV3143" s="243"/>
      <c r="XCW3143" s="243"/>
      <c r="XCX3143" s="243"/>
      <c r="XCY3143" s="243"/>
      <c r="XCZ3143" s="243"/>
      <c r="XDA3143" s="243"/>
      <c r="XDB3143" s="243"/>
      <c r="XDC3143" s="243"/>
      <c r="XDD3143" s="243"/>
      <c r="XDE3143" s="243"/>
      <c r="XDF3143" s="243"/>
      <c r="XDG3143" s="243"/>
      <c r="XDH3143" s="243"/>
      <c r="XDI3143" s="243"/>
      <c r="XDJ3143" s="243"/>
      <c r="XDK3143" s="243"/>
      <c r="XDL3143" s="243"/>
      <c r="XDM3143" s="243"/>
      <c r="XDN3143" s="243"/>
      <c r="XDO3143" s="243"/>
      <c r="XDP3143" s="243"/>
      <c r="XDQ3143" s="243"/>
      <c r="XDR3143" s="243"/>
      <c r="XDS3143" s="243"/>
      <c r="XDT3143" s="243"/>
      <c r="XDU3143" s="243"/>
      <c r="XDV3143" s="243"/>
      <c r="XDW3143" s="243"/>
      <c r="XDX3143" s="243"/>
      <c r="XDY3143" s="243"/>
      <c r="XDZ3143" s="243"/>
      <c r="XEA3143" s="243"/>
      <c r="XEB3143" s="243"/>
      <c r="XEC3143" s="243"/>
      <c r="XED3143" s="243"/>
      <c r="XEE3143" s="243"/>
      <c r="XEF3143" s="243"/>
      <c r="XEG3143" s="243"/>
      <c r="XEH3143" s="243"/>
      <c r="XEI3143" s="243"/>
      <c r="XEJ3143" s="243"/>
      <c r="XEK3143" s="243"/>
      <c r="XEL3143" s="243"/>
      <c r="XEM3143" s="243"/>
      <c r="XEN3143" s="243"/>
      <c r="XEO3143" s="243"/>
      <c r="XEP3143" s="243"/>
      <c r="XEQ3143" s="243"/>
      <c r="XER3143" s="243"/>
      <c r="XES3143" s="243"/>
      <c r="XET3143" s="243"/>
      <c r="XEU3143" s="243"/>
      <c r="XEV3143" s="243"/>
      <c r="XEW3143" s="243"/>
      <c r="XEX3143" s="243"/>
      <c r="XEY3143" s="243"/>
      <c r="XEZ3143" s="243"/>
      <c r="XFA3143" s="243"/>
      <c r="XFB3143" s="243"/>
      <c r="XFC3143" s="243"/>
      <c r="XFD3143" s="243"/>
    </row>
    <row r="3144" spans="1:16384">
      <c r="A3144" s="239" t="s">
        <v>3104</v>
      </c>
      <c r="B3144" s="239" t="s">
        <v>3105</v>
      </c>
    </row>
    <row r="3145" spans="1:16384">
      <c r="A3145" s="239" t="s">
        <v>3106</v>
      </c>
      <c r="B3145" s="239" t="s">
        <v>3107</v>
      </c>
    </row>
    <row r="3146" spans="1:16384">
      <c r="A3146" s="239" t="s">
        <v>3108</v>
      </c>
      <c r="B3146" s="239" t="s">
        <v>3107</v>
      </c>
    </row>
    <row r="3147" spans="1:16384">
      <c r="A3147" s="239" t="s">
        <v>3109</v>
      </c>
      <c r="B3147" s="239" t="s">
        <v>3107</v>
      </c>
    </row>
    <row r="3148" spans="1:16384">
      <c r="A3148" s="239" t="s">
        <v>3110</v>
      </c>
      <c r="B3148" s="239" t="s">
        <v>3107</v>
      </c>
    </row>
    <row r="3149" spans="1:16384">
      <c r="A3149" s="239" t="s">
        <v>3111</v>
      </c>
      <c r="B3149" s="239" t="s">
        <v>3107</v>
      </c>
    </row>
    <row r="3150" spans="1:16384">
      <c r="A3150" s="239" t="s">
        <v>3112</v>
      </c>
      <c r="B3150" s="239" t="s">
        <v>3107</v>
      </c>
    </row>
    <row r="3151" spans="1:16384">
      <c r="A3151" s="239" t="s">
        <v>3113</v>
      </c>
      <c r="B3151" s="239" t="s">
        <v>3107</v>
      </c>
    </row>
    <row r="3152" spans="1:16384">
      <c r="A3152" s="239" t="s">
        <v>3114</v>
      </c>
      <c r="B3152" s="239" t="s">
        <v>3107</v>
      </c>
    </row>
    <row r="3153" spans="1:2">
      <c r="A3153" s="239" t="s">
        <v>3115</v>
      </c>
      <c r="B3153" s="239" t="s">
        <v>161</v>
      </c>
    </row>
    <row r="3154" spans="1:2">
      <c r="A3154" s="239" t="s">
        <v>3116</v>
      </c>
      <c r="B3154" s="239" t="s">
        <v>161</v>
      </c>
    </row>
    <row r="3155" spans="1:2">
      <c r="A3155" s="239" t="s">
        <v>3117</v>
      </c>
      <c r="B3155" s="239" t="s">
        <v>161</v>
      </c>
    </row>
    <row r="3156" spans="1:2">
      <c r="A3156" s="239" t="s">
        <v>3118</v>
      </c>
      <c r="B3156" s="239" t="s">
        <v>161</v>
      </c>
    </row>
    <row r="3157" spans="1:2">
      <c r="A3157" s="239" t="s">
        <v>3119</v>
      </c>
      <c r="B3157" s="239" t="s">
        <v>161</v>
      </c>
    </row>
    <row r="3158" spans="1:2">
      <c r="A3158" s="239" t="s">
        <v>3120</v>
      </c>
      <c r="B3158" s="239" t="s">
        <v>161</v>
      </c>
    </row>
    <row r="3159" spans="1:2">
      <c r="A3159" s="239" t="s">
        <v>3121</v>
      </c>
      <c r="B3159" s="239" t="s">
        <v>161</v>
      </c>
    </row>
    <row r="3160" spans="1:2">
      <c r="A3160" s="239" t="s">
        <v>3122</v>
      </c>
      <c r="B3160" s="239" t="s">
        <v>161</v>
      </c>
    </row>
    <row r="3161" spans="1:2">
      <c r="A3161" s="239" t="s">
        <v>3123</v>
      </c>
      <c r="B3161" s="239" t="s">
        <v>161</v>
      </c>
    </row>
    <row r="3162" spans="1:2">
      <c r="A3162" s="239" t="s">
        <v>3124</v>
      </c>
      <c r="B3162" s="239" t="s">
        <v>161</v>
      </c>
    </row>
    <row r="3163" spans="1:2">
      <c r="A3163" s="239" t="s">
        <v>3125</v>
      </c>
      <c r="B3163" s="239" t="s">
        <v>161</v>
      </c>
    </row>
    <row r="3164" spans="1:2">
      <c r="A3164" s="239" t="s">
        <v>3126</v>
      </c>
      <c r="B3164" s="239" t="s">
        <v>161</v>
      </c>
    </row>
    <row r="3165" spans="1:2">
      <c r="A3165" s="239" t="s">
        <v>3127</v>
      </c>
      <c r="B3165" s="239" t="s">
        <v>161</v>
      </c>
    </row>
    <row r="3166" spans="1:2">
      <c r="A3166" s="239" t="s">
        <v>3128</v>
      </c>
      <c r="B3166" s="239" t="s">
        <v>161</v>
      </c>
    </row>
    <row r="3167" spans="1:2">
      <c r="A3167" s="239" t="s">
        <v>3129</v>
      </c>
      <c r="B3167" s="239" t="s">
        <v>161</v>
      </c>
    </row>
    <row r="3168" spans="1:2">
      <c r="A3168" s="239" t="s">
        <v>3130</v>
      </c>
      <c r="B3168" s="239" t="s">
        <v>161</v>
      </c>
    </row>
    <row r="3169" spans="1:2">
      <c r="A3169" s="239" t="s">
        <v>3131</v>
      </c>
      <c r="B3169" s="239" t="s">
        <v>161</v>
      </c>
    </row>
    <row r="3170" spans="1:2">
      <c r="A3170" s="239" t="s">
        <v>3132</v>
      </c>
      <c r="B3170" s="239" t="s">
        <v>161</v>
      </c>
    </row>
    <row r="3171" spans="1:2">
      <c r="A3171" s="239" t="s">
        <v>3133</v>
      </c>
      <c r="B3171" s="239" t="s">
        <v>161</v>
      </c>
    </row>
    <row r="3172" spans="1:2">
      <c r="A3172" s="239" t="s">
        <v>3134</v>
      </c>
      <c r="B3172" s="239" t="s">
        <v>161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Master</vt:lpstr>
      <vt:lpstr>Dept Summary Tbl</vt:lpstr>
      <vt:lpstr>FTEF Summary</vt:lpstr>
      <vt:lpstr>LOOKUPTBL</vt:lpstr>
      <vt:lpstr>COURSE LOOKUP</vt:lpstr>
      <vt:lpstr>'COURSE LOOKUP'!coursetbl</vt:lpstr>
      <vt:lpstr>Master!Print_Area</vt:lpstr>
      <vt:lpstr>Master!Print_Titles</vt:lpstr>
      <vt:lpstr>'COURSE LOOKUP'!PROGTBL</vt:lpstr>
    </vt:vector>
  </TitlesOfParts>
  <Company>Academic Resources/CSUN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Stephens</dc:creator>
  <cp:lastModifiedBy>Eleanor A Jones</cp:lastModifiedBy>
  <cp:lastPrinted>2007-08-09T21:26:06Z</cp:lastPrinted>
  <dcterms:created xsi:type="dcterms:W3CDTF">2002-07-22T21:37:31Z</dcterms:created>
  <dcterms:modified xsi:type="dcterms:W3CDTF">2016-09-28T21:27:13Z</dcterms:modified>
</cp:coreProperties>
</file>