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00" yWindow="1560" windowWidth="15800" windowHeight="19280" activeTab="0"/>
  </bookViews>
  <sheets>
    <sheet name="Sample Budget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<sst xmlns="http://schemas.openxmlformats.org/spreadsheetml/2006/main" count="63" uniqueCount="50">
  <si>
    <t>Total</t>
  </si>
  <si>
    <t>Percent</t>
  </si>
  <si>
    <t>Description</t>
  </si>
  <si>
    <t>Jan</t>
  </si>
  <si>
    <t>Feb</t>
  </si>
  <si>
    <t>Mar</t>
  </si>
  <si>
    <t>3 mos</t>
  </si>
  <si>
    <t>of income</t>
  </si>
  <si>
    <t>INCOME</t>
  </si>
  <si>
    <t>Tom</t>
  </si>
  <si>
    <t>Joyce</t>
  </si>
  <si>
    <t xml:space="preserve"> ------</t>
  </si>
  <si>
    <t xml:space="preserve"> --------</t>
  </si>
  <si>
    <t>Total Income</t>
  </si>
  <si>
    <t>EXPENSES</t>
  </si>
  <si>
    <t>House</t>
  </si>
  <si>
    <t>Mortgage</t>
  </si>
  <si>
    <t>Insurance</t>
  </si>
  <si>
    <t>Property taxes</t>
  </si>
  <si>
    <t xml:space="preserve"> </t>
  </si>
  <si>
    <t>Life</t>
  </si>
  <si>
    <t>Auto</t>
  </si>
  <si>
    <t>Homeowners</t>
  </si>
  <si>
    <t>Medical</t>
  </si>
  <si>
    <t/>
  </si>
  <si>
    <t>Transport</t>
  </si>
  <si>
    <t>Ford-gas</t>
  </si>
  <si>
    <t>Ford-payment</t>
  </si>
  <si>
    <t>Ford-repair</t>
  </si>
  <si>
    <t>Van-gas</t>
  </si>
  <si>
    <t>Van-repair</t>
  </si>
  <si>
    <t>Household</t>
  </si>
  <si>
    <t>Groceries</t>
  </si>
  <si>
    <t>Gas &amp; Electric</t>
  </si>
  <si>
    <t>Telephone</t>
  </si>
  <si>
    <t>Water</t>
  </si>
  <si>
    <t>Garbage</t>
  </si>
  <si>
    <t>Vacation Savings</t>
  </si>
  <si>
    <t>Miscellaneous</t>
  </si>
  <si>
    <t xml:space="preserve">Personal </t>
  </si>
  <si>
    <t>Church/charity</t>
  </si>
  <si>
    <t>Clothing</t>
  </si>
  <si>
    <t>Pocket Money</t>
  </si>
  <si>
    <t>IRAs</t>
  </si>
  <si>
    <t>Entertainent</t>
  </si>
  <si>
    <t>Total Expenses</t>
  </si>
  <si>
    <t>Total Net Cash Flow</t>
  </si>
  <si>
    <t>ENDING CASH LEVEL</t>
  </si>
  <si>
    <t>Sample Budget</t>
  </si>
  <si>
    <t>Beginning Cash Level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</si>
</sst>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color indexed="19"/>
      <name val="Geneva"/>
      <family val="0"/>
    </font>
    <font>
      <i/>
      <sz val="10"/>
      <color indexed="17"/>
      <name val="Geneva"/>
      <family val="0"/>
    </font>
    <font>
      <sz val="10"/>
      <color indexed="17"/>
      <name val="Geneva"/>
      <family val="0"/>
    </font>
    <font>
      <b/>
      <sz val="10"/>
      <color indexed="20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61"/>
      <name val="Geneva"/>
      <family val="0"/>
    </font>
    <font>
      <b/>
      <sz val="10"/>
      <color indexed="9"/>
      <name val="Geneva"/>
      <family val="0"/>
    </font>
    <font>
      <sz val="10"/>
      <color indexed="9"/>
      <name val="Geneva"/>
      <family val="0"/>
    </font>
    <font>
      <b/>
      <sz val="22"/>
      <color indexed="9"/>
      <name val="Geneva"/>
      <family val="0"/>
    </font>
    <font>
      <sz val="12"/>
      <name val="Arial"/>
      <family val="0"/>
    </font>
    <font>
      <b/>
      <sz val="12"/>
      <color indexed="20"/>
      <name val="Arial"/>
      <family val="0"/>
    </font>
    <font>
      <sz val="12"/>
      <color indexed="12"/>
      <name val="Arial"/>
      <family val="0"/>
    </font>
    <font>
      <b/>
      <sz val="12"/>
      <color indexed="9"/>
      <name val="Arial"/>
      <family val="0"/>
    </font>
    <font>
      <b/>
      <sz val="12"/>
      <color indexed="10"/>
      <name val="Arial"/>
      <family val="0"/>
    </font>
    <font>
      <b/>
      <sz val="12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NumberFormat="1" applyFont="1" applyAlignment="1">
      <alignment horizontal="right" vertical="top"/>
    </xf>
    <xf numFmtId="0" fontId="7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11" fillId="4" borderId="0" xfId="0" applyFont="1" applyFill="1" applyAlignment="1">
      <alignment/>
    </xf>
    <xf numFmtId="1" fontId="0" fillId="3" borderId="1" xfId="0" applyNumberFormat="1" applyFont="1" applyFill="1" applyBorder="1" applyAlignment="1">
      <alignment horizontal="right" vertical="top"/>
    </xf>
    <xf numFmtId="9" fontId="6" fillId="3" borderId="1" xfId="0" applyNumberFormat="1" applyFont="1" applyFill="1" applyBorder="1" applyAlignment="1">
      <alignment horizontal="right" vertical="top"/>
    </xf>
    <xf numFmtId="0" fontId="12" fillId="5" borderId="0" xfId="0" applyFont="1" applyFill="1" applyAlignment="1">
      <alignment/>
    </xf>
    <xf numFmtId="0" fontId="11" fillId="5" borderId="0" xfId="0" applyFont="1" applyFill="1" applyAlignment="1">
      <alignment/>
    </xf>
    <xf numFmtId="0" fontId="11" fillId="5" borderId="0" xfId="0" applyNumberFormat="1" applyFont="1" applyFill="1" applyAlignment="1">
      <alignment horizontal="right" vertical="top"/>
    </xf>
    <xf numFmtId="0" fontId="7" fillId="6" borderId="0" xfId="0" applyFont="1" applyFill="1" applyAlignment="1">
      <alignment/>
    </xf>
    <xf numFmtId="0" fontId="0" fillId="6" borderId="0" xfId="0" applyFill="1" applyAlignment="1">
      <alignment/>
    </xf>
    <xf numFmtId="0" fontId="1" fillId="6" borderId="0" xfId="0" applyNumberFormat="1" applyFont="1" applyFill="1" applyAlignment="1">
      <alignment horizontal="right" vertical="top"/>
    </xf>
    <xf numFmtId="0" fontId="5" fillId="6" borderId="0" xfId="0" applyNumberFormat="1" applyFont="1" applyFill="1" applyAlignment="1">
      <alignment horizontal="right" vertical="top"/>
    </xf>
    <xf numFmtId="0" fontId="7" fillId="6" borderId="0" xfId="0" applyNumberFormat="1" applyFont="1" applyFill="1" applyAlignment="1">
      <alignment horizontal="left" vertical="top"/>
    </xf>
    <xf numFmtId="0" fontId="14" fillId="2" borderId="0" xfId="0" applyNumberFormat="1" applyFont="1" applyFill="1" applyAlignment="1">
      <alignment horizontal="left" vertical="top"/>
    </xf>
    <xf numFmtId="0" fontId="14" fillId="2" borderId="0" xfId="0" applyFont="1" applyFill="1" applyAlignment="1">
      <alignment/>
    </xf>
    <xf numFmtId="0" fontId="14" fillId="3" borderId="0" xfId="0" applyFont="1" applyFill="1" applyAlignment="1">
      <alignment/>
    </xf>
    <xf numFmtId="0" fontId="14" fillId="3" borderId="0" xfId="0" applyNumberFormat="1" applyFont="1" applyFill="1" applyAlignment="1">
      <alignment horizontal="left" vertical="top"/>
    </xf>
    <xf numFmtId="0" fontId="15" fillId="3" borderId="0" xfId="0" applyNumberFormat="1" applyFont="1" applyFill="1" applyBorder="1" applyAlignment="1">
      <alignment horizontal="left" vertical="top"/>
    </xf>
    <xf numFmtId="0" fontId="13" fillId="3" borderId="0" xfId="0" applyFont="1" applyFill="1" applyAlignment="1">
      <alignment/>
    </xf>
    <xf numFmtId="0" fontId="15" fillId="3" borderId="0" xfId="0" applyNumberFormat="1" applyFont="1" applyFill="1" applyAlignment="1">
      <alignment horizontal="left" vertical="top"/>
    </xf>
    <xf numFmtId="0" fontId="13" fillId="3" borderId="0" xfId="0" applyNumberFormat="1" applyFont="1" applyFill="1" applyAlignment="1">
      <alignment horizontal="left" vertical="top"/>
    </xf>
    <xf numFmtId="0" fontId="14" fillId="0" borderId="0" xfId="0" applyFont="1" applyAlignment="1">
      <alignment/>
    </xf>
    <xf numFmtId="0" fontId="14" fillId="7" borderId="0" xfId="0" applyNumberFormat="1" applyFont="1" applyFill="1" applyAlignment="1">
      <alignment horizontal="left" vertical="top"/>
    </xf>
    <xf numFmtId="0" fontId="0" fillId="7" borderId="0" xfId="0" applyFill="1" applyAlignment="1">
      <alignment/>
    </xf>
    <xf numFmtId="0" fontId="10" fillId="7" borderId="0" xfId="0" applyFont="1" applyFill="1" applyAlignment="1">
      <alignment/>
    </xf>
    <xf numFmtId="0" fontId="11" fillId="7" borderId="0" xfId="0" applyFont="1" applyFill="1" applyAlignment="1">
      <alignment/>
    </xf>
    <xf numFmtId="0" fontId="11" fillId="7" borderId="0" xfId="0" applyNumberFormat="1" applyFont="1" applyFill="1" applyAlignment="1">
      <alignment horizontal="right" vertical="top"/>
    </xf>
    <xf numFmtId="1" fontId="0" fillId="7" borderId="1" xfId="0" applyNumberFormat="1" applyFont="1" applyFill="1" applyBorder="1" applyAlignment="1">
      <alignment horizontal="right" vertical="top"/>
    </xf>
    <xf numFmtId="0" fontId="0" fillId="7" borderId="1" xfId="0" applyFill="1" applyBorder="1" applyAlignment="1">
      <alignment/>
    </xf>
    <xf numFmtId="0" fontId="16" fillId="4" borderId="0" xfId="0" applyNumberFormat="1" applyFont="1" applyFill="1" applyAlignment="1">
      <alignment horizontal="left" vertical="top"/>
    </xf>
    <xf numFmtId="1" fontId="11" fillId="4" borderId="1" xfId="0" applyNumberFormat="1" applyFont="1" applyFill="1" applyBorder="1" applyAlignment="1">
      <alignment horizontal="right" vertical="top"/>
    </xf>
    <xf numFmtId="0" fontId="1" fillId="7" borderId="0" xfId="0" applyNumberFormat="1" applyFont="1" applyFill="1" applyAlignment="1">
      <alignment horizontal="left" vertical="top"/>
    </xf>
    <xf numFmtId="0" fontId="0" fillId="7" borderId="0" xfId="0" applyFont="1" applyFill="1" applyAlignment="1">
      <alignment/>
    </xf>
    <xf numFmtId="1" fontId="0" fillId="7" borderId="0" xfId="0" applyNumberFormat="1" applyFont="1" applyFill="1" applyAlignment="1">
      <alignment horizontal="right" vertical="top"/>
    </xf>
    <xf numFmtId="9" fontId="0" fillId="7" borderId="0" xfId="0" applyNumberFormat="1" applyFont="1" applyFill="1" applyAlignment="1">
      <alignment horizontal="right" vertical="top"/>
    </xf>
    <xf numFmtId="1" fontId="1" fillId="2" borderId="0" xfId="0" applyNumberFormat="1" applyFont="1" applyFill="1" applyAlignment="1">
      <alignment horizontal="right" vertical="top"/>
    </xf>
    <xf numFmtId="0" fontId="1" fillId="2" borderId="0" xfId="0" applyNumberFormat="1" applyFont="1" applyFill="1" applyAlignment="1">
      <alignment horizontal="right" vertical="top"/>
    </xf>
    <xf numFmtId="0" fontId="17" fillId="3" borderId="0" xfId="0" applyNumberFormat="1" applyFont="1" applyFill="1" applyAlignment="1">
      <alignment horizontal="left" vertical="top"/>
    </xf>
    <xf numFmtId="0" fontId="18" fillId="2" borderId="0" xfId="0" applyNumberFormat="1" applyFont="1" applyFill="1" applyAlignment="1">
      <alignment horizontal="left"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 topLeftCell="A1">
      <selection activeCell="H13" sqref="H13"/>
    </sheetView>
  </sheetViews>
  <sheetFormatPr defaultColWidth="11.00390625" defaultRowHeight="12.75"/>
  <cols>
    <col min="1" max="1" width="15.875" style="2" customWidth="1"/>
    <col min="2" max="2" width="15.75390625" style="0" customWidth="1"/>
    <col min="3" max="3" width="5.75390625" style="0" customWidth="1"/>
    <col min="4" max="4" width="8.75390625" style="0" customWidth="1"/>
    <col min="5" max="5" width="6.75390625" style="0" customWidth="1"/>
    <col min="6" max="7" width="7.75390625" style="0" customWidth="1"/>
    <col min="8" max="8" width="9.75390625" style="0" customWidth="1"/>
  </cols>
  <sheetData>
    <row r="1" spans="1:7" ht="30">
      <c r="A1" s="8" t="s">
        <v>48</v>
      </c>
      <c r="B1" s="9"/>
      <c r="C1" s="9"/>
      <c r="D1" s="10" t="s">
        <v>19</v>
      </c>
      <c r="E1" s="9"/>
      <c r="F1" s="9"/>
      <c r="G1" s="9"/>
    </row>
    <row r="2" spans="1:7" ht="15.75">
      <c r="A2" s="11"/>
      <c r="B2" s="12"/>
      <c r="C2" s="12"/>
      <c r="D2" s="12"/>
      <c r="E2" s="12"/>
      <c r="F2" s="13" t="s">
        <v>0</v>
      </c>
      <c r="G2" s="14" t="s">
        <v>1</v>
      </c>
    </row>
    <row r="3" spans="1:7" ht="15.75">
      <c r="A3" s="15" t="s">
        <v>2</v>
      </c>
      <c r="B3" s="12"/>
      <c r="C3" s="13" t="s">
        <v>3</v>
      </c>
      <c r="D3" s="13" t="s">
        <v>4</v>
      </c>
      <c r="E3" s="13" t="s">
        <v>5</v>
      </c>
      <c r="F3" s="13" t="s">
        <v>6</v>
      </c>
      <c r="G3" s="14" t="s">
        <v>7</v>
      </c>
    </row>
    <row r="4" spans="1:7" ht="12.75">
      <c r="A4" s="11"/>
      <c r="B4" s="12"/>
      <c r="C4" s="12"/>
      <c r="D4" s="12"/>
      <c r="E4" s="12"/>
      <c r="F4" s="12"/>
      <c r="G4" s="12"/>
    </row>
    <row r="5" spans="1:7" ht="15">
      <c r="A5" s="41" t="s">
        <v>8</v>
      </c>
      <c r="B5" s="3"/>
      <c r="C5" s="3"/>
      <c r="D5" s="3"/>
      <c r="E5" s="3"/>
      <c r="F5" s="3"/>
      <c r="G5" s="3"/>
    </row>
    <row r="6" spans="1:7" ht="15">
      <c r="A6" s="16" t="s">
        <v>9</v>
      </c>
      <c r="B6" s="3"/>
      <c r="C6" s="38">
        <v>1975</v>
      </c>
      <c r="D6" s="38">
        <f>+C6</f>
        <v>1975</v>
      </c>
      <c r="E6" s="38">
        <f>+D6</f>
        <v>1975</v>
      </c>
      <c r="F6" s="38">
        <f>SUM($C6:E6)</f>
        <v>5925</v>
      </c>
      <c r="G6" s="3"/>
    </row>
    <row r="7" spans="1:7" ht="15">
      <c r="A7" s="16" t="s">
        <v>10</v>
      </c>
      <c r="B7" s="3"/>
      <c r="C7" s="38">
        <v>1975</v>
      </c>
      <c r="D7" s="38">
        <f>+C7</f>
        <v>1975</v>
      </c>
      <c r="E7" s="38">
        <f>+D7</f>
        <v>1975</v>
      </c>
      <c r="F7" s="38">
        <f>SUM($C7:E7)</f>
        <v>5925</v>
      </c>
      <c r="G7" s="3"/>
    </row>
    <row r="8" spans="1:7" ht="15">
      <c r="A8" s="17"/>
      <c r="B8" s="3"/>
      <c r="C8" s="39" t="s">
        <v>11</v>
      </c>
      <c r="D8" s="39" t="s">
        <v>12</v>
      </c>
      <c r="E8" s="39" t="s">
        <v>12</v>
      </c>
      <c r="F8" s="39" t="s">
        <v>12</v>
      </c>
      <c r="G8" s="3"/>
    </row>
    <row r="9" spans="1:7" ht="15">
      <c r="A9" s="16" t="s">
        <v>13</v>
      </c>
      <c r="B9" s="3"/>
      <c r="C9" s="38">
        <f>SUM($C6:C7)</f>
        <v>3950</v>
      </c>
      <c r="D9" s="38">
        <f>SUM($D6:D7)</f>
        <v>3950</v>
      </c>
      <c r="E9" s="38">
        <f>SUM($E6:E7)</f>
        <v>3950</v>
      </c>
      <c r="F9" s="38">
        <f>SUM($F6:F7)</f>
        <v>11850</v>
      </c>
      <c r="G9" s="3"/>
    </row>
    <row r="10" spans="1:7" ht="15">
      <c r="A10" s="17"/>
      <c r="B10" s="3"/>
      <c r="C10" s="3"/>
      <c r="D10" s="3"/>
      <c r="E10" s="3"/>
      <c r="F10" s="3"/>
      <c r="G10" s="3"/>
    </row>
    <row r="11" spans="1:7" ht="15">
      <c r="A11" s="18"/>
      <c r="B11" s="4"/>
      <c r="C11" s="4"/>
      <c r="D11" s="4"/>
      <c r="E11" s="4"/>
      <c r="F11" s="4"/>
      <c r="G11" s="4"/>
    </row>
    <row r="12" spans="1:7" ht="15">
      <c r="A12" s="40" t="s">
        <v>14</v>
      </c>
      <c r="B12" s="4"/>
      <c r="C12" s="4"/>
      <c r="D12" s="4"/>
      <c r="E12" s="4"/>
      <c r="F12" s="4"/>
      <c r="G12" s="4"/>
    </row>
    <row r="13" spans="1:7" ht="15">
      <c r="A13" s="19" t="s">
        <v>15</v>
      </c>
      <c r="B13" s="4"/>
      <c r="C13" s="4"/>
      <c r="D13" s="4"/>
      <c r="E13" s="4"/>
      <c r="F13" s="4"/>
      <c r="G13" s="4"/>
    </row>
    <row r="14" spans="1:7" ht="16.5">
      <c r="A14" s="18"/>
      <c r="B14" s="20" t="s">
        <v>16</v>
      </c>
      <c r="C14" s="6">
        <v>1055</v>
      </c>
      <c r="D14" s="6">
        <f aca="true" t="shared" si="0" ref="D14:E16">+C14</f>
        <v>1055</v>
      </c>
      <c r="E14" s="6">
        <f t="shared" si="0"/>
        <v>1055</v>
      </c>
      <c r="F14" s="6">
        <f>SUM($C14:E14)</f>
        <v>3165</v>
      </c>
      <c r="G14" s="7">
        <f>+F14/F9</f>
        <v>0.2670886075949367</v>
      </c>
    </row>
    <row r="15" spans="1:7" ht="16.5">
      <c r="A15" s="18"/>
      <c r="B15" s="20" t="s">
        <v>17</v>
      </c>
      <c r="C15" s="6">
        <f>75</f>
        <v>75</v>
      </c>
      <c r="D15" s="6">
        <f t="shared" si="0"/>
        <v>75</v>
      </c>
      <c r="E15" s="6">
        <f t="shared" si="0"/>
        <v>75</v>
      </c>
      <c r="F15" s="6">
        <f>SUM($C15:E15)</f>
        <v>225</v>
      </c>
      <c r="G15" s="7">
        <f>+F15/F9</f>
        <v>0.0189873417721519</v>
      </c>
    </row>
    <row r="16" spans="1:7" ht="16.5">
      <c r="A16" s="18"/>
      <c r="B16" s="20" t="s">
        <v>18</v>
      </c>
      <c r="C16" s="6">
        <f>100</f>
        <v>100</v>
      </c>
      <c r="D16" s="6">
        <f t="shared" si="0"/>
        <v>100</v>
      </c>
      <c r="E16" s="6">
        <f t="shared" si="0"/>
        <v>100</v>
      </c>
      <c r="F16" s="6">
        <f>SUM($C16:E16)</f>
        <v>300</v>
      </c>
      <c r="G16" s="7">
        <f>+F16/F9</f>
        <v>0.02531645569620253</v>
      </c>
    </row>
    <row r="17" spans="1:7" ht="15">
      <c r="A17" s="18"/>
      <c r="B17" s="21"/>
      <c r="C17" s="4"/>
      <c r="D17" s="4"/>
      <c r="E17" s="4"/>
      <c r="F17" s="4"/>
      <c r="G17" s="4"/>
    </row>
    <row r="18" spans="1:7" ht="15">
      <c r="A18" s="19" t="s">
        <v>17</v>
      </c>
      <c r="B18" s="22" t="s">
        <v>19</v>
      </c>
      <c r="C18" s="4"/>
      <c r="D18" s="4"/>
      <c r="E18" s="4"/>
      <c r="F18" s="4"/>
      <c r="G18" s="4"/>
    </row>
    <row r="19" spans="1:7" ht="16.5">
      <c r="A19" s="18"/>
      <c r="B19" s="20" t="s">
        <v>20</v>
      </c>
      <c r="C19" s="6">
        <v>80</v>
      </c>
      <c r="D19" s="6">
        <f>+C19</f>
        <v>80</v>
      </c>
      <c r="E19" s="6">
        <f>+D19</f>
        <v>80</v>
      </c>
      <c r="F19" s="6">
        <f>SUM($C19:E19)</f>
        <v>240</v>
      </c>
      <c r="G19" s="7">
        <f>+F19/F9</f>
        <v>0.020253164556962026</v>
      </c>
    </row>
    <row r="20" spans="1:7" ht="16.5">
      <c r="A20" s="18"/>
      <c r="B20" s="20" t="s">
        <v>21</v>
      </c>
      <c r="C20" s="6">
        <v>110</v>
      </c>
      <c r="D20" s="6">
        <f>+C20</f>
        <v>110</v>
      </c>
      <c r="E20" s="6">
        <f>+D20</f>
        <v>110</v>
      </c>
      <c r="F20" s="6">
        <f>SUM($C20:E20)</f>
        <v>330</v>
      </c>
      <c r="G20" s="7">
        <f>+F20/F9</f>
        <v>0.027848101265822784</v>
      </c>
    </row>
    <row r="21" spans="1:7" ht="16.5">
      <c r="A21" s="18"/>
      <c r="B21" s="20" t="s">
        <v>22</v>
      </c>
      <c r="C21" s="6">
        <v>40</v>
      </c>
      <c r="D21" s="6">
        <f>+C21</f>
        <v>40</v>
      </c>
      <c r="E21" s="6">
        <f>+D21</f>
        <v>40</v>
      </c>
      <c r="F21" s="6">
        <f>SUM($C21:E21)</f>
        <v>120</v>
      </c>
      <c r="G21" s="7">
        <f>+F21/F9</f>
        <v>0.010126582278481013</v>
      </c>
    </row>
    <row r="22" spans="1:7" ht="16.5">
      <c r="A22" s="18"/>
      <c r="B22" s="20" t="s">
        <v>23</v>
      </c>
      <c r="C22" s="6">
        <v>110</v>
      </c>
      <c r="D22" s="6">
        <f>+C22</f>
        <v>110</v>
      </c>
      <c r="E22" s="6">
        <f>+D22</f>
        <v>110</v>
      </c>
      <c r="F22" s="6">
        <f>SUM($C22:E22)</f>
        <v>330</v>
      </c>
      <c r="G22" s="7">
        <f>+F22/F9</f>
        <v>0.027848101265822784</v>
      </c>
    </row>
    <row r="23" spans="1:7" ht="15">
      <c r="A23" s="19" t="s">
        <v>24</v>
      </c>
      <c r="B23" s="23" t="s">
        <v>24</v>
      </c>
      <c r="C23" s="4"/>
      <c r="D23" s="4"/>
      <c r="E23" s="4"/>
      <c r="F23" s="4"/>
      <c r="G23" s="4"/>
    </row>
    <row r="24" spans="1:7" ht="15">
      <c r="A24" s="19" t="s">
        <v>25</v>
      </c>
      <c r="B24" s="22" t="s">
        <v>24</v>
      </c>
      <c r="C24" s="4"/>
      <c r="D24" s="4"/>
      <c r="E24" s="4"/>
      <c r="F24" s="4"/>
      <c r="G24" s="4"/>
    </row>
    <row r="25" spans="1:7" ht="16.5">
      <c r="A25" s="18"/>
      <c r="B25" s="20" t="s">
        <v>26</v>
      </c>
      <c r="C25" s="6">
        <v>60</v>
      </c>
      <c r="D25" s="6">
        <f aca="true" t="shared" si="1" ref="D25:E29">+C25</f>
        <v>60</v>
      </c>
      <c r="E25" s="6">
        <f t="shared" si="1"/>
        <v>60</v>
      </c>
      <c r="F25" s="6">
        <f>SUM($C25:E25)</f>
        <v>180</v>
      </c>
      <c r="G25" s="7">
        <f>+F25/F9</f>
        <v>0.015189873417721518</v>
      </c>
    </row>
    <row r="26" spans="1:7" ht="16.5">
      <c r="A26" s="18"/>
      <c r="B26" s="20" t="s">
        <v>27</v>
      </c>
      <c r="C26" s="6">
        <f>147</f>
        <v>147</v>
      </c>
      <c r="D26" s="6">
        <f t="shared" si="1"/>
        <v>147</v>
      </c>
      <c r="E26" s="6">
        <f t="shared" si="1"/>
        <v>147</v>
      </c>
      <c r="F26" s="6">
        <f>SUM($C26:E26)</f>
        <v>441</v>
      </c>
      <c r="G26" s="7">
        <f>+F26/F9</f>
        <v>0.03721518987341772</v>
      </c>
    </row>
    <row r="27" spans="1:7" ht="16.5">
      <c r="A27" s="18"/>
      <c r="B27" s="20" t="s">
        <v>28</v>
      </c>
      <c r="C27" s="6">
        <f>40</f>
        <v>40</v>
      </c>
      <c r="D27" s="6">
        <f t="shared" si="1"/>
        <v>40</v>
      </c>
      <c r="E27" s="6">
        <f t="shared" si="1"/>
        <v>40</v>
      </c>
      <c r="F27" s="6">
        <f>SUM($C27:E27)</f>
        <v>120</v>
      </c>
      <c r="G27" s="7">
        <f>+F27/F9</f>
        <v>0.010126582278481013</v>
      </c>
    </row>
    <row r="28" spans="1:7" ht="16.5">
      <c r="A28" s="18"/>
      <c r="B28" s="20" t="s">
        <v>29</v>
      </c>
      <c r="C28" s="6">
        <f>70</f>
        <v>70</v>
      </c>
      <c r="D28" s="6">
        <f t="shared" si="1"/>
        <v>70</v>
      </c>
      <c r="E28" s="6">
        <f t="shared" si="1"/>
        <v>70</v>
      </c>
      <c r="F28" s="6">
        <f>SUM($C28:E28)</f>
        <v>210</v>
      </c>
      <c r="G28" s="7">
        <f>+F28/F9</f>
        <v>0.017721518987341773</v>
      </c>
    </row>
    <row r="29" spans="1:7" ht="16.5">
      <c r="A29" s="18"/>
      <c r="B29" s="20" t="s">
        <v>30</v>
      </c>
      <c r="C29" s="6">
        <f>25</f>
        <v>25</v>
      </c>
      <c r="D29" s="6">
        <f t="shared" si="1"/>
        <v>25</v>
      </c>
      <c r="E29" s="6">
        <f t="shared" si="1"/>
        <v>25</v>
      </c>
      <c r="F29" s="6">
        <f>SUM($C29:E29)</f>
        <v>75</v>
      </c>
      <c r="G29" s="7">
        <f>+F29/F9</f>
        <v>0.006329113924050633</v>
      </c>
    </row>
    <row r="30" spans="1:7" ht="15">
      <c r="A30" s="18"/>
      <c r="B30" s="21"/>
      <c r="C30" s="4"/>
      <c r="D30" s="4"/>
      <c r="E30" s="4"/>
      <c r="F30" s="4"/>
      <c r="G30" s="4"/>
    </row>
    <row r="31" spans="1:7" ht="15">
      <c r="A31" s="19" t="s">
        <v>31</v>
      </c>
      <c r="B31" s="22" t="s">
        <v>19</v>
      </c>
      <c r="C31" s="4"/>
      <c r="D31" s="4"/>
      <c r="E31" s="4"/>
      <c r="F31" s="4"/>
      <c r="G31" s="4"/>
    </row>
    <row r="32" spans="1:7" ht="16.5">
      <c r="A32" s="18"/>
      <c r="B32" s="20" t="s">
        <v>32</v>
      </c>
      <c r="C32" s="6">
        <f>360</f>
        <v>360</v>
      </c>
      <c r="D32" s="6">
        <f aca="true" t="shared" si="2" ref="D32:E38">+C32</f>
        <v>360</v>
      </c>
      <c r="E32" s="6">
        <f t="shared" si="2"/>
        <v>360</v>
      </c>
      <c r="F32" s="6">
        <f>SUM($C32:E32)</f>
        <v>1080</v>
      </c>
      <c r="G32" s="7">
        <f>+F32/F9</f>
        <v>0.09113924050632911</v>
      </c>
    </row>
    <row r="33" spans="1:7" ht="16.5">
      <c r="A33" s="18"/>
      <c r="B33" s="20" t="s">
        <v>33</v>
      </c>
      <c r="C33" s="6">
        <v>140</v>
      </c>
      <c r="D33" s="6">
        <f t="shared" si="2"/>
        <v>140</v>
      </c>
      <c r="E33" s="6">
        <f t="shared" si="2"/>
        <v>140</v>
      </c>
      <c r="F33" s="6">
        <f>SUM($C33:E33)</f>
        <v>420</v>
      </c>
      <c r="G33" s="7">
        <f>+F33/F9</f>
        <v>0.035443037974683546</v>
      </c>
    </row>
    <row r="34" spans="1:7" ht="16.5">
      <c r="A34" s="18"/>
      <c r="B34" s="20" t="s">
        <v>34</v>
      </c>
      <c r="C34" s="6">
        <v>45</v>
      </c>
      <c r="D34" s="6">
        <f t="shared" si="2"/>
        <v>45</v>
      </c>
      <c r="E34" s="6">
        <f t="shared" si="2"/>
        <v>45</v>
      </c>
      <c r="F34" s="6">
        <f>SUM($C34:E34)</f>
        <v>135</v>
      </c>
      <c r="G34" s="7">
        <f>+F34/F9</f>
        <v>0.01139240506329114</v>
      </c>
    </row>
    <row r="35" spans="1:7" ht="16.5">
      <c r="A35" s="18"/>
      <c r="B35" s="20" t="s">
        <v>35</v>
      </c>
      <c r="C35" s="6">
        <v>30</v>
      </c>
      <c r="D35" s="6">
        <f t="shared" si="2"/>
        <v>30</v>
      </c>
      <c r="E35" s="6">
        <f t="shared" si="2"/>
        <v>30</v>
      </c>
      <c r="F35" s="6">
        <f>SUM($C35:E35)</f>
        <v>90</v>
      </c>
      <c r="G35" s="7">
        <f>+F35/F9</f>
        <v>0.007594936708860759</v>
      </c>
    </row>
    <row r="36" spans="1:7" ht="16.5">
      <c r="A36" s="18"/>
      <c r="B36" s="20" t="s">
        <v>36</v>
      </c>
      <c r="C36" s="6">
        <f>15</f>
        <v>15</v>
      </c>
      <c r="D36" s="6">
        <f t="shared" si="2"/>
        <v>15</v>
      </c>
      <c r="E36" s="6">
        <f t="shared" si="2"/>
        <v>15</v>
      </c>
      <c r="F36" s="6">
        <f>SUM($C36:E36)</f>
        <v>45</v>
      </c>
      <c r="G36" s="7">
        <f>+F36/F9</f>
        <v>0.0037974683544303796</v>
      </c>
    </row>
    <row r="37" spans="1:7" ht="16.5">
      <c r="A37" s="18"/>
      <c r="B37" s="20" t="s">
        <v>37</v>
      </c>
      <c r="C37" s="6">
        <f>100</f>
        <v>100</v>
      </c>
      <c r="D37" s="6">
        <f t="shared" si="2"/>
        <v>100</v>
      </c>
      <c r="E37" s="6">
        <f t="shared" si="2"/>
        <v>100</v>
      </c>
      <c r="F37" s="6">
        <f>SUM($C37:E37)</f>
        <v>300</v>
      </c>
      <c r="G37" s="7">
        <f>+F37/F9</f>
        <v>0.02531645569620253</v>
      </c>
    </row>
    <row r="38" spans="1:7" ht="16.5">
      <c r="A38" s="18"/>
      <c r="B38" s="20" t="s">
        <v>38</v>
      </c>
      <c r="C38" s="6">
        <v>350</v>
      </c>
      <c r="D38" s="6">
        <f t="shared" si="2"/>
        <v>350</v>
      </c>
      <c r="E38" s="6">
        <f t="shared" si="2"/>
        <v>350</v>
      </c>
      <c r="F38" s="6">
        <f>SUM($C38:E38)</f>
        <v>1050</v>
      </c>
      <c r="G38" s="7">
        <f>+F38/F9</f>
        <v>0.08860759493670886</v>
      </c>
    </row>
    <row r="39" spans="1:7" ht="15">
      <c r="A39" s="18"/>
      <c r="B39" s="21"/>
      <c r="C39" s="4"/>
      <c r="D39" s="4"/>
      <c r="E39" s="4"/>
      <c r="F39" s="4"/>
      <c r="G39" s="4"/>
    </row>
    <row r="40" spans="1:7" ht="15">
      <c r="A40" s="19" t="s">
        <v>39</v>
      </c>
      <c r="B40" s="22" t="s">
        <v>19</v>
      </c>
      <c r="C40" s="4"/>
      <c r="D40" s="4"/>
      <c r="E40" s="4"/>
      <c r="F40" s="4"/>
      <c r="G40" s="4"/>
    </row>
    <row r="41" spans="1:7" ht="16.5">
      <c r="A41" s="18"/>
      <c r="B41" s="20" t="s">
        <v>40</v>
      </c>
      <c r="C41" s="6">
        <v>360</v>
      </c>
      <c r="D41" s="6">
        <v>360</v>
      </c>
      <c r="E41" s="6">
        <v>360</v>
      </c>
      <c r="F41" s="6">
        <v>360</v>
      </c>
      <c r="G41" s="7">
        <f>+F41/F9</f>
        <v>0.030379746835443037</v>
      </c>
    </row>
    <row r="42" spans="1:7" ht="16.5">
      <c r="A42" s="18"/>
      <c r="B42" s="20" t="s">
        <v>41</v>
      </c>
      <c r="C42" s="6">
        <f>125</f>
        <v>125</v>
      </c>
      <c r="D42" s="6">
        <f aca="true" t="shared" si="3" ref="D42:E45">+C42</f>
        <v>125</v>
      </c>
      <c r="E42" s="6">
        <f t="shared" si="3"/>
        <v>125</v>
      </c>
      <c r="F42" s="6">
        <f>SUM($C42:E42)</f>
        <v>375</v>
      </c>
      <c r="G42" s="7">
        <f>+F42/F9</f>
        <v>0.03164556962025317</v>
      </c>
    </row>
    <row r="43" spans="1:7" ht="16.5">
      <c r="A43" s="18"/>
      <c r="B43" s="20" t="s">
        <v>42</v>
      </c>
      <c r="C43" s="6">
        <v>70</v>
      </c>
      <c r="D43" s="6">
        <f t="shared" si="3"/>
        <v>70</v>
      </c>
      <c r="E43" s="6">
        <f t="shared" si="3"/>
        <v>70</v>
      </c>
      <c r="F43" s="6">
        <f>SUM($C43:E43)</f>
        <v>210</v>
      </c>
      <c r="G43" s="7">
        <f>+F43/F9</f>
        <v>0.017721518987341773</v>
      </c>
    </row>
    <row r="44" spans="1:7" ht="16.5">
      <c r="A44" s="18"/>
      <c r="B44" s="20" t="s">
        <v>43</v>
      </c>
      <c r="C44" s="6">
        <f>333</f>
        <v>333</v>
      </c>
      <c r="D44" s="6">
        <f t="shared" si="3"/>
        <v>333</v>
      </c>
      <c r="E44" s="6">
        <f t="shared" si="3"/>
        <v>333</v>
      </c>
      <c r="F44" s="6">
        <f>SUM($C44:E44)</f>
        <v>999</v>
      </c>
      <c r="G44" s="7">
        <f>+F44/F9</f>
        <v>0.08430379746835442</v>
      </c>
    </row>
    <row r="45" spans="1:7" ht="16.5">
      <c r="A45" s="18"/>
      <c r="B45" s="20" t="s">
        <v>44</v>
      </c>
      <c r="C45" s="6">
        <v>110</v>
      </c>
      <c r="D45" s="6">
        <f t="shared" si="3"/>
        <v>110</v>
      </c>
      <c r="E45" s="6">
        <f t="shared" si="3"/>
        <v>110</v>
      </c>
      <c r="F45" s="6">
        <f>SUM($C45:E45)</f>
        <v>330</v>
      </c>
      <c r="G45" s="7">
        <f>+F45/F9</f>
        <v>0.027848101265822784</v>
      </c>
    </row>
    <row r="46" spans="1:7" ht="15.75">
      <c r="A46" s="27"/>
      <c r="B46" s="28"/>
      <c r="C46" s="29" t="s">
        <v>12</v>
      </c>
      <c r="D46" s="29" t="s">
        <v>12</v>
      </c>
      <c r="E46" s="29" t="s">
        <v>12</v>
      </c>
      <c r="F46" s="29" t="s">
        <v>12</v>
      </c>
      <c r="G46" s="29" t="s">
        <v>12</v>
      </c>
    </row>
    <row r="47" spans="1:7" ht="12.75">
      <c r="A47" s="34" t="s">
        <v>45</v>
      </c>
      <c r="B47" s="35"/>
      <c r="C47" s="36">
        <f>SUM($C14:C45)</f>
        <v>3950</v>
      </c>
      <c r="D47" s="36">
        <f>SUM($D14:D45)</f>
        <v>3950</v>
      </c>
      <c r="E47" s="36">
        <f>SUM($E14:$E$45)</f>
        <v>3950</v>
      </c>
      <c r="F47" s="36">
        <f>SUM($F14:F45)</f>
        <v>11130</v>
      </c>
      <c r="G47" s="37">
        <f>+F47/F9</f>
        <v>0.9392405063291139</v>
      </c>
    </row>
    <row r="48" spans="1:7" ht="15">
      <c r="A48" s="25" t="s">
        <v>46</v>
      </c>
      <c r="B48" s="26"/>
      <c r="C48" s="30">
        <f>+C9-C47</f>
        <v>0</v>
      </c>
      <c r="D48" s="30">
        <f>+D9-D47</f>
        <v>0</v>
      </c>
      <c r="E48" s="30">
        <f>+E9-E47</f>
        <v>0</v>
      </c>
      <c r="F48" s="30">
        <f>SUM($C48:E48)</f>
        <v>0</v>
      </c>
      <c r="G48" s="26"/>
    </row>
    <row r="49" spans="1:7" ht="15">
      <c r="A49" s="25" t="s">
        <v>49</v>
      </c>
      <c r="B49" s="26"/>
      <c r="C49" s="30">
        <f>0</f>
        <v>0</v>
      </c>
      <c r="D49" s="30">
        <f>+C48+C49</f>
        <v>0</v>
      </c>
      <c r="E49" s="30">
        <f>+D48+D49</f>
        <v>0</v>
      </c>
      <c r="F49" s="31"/>
      <c r="G49" s="26"/>
    </row>
    <row r="50" spans="1:7" ht="15">
      <c r="A50" s="32" t="s">
        <v>47</v>
      </c>
      <c r="B50" s="5"/>
      <c r="C50" s="33">
        <f>+C48+C49</f>
        <v>0</v>
      </c>
      <c r="D50" s="33">
        <f>+D48+D49</f>
        <v>0</v>
      </c>
      <c r="E50" s="33">
        <f>+E48+E49</f>
        <v>0</v>
      </c>
      <c r="F50" s="33">
        <f>+F48</f>
        <v>0</v>
      </c>
      <c r="G50" s="5"/>
    </row>
    <row r="51" ht="15">
      <c r="A51" s="24"/>
    </row>
  </sheetData>
  <printOptions gridLines="1" headings="1"/>
  <pageMargins left="1" right="1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